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E:\IDA 2022\ANALIS 17\MAHASISWA\KRS, KHS, Yudisium\Rekap Yudisium KHS IPK\"/>
    </mc:Choice>
  </mc:AlternateContent>
  <xr:revisionPtr revIDLastSave="0" documentId="13_ncr:1_{17D70715-4B9E-4E26-A3EF-D4749065F4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nda Terima" sheetId="22" r:id="rId1"/>
    <sheet name="Yudisium Smt I" sheetId="1" r:id="rId2"/>
    <sheet name="Agil" sheetId="3" r:id="rId3"/>
    <sheet name="Bruno" sheetId="4" r:id="rId4"/>
    <sheet name="Fitria" sheetId="5" r:id="rId5"/>
    <sheet name="Ima" sheetId="6" r:id="rId6"/>
    <sheet name="Laiq" sheetId="7" r:id="rId7"/>
    <sheet name="Lintang" sheetId="8" r:id="rId8"/>
    <sheet name="Maulida" sheetId="9" r:id="rId9"/>
    <sheet name="Meliana" sheetId="10" r:id="rId10"/>
    <sheet name="Muhamad Rifqi" sheetId="11" r:id="rId11"/>
    <sheet name="Rafika" sheetId="12" r:id="rId12"/>
    <sheet name="Ratnawati" sheetId="13" r:id="rId13"/>
    <sheet name="Rina" sheetId="14" r:id="rId14"/>
    <sheet name="Thereciana" sheetId="15" r:id="rId15"/>
    <sheet name="Welas" sheetId="16" r:id="rId16"/>
    <sheet name="Yohana" sheetId="17" r:id="rId17"/>
    <sheet name="Zaky" sheetId="18" r:id="rId18"/>
    <sheet name="Ziphora" sheetId="19" r:id="rId19"/>
    <sheet name="Wenny" sheetId="20" r:id="rId20"/>
    <sheet name="Wahyu Setyanto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1" l="1"/>
  <c r="G32" i="21"/>
  <c r="G31" i="21"/>
  <c r="G30" i="21"/>
  <c r="G29" i="21"/>
  <c r="G28" i="21"/>
  <c r="G27" i="21"/>
  <c r="G25" i="21"/>
  <c r="G24" i="21"/>
  <c r="G23" i="21"/>
  <c r="G22" i="21"/>
  <c r="G21" i="21"/>
  <c r="G20" i="21"/>
  <c r="G19" i="21"/>
  <c r="G18" i="21"/>
  <c r="G17" i="21"/>
  <c r="G16" i="21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32" i="15"/>
  <c r="G31" i="15"/>
  <c r="G30" i="15"/>
  <c r="G29" i="15"/>
  <c r="G28" i="15"/>
  <c r="G26" i="15"/>
  <c r="G27" i="15"/>
  <c r="G25" i="15"/>
  <c r="G24" i="15"/>
  <c r="G23" i="15"/>
  <c r="G22" i="15"/>
  <c r="G21" i="15"/>
  <c r="G20" i="15"/>
  <c r="G19" i="15"/>
  <c r="G18" i="15"/>
  <c r="G17" i="15"/>
  <c r="G16" i="15"/>
  <c r="E94" i="15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32" i="3"/>
  <c r="G31" i="3"/>
  <c r="G30" i="3"/>
  <c r="G29" i="3"/>
  <c r="G28" i="3"/>
  <c r="G27" i="3"/>
  <c r="G26" i="3"/>
  <c r="G25" i="3"/>
  <c r="G24" i="3"/>
  <c r="G23" i="3"/>
  <c r="G22" i="3"/>
  <c r="G19" i="3"/>
  <c r="G21" i="3"/>
  <c r="G20" i="3"/>
  <c r="G18" i="3"/>
  <c r="G17" i="3"/>
  <c r="G16" i="3"/>
  <c r="E219" i="21" l="1"/>
  <c r="J218" i="21"/>
  <c r="H218" i="21"/>
  <c r="J217" i="21"/>
  <c r="H217" i="21" s="1"/>
  <c r="J216" i="21"/>
  <c r="H216" i="21"/>
  <c r="J215" i="21"/>
  <c r="H215" i="21" s="1"/>
  <c r="J214" i="21"/>
  <c r="H214" i="21"/>
  <c r="J213" i="21"/>
  <c r="H213" i="21" s="1"/>
  <c r="J212" i="21"/>
  <c r="H212" i="21"/>
  <c r="J211" i="21"/>
  <c r="H211" i="21" s="1"/>
  <c r="J210" i="21"/>
  <c r="H210" i="21"/>
  <c r="J209" i="21"/>
  <c r="H209" i="21" s="1"/>
  <c r="J208" i="21"/>
  <c r="H208" i="21"/>
  <c r="J207" i="21"/>
  <c r="H207" i="21" s="1"/>
  <c r="J206" i="21"/>
  <c r="H206" i="21"/>
  <c r="J205" i="21"/>
  <c r="H205" i="21" s="1"/>
  <c r="J204" i="21"/>
  <c r="H204" i="21"/>
  <c r="J203" i="21"/>
  <c r="H203" i="21" s="1"/>
  <c r="J202" i="21"/>
  <c r="H202" i="21"/>
  <c r="E155" i="21"/>
  <c r="J154" i="21"/>
  <c r="H154" i="21" s="1"/>
  <c r="J153" i="21"/>
  <c r="H153" i="21"/>
  <c r="J152" i="21"/>
  <c r="H152" i="21" s="1"/>
  <c r="J151" i="21"/>
  <c r="H151" i="21"/>
  <c r="J150" i="21"/>
  <c r="H150" i="21" s="1"/>
  <c r="J149" i="21"/>
  <c r="H149" i="21" s="1"/>
  <c r="J148" i="21"/>
  <c r="H148" i="21" s="1"/>
  <c r="J147" i="21"/>
  <c r="H147" i="21"/>
  <c r="J146" i="21"/>
  <c r="H146" i="21" s="1"/>
  <c r="J145" i="21"/>
  <c r="H145" i="21"/>
  <c r="J144" i="21"/>
  <c r="H144" i="21" s="1"/>
  <c r="J143" i="21"/>
  <c r="H143" i="21"/>
  <c r="J142" i="21"/>
  <c r="H142" i="21" s="1"/>
  <c r="J141" i="21"/>
  <c r="H141" i="21" s="1"/>
  <c r="J140" i="21"/>
  <c r="H140" i="21" s="1"/>
  <c r="E94" i="21"/>
  <c r="J93" i="21"/>
  <c r="H93" i="21" s="1"/>
  <c r="J92" i="21"/>
  <c r="H92" i="21"/>
  <c r="J91" i="21"/>
  <c r="H91" i="21" s="1"/>
  <c r="J90" i="21"/>
  <c r="H90" i="21"/>
  <c r="J89" i="21"/>
  <c r="H89" i="21" s="1"/>
  <c r="J88" i="21"/>
  <c r="H88" i="21"/>
  <c r="J87" i="21"/>
  <c r="H87" i="21" s="1"/>
  <c r="J86" i="21"/>
  <c r="H86" i="21"/>
  <c r="J85" i="21"/>
  <c r="H85" i="21" s="1"/>
  <c r="J84" i="21"/>
  <c r="H84" i="21"/>
  <c r="J83" i="21"/>
  <c r="H83" i="21" s="1"/>
  <c r="J82" i="21"/>
  <c r="H82" i="21"/>
  <c r="J81" i="21"/>
  <c r="H81" i="21" s="1"/>
  <c r="J80" i="21"/>
  <c r="H80" i="21"/>
  <c r="J79" i="21"/>
  <c r="H79" i="21" s="1"/>
  <c r="J78" i="21"/>
  <c r="H78" i="21"/>
  <c r="D75" i="21"/>
  <c r="D137" i="21" s="1"/>
  <c r="D74" i="21"/>
  <c r="E105" i="21" s="1"/>
  <c r="D73" i="21"/>
  <c r="D135" i="21" s="1"/>
  <c r="D197" i="21" s="1"/>
  <c r="E41" i="21"/>
  <c r="B41" i="21"/>
  <c r="E33" i="21"/>
  <c r="J32" i="21"/>
  <c r="H32" i="21" s="1"/>
  <c r="J31" i="21"/>
  <c r="H31" i="21" s="1"/>
  <c r="J30" i="21"/>
  <c r="H30" i="21" s="1"/>
  <c r="J29" i="21"/>
  <c r="H29" i="21"/>
  <c r="J28" i="21"/>
  <c r="H28" i="21" s="1"/>
  <c r="J27" i="21"/>
  <c r="H27" i="21"/>
  <c r="J26" i="21"/>
  <c r="H26" i="21" s="1"/>
  <c r="J25" i="21"/>
  <c r="H25" i="21" s="1"/>
  <c r="J24" i="21"/>
  <c r="H24" i="21" s="1"/>
  <c r="J23" i="21"/>
  <c r="H23" i="21" s="1"/>
  <c r="J22" i="21"/>
  <c r="H22" i="21" s="1"/>
  <c r="J21" i="21"/>
  <c r="H21" i="21" s="1"/>
  <c r="J20" i="21"/>
  <c r="H20" i="21" s="1"/>
  <c r="J19" i="21"/>
  <c r="H19" i="21" s="1"/>
  <c r="J18" i="21"/>
  <c r="H18" i="21" s="1"/>
  <c r="J17" i="21"/>
  <c r="H17" i="21" s="1"/>
  <c r="J16" i="21"/>
  <c r="H16" i="21" s="1"/>
  <c r="E219" i="20"/>
  <c r="J218" i="20"/>
  <c r="H218" i="20"/>
  <c r="J217" i="20"/>
  <c r="H217" i="20" s="1"/>
  <c r="J216" i="20"/>
  <c r="H216" i="20"/>
  <c r="J215" i="20"/>
  <c r="H215" i="20" s="1"/>
  <c r="J214" i="20"/>
  <c r="H214" i="20"/>
  <c r="J213" i="20"/>
  <c r="H213" i="20" s="1"/>
  <c r="J212" i="20"/>
  <c r="H212" i="20"/>
  <c r="J211" i="20"/>
  <c r="H211" i="20" s="1"/>
  <c r="J210" i="20"/>
  <c r="H210" i="20"/>
  <c r="J209" i="20"/>
  <c r="H209" i="20" s="1"/>
  <c r="J208" i="20"/>
  <c r="H208" i="20"/>
  <c r="J207" i="20"/>
  <c r="H207" i="20" s="1"/>
  <c r="J206" i="20"/>
  <c r="H206" i="20"/>
  <c r="J205" i="20"/>
  <c r="H205" i="20" s="1"/>
  <c r="J204" i="20"/>
  <c r="H204" i="20"/>
  <c r="J203" i="20"/>
  <c r="H203" i="20" s="1"/>
  <c r="J202" i="20"/>
  <c r="H202" i="20"/>
  <c r="E155" i="20"/>
  <c r="J154" i="20"/>
  <c r="H154" i="20"/>
  <c r="J153" i="20"/>
  <c r="H153" i="20" s="1"/>
  <c r="J152" i="20"/>
  <c r="H152" i="20" s="1"/>
  <c r="J151" i="20"/>
  <c r="H151" i="20" s="1"/>
  <c r="J150" i="20"/>
  <c r="H150" i="20"/>
  <c r="J149" i="20"/>
  <c r="H149" i="20" s="1"/>
  <c r="J148" i="20"/>
  <c r="H148" i="20"/>
  <c r="J147" i="20"/>
  <c r="H147" i="20" s="1"/>
  <c r="J146" i="20"/>
  <c r="H146" i="20"/>
  <c r="J145" i="20"/>
  <c r="H145" i="20" s="1"/>
  <c r="J144" i="20"/>
  <c r="H144" i="20" s="1"/>
  <c r="J143" i="20"/>
  <c r="H143" i="20" s="1"/>
  <c r="J142" i="20"/>
  <c r="H142" i="20" s="1"/>
  <c r="J141" i="20"/>
  <c r="H141" i="20" s="1"/>
  <c r="J140" i="20"/>
  <c r="H140" i="20"/>
  <c r="E94" i="20"/>
  <c r="J93" i="20"/>
  <c r="H93" i="20"/>
  <c r="J92" i="20"/>
  <c r="H92" i="20" s="1"/>
  <c r="J91" i="20"/>
  <c r="H91" i="20"/>
  <c r="J90" i="20"/>
  <c r="H90" i="20" s="1"/>
  <c r="J89" i="20"/>
  <c r="H89" i="20"/>
  <c r="J88" i="20"/>
  <c r="H88" i="20" s="1"/>
  <c r="J87" i="20"/>
  <c r="H87" i="20"/>
  <c r="J86" i="20"/>
  <c r="H86" i="20" s="1"/>
  <c r="J85" i="20"/>
  <c r="H85" i="20"/>
  <c r="J84" i="20"/>
  <c r="H84" i="20" s="1"/>
  <c r="J83" i="20"/>
  <c r="H83" i="20"/>
  <c r="J82" i="20"/>
  <c r="H82" i="20" s="1"/>
  <c r="J81" i="20"/>
  <c r="H81" i="20"/>
  <c r="J80" i="20"/>
  <c r="H80" i="20" s="1"/>
  <c r="J79" i="20"/>
  <c r="H79" i="20"/>
  <c r="J78" i="20"/>
  <c r="H78" i="20" s="1"/>
  <c r="D75" i="20"/>
  <c r="D137" i="20" s="1"/>
  <c r="D199" i="20" s="1"/>
  <c r="B230" i="20" s="1"/>
  <c r="D74" i="20"/>
  <c r="D136" i="20" s="1"/>
  <c r="D73" i="20"/>
  <c r="D135" i="20" s="1"/>
  <c r="D197" i="20" s="1"/>
  <c r="E41" i="20"/>
  <c r="B41" i="20"/>
  <c r="E33" i="20"/>
  <c r="J32" i="20"/>
  <c r="H32" i="20" s="1"/>
  <c r="J31" i="20"/>
  <c r="H31" i="20" s="1"/>
  <c r="J30" i="20"/>
  <c r="H30" i="20" s="1"/>
  <c r="J29" i="20"/>
  <c r="H29" i="20" s="1"/>
  <c r="J28" i="20"/>
  <c r="H28" i="20" s="1"/>
  <c r="J27" i="20"/>
  <c r="H27" i="20" s="1"/>
  <c r="J26" i="20"/>
  <c r="H26" i="20" s="1"/>
  <c r="J25" i="20"/>
  <c r="H25" i="20" s="1"/>
  <c r="J24" i="20"/>
  <c r="H24" i="20"/>
  <c r="J23" i="20"/>
  <c r="H23" i="20" s="1"/>
  <c r="J22" i="20"/>
  <c r="H22" i="20" s="1"/>
  <c r="J21" i="20"/>
  <c r="H21" i="20" s="1"/>
  <c r="J20" i="20"/>
  <c r="H20" i="20"/>
  <c r="J19" i="20"/>
  <c r="H19" i="20" s="1"/>
  <c r="J18" i="20"/>
  <c r="H18" i="20" s="1"/>
  <c r="J17" i="20"/>
  <c r="H17" i="20" s="1"/>
  <c r="J16" i="20"/>
  <c r="H16" i="20" s="1"/>
  <c r="E219" i="19"/>
  <c r="J218" i="19"/>
  <c r="H218" i="19"/>
  <c r="J217" i="19"/>
  <c r="H217" i="19" s="1"/>
  <c r="J216" i="19"/>
  <c r="H216" i="19"/>
  <c r="J215" i="19"/>
  <c r="H215" i="19" s="1"/>
  <c r="J214" i="19"/>
  <c r="H214" i="19" s="1"/>
  <c r="J213" i="19"/>
  <c r="H213" i="19" s="1"/>
  <c r="J212" i="19"/>
  <c r="H212" i="19" s="1"/>
  <c r="J211" i="19"/>
  <c r="H211" i="19" s="1"/>
  <c r="J210" i="19"/>
  <c r="H210" i="19"/>
  <c r="J209" i="19"/>
  <c r="H209" i="19" s="1"/>
  <c r="J208" i="19"/>
  <c r="H208" i="19"/>
  <c r="J207" i="19"/>
  <c r="H207" i="19" s="1"/>
  <c r="J206" i="19"/>
  <c r="H206" i="19" s="1"/>
  <c r="J205" i="19"/>
  <c r="H205" i="19" s="1"/>
  <c r="J204" i="19"/>
  <c r="H204" i="19" s="1"/>
  <c r="J203" i="19"/>
  <c r="H203" i="19" s="1"/>
  <c r="J202" i="19"/>
  <c r="H202" i="19"/>
  <c r="E155" i="19"/>
  <c r="J154" i="19"/>
  <c r="H154" i="19" s="1"/>
  <c r="J153" i="19"/>
  <c r="H153" i="19"/>
  <c r="J152" i="19"/>
  <c r="H152" i="19" s="1"/>
  <c r="J151" i="19"/>
  <c r="H151" i="19"/>
  <c r="J150" i="19"/>
  <c r="H150" i="19" s="1"/>
  <c r="J149" i="19"/>
  <c r="H149" i="19" s="1"/>
  <c r="J148" i="19"/>
  <c r="H148" i="19" s="1"/>
  <c r="J147" i="19"/>
  <c r="H147" i="19"/>
  <c r="J146" i="19"/>
  <c r="H146" i="19" s="1"/>
  <c r="J145" i="19"/>
  <c r="H145" i="19"/>
  <c r="J144" i="19"/>
  <c r="H144" i="19" s="1"/>
  <c r="J143" i="19"/>
  <c r="H143" i="19"/>
  <c r="J142" i="19"/>
  <c r="H142" i="19" s="1"/>
  <c r="J141" i="19"/>
  <c r="H141" i="19" s="1"/>
  <c r="J140" i="19"/>
  <c r="H140" i="19" s="1"/>
  <c r="E94" i="19"/>
  <c r="J93" i="19"/>
  <c r="H93" i="19" s="1"/>
  <c r="J92" i="19"/>
  <c r="H92" i="19" s="1"/>
  <c r="J91" i="19"/>
  <c r="H91" i="19" s="1"/>
  <c r="J90" i="19"/>
  <c r="H90" i="19"/>
  <c r="J89" i="19"/>
  <c r="H89" i="19" s="1"/>
  <c r="J88" i="19"/>
  <c r="H88" i="19"/>
  <c r="J87" i="19"/>
  <c r="H87" i="19" s="1"/>
  <c r="J86" i="19"/>
  <c r="H86" i="19" s="1"/>
  <c r="J85" i="19"/>
  <c r="H85" i="19" s="1"/>
  <c r="J84" i="19"/>
  <c r="H84" i="19" s="1"/>
  <c r="J83" i="19"/>
  <c r="H83" i="19" s="1"/>
  <c r="J82" i="19"/>
  <c r="H82" i="19"/>
  <c r="J81" i="19"/>
  <c r="H81" i="19" s="1"/>
  <c r="J80" i="19"/>
  <c r="H80" i="19"/>
  <c r="J79" i="19"/>
  <c r="H79" i="19" s="1"/>
  <c r="J78" i="19"/>
  <c r="H78" i="19" s="1"/>
  <c r="D137" i="19"/>
  <c r="D74" i="19"/>
  <c r="E105" i="19" s="1"/>
  <c r="D73" i="19"/>
  <c r="D135" i="19" s="1"/>
  <c r="D197" i="19" s="1"/>
  <c r="E41" i="19"/>
  <c r="B41" i="19"/>
  <c r="E33" i="19"/>
  <c r="J32" i="19"/>
  <c r="H32" i="19" s="1"/>
  <c r="J31" i="19"/>
  <c r="H31" i="19"/>
  <c r="J30" i="19"/>
  <c r="H30" i="19" s="1"/>
  <c r="J29" i="19"/>
  <c r="H29" i="19" s="1"/>
  <c r="J28" i="19"/>
  <c r="H28" i="19" s="1"/>
  <c r="J27" i="19"/>
  <c r="H27" i="19"/>
  <c r="J26" i="19"/>
  <c r="H26" i="19" s="1"/>
  <c r="J25" i="19"/>
  <c r="H25" i="19" s="1"/>
  <c r="J24" i="19"/>
  <c r="H24" i="19" s="1"/>
  <c r="J23" i="19"/>
  <c r="H23" i="19" s="1"/>
  <c r="J22" i="19"/>
  <c r="H22" i="19" s="1"/>
  <c r="J21" i="19"/>
  <c r="H21" i="19"/>
  <c r="J20" i="19"/>
  <c r="H20" i="19" s="1"/>
  <c r="J19" i="19"/>
  <c r="H19" i="19" s="1"/>
  <c r="J18" i="19"/>
  <c r="H18" i="19" s="1"/>
  <c r="J17" i="19"/>
  <c r="H17" i="19" s="1"/>
  <c r="J16" i="19"/>
  <c r="H16" i="19" s="1"/>
  <c r="E219" i="18"/>
  <c r="J218" i="18"/>
  <c r="H218" i="18" s="1"/>
  <c r="J217" i="18"/>
  <c r="H217" i="18" s="1"/>
  <c r="J216" i="18"/>
  <c r="H216" i="18"/>
  <c r="J215" i="18"/>
  <c r="H215" i="18" s="1"/>
  <c r="J214" i="18"/>
  <c r="H214" i="18"/>
  <c r="J213" i="18"/>
  <c r="H213" i="18" s="1"/>
  <c r="J212" i="18"/>
  <c r="H212" i="18" s="1"/>
  <c r="J211" i="18"/>
  <c r="H211" i="18" s="1"/>
  <c r="J210" i="18"/>
  <c r="H210" i="18" s="1"/>
  <c r="J209" i="18"/>
  <c r="H209" i="18" s="1"/>
  <c r="J208" i="18"/>
  <c r="H208" i="18"/>
  <c r="J207" i="18"/>
  <c r="H207" i="18" s="1"/>
  <c r="J206" i="18"/>
  <c r="H206" i="18"/>
  <c r="J205" i="18"/>
  <c r="H205" i="18" s="1"/>
  <c r="J204" i="18"/>
  <c r="H204" i="18" s="1"/>
  <c r="J203" i="18"/>
  <c r="H203" i="18" s="1"/>
  <c r="E220" i="18" s="1"/>
  <c r="E221" i="18" s="1"/>
  <c r="J202" i="18"/>
  <c r="H202" i="18" s="1"/>
  <c r="E155" i="18"/>
  <c r="J154" i="18"/>
  <c r="H154" i="18" s="1"/>
  <c r="J153" i="18"/>
  <c r="H153" i="18" s="1"/>
  <c r="J152" i="18"/>
  <c r="H152" i="18" s="1"/>
  <c r="J151" i="18"/>
  <c r="H151" i="18"/>
  <c r="J150" i="18"/>
  <c r="H150" i="18" s="1"/>
  <c r="J149" i="18"/>
  <c r="H149" i="18" s="1"/>
  <c r="J148" i="18"/>
  <c r="H148" i="18" s="1"/>
  <c r="J147" i="18"/>
  <c r="H147" i="18" s="1"/>
  <c r="J146" i="18"/>
  <c r="H146" i="18" s="1"/>
  <c r="J145" i="18"/>
  <c r="H145" i="18"/>
  <c r="J144" i="18"/>
  <c r="H144" i="18" s="1"/>
  <c r="J143" i="18"/>
  <c r="H143" i="18"/>
  <c r="J142" i="18"/>
  <c r="H142" i="18" s="1"/>
  <c r="J141" i="18"/>
  <c r="H141" i="18" s="1"/>
  <c r="J140" i="18"/>
  <c r="H140" i="18" s="1"/>
  <c r="E94" i="18"/>
  <c r="J93" i="18"/>
  <c r="H93" i="18" s="1"/>
  <c r="J92" i="18"/>
  <c r="H92" i="18" s="1"/>
  <c r="J91" i="18"/>
  <c r="H91" i="18" s="1"/>
  <c r="J90" i="18"/>
  <c r="H90" i="18" s="1"/>
  <c r="J89" i="18"/>
  <c r="H89" i="18" s="1"/>
  <c r="J88" i="18"/>
  <c r="H88" i="18"/>
  <c r="J87" i="18"/>
  <c r="H87" i="18" s="1"/>
  <c r="J86" i="18"/>
  <c r="H86" i="18"/>
  <c r="J85" i="18"/>
  <c r="H85" i="18" s="1"/>
  <c r="J84" i="18"/>
  <c r="H84" i="18" s="1"/>
  <c r="J83" i="18"/>
  <c r="H83" i="18" s="1"/>
  <c r="J82" i="18"/>
  <c r="H82" i="18" s="1"/>
  <c r="J81" i="18"/>
  <c r="H81" i="18" s="1"/>
  <c r="J80" i="18"/>
  <c r="H80" i="18"/>
  <c r="J79" i="18"/>
  <c r="H79" i="18" s="1"/>
  <c r="J78" i="18"/>
  <c r="H78" i="18"/>
  <c r="D137" i="18"/>
  <c r="D74" i="18"/>
  <c r="E105" i="18" s="1"/>
  <c r="D73" i="18"/>
  <c r="D135" i="18" s="1"/>
  <c r="D197" i="18" s="1"/>
  <c r="E41" i="18"/>
  <c r="B41" i="18"/>
  <c r="E33" i="18"/>
  <c r="J32" i="18"/>
  <c r="H32" i="18" s="1"/>
  <c r="J31" i="18"/>
  <c r="H31" i="18" s="1"/>
  <c r="J30" i="18"/>
  <c r="H30" i="18" s="1"/>
  <c r="J29" i="18"/>
  <c r="H29" i="18" s="1"/>
  <c r="J28" i="18"/>
  <c r="H28" i="18" s="1"/>
  <c r="J27" i="18"/>
  <c r="H27" i="18" s="1"/>
  <c r="J26" i="18"/>
  <c r="H26" i="18" s="1"/>
  <c r="J25" i="18"/>
  <c r="H25" i="18"/>
  <c r="J24" i="18"/>
  <c r="H24" i="18" s="1"/>
  <c r="J23" i="18"/>
  <c r="H23" i="18" s="1"/>
  <c r="J22" i="18"/>
  <c r="H22" i="18" s="1"/>
  <c r="J21" i="18"/>
  <c r="H21" i="18"/>
  <c r="J20" i="18"/>
  <c r="H20" i="18" s="1"/>
  <c r="J19" i="18"/>
  <c r="H19" i="18" s="1"/>
  <c r="J18" i="18"/>
  <c r="H18" i="18" s="1"/>
  <c r="J17" i="18"/>
  <c r="H17" i="18" s="1"/>
  <c r="J16" i="18"/>
  <c r="H16" i="18" s="1"/>
  <c r="E219" i="17"/>
  <c r="J218" i="17"/>
  <c r="H218" i="17" s="1"/>
  <c r="J217" i="17"/>
  <c r="H217" i="17" s="1"/>
  <c r="J216" i="17"/>
  <c r="H216" i="17"/>
  <c r="J215" i="17"/>
  <c r="H215" i="17" s="1"/>
  <c r="J214" i="17"/>
  <c r="H214" i="17"/>
  <c r="J213" i="17"/>
  <c r="H213" i="17" s="1"/>
  <c r="J212" i="17"/>
  <c r="H212" i="17" s="1"/>
  <c r="J211" i="17"/>
  <c r="H211" i="17" s="1"/>
  <c r="J210" i="17"/>
  <c r="H210" i="17" s="1"/>
  <c r="J209" i="17"/>
  <c r="H209" i="17" s="1"/>
  <c r="J208" i="17"/>
  <c r="H208" i="17" s="1"/>
  <c r="J207" i="17"/>
  <c r="H207" i="17" s="1"/>
  <c r="J206" i="17"/>
  <c r="H206" i="17"/>
  <c r="J205" i="17"/>
  <c r="H205" i="17" s="1"/>
  <c r="J204" i="17"/>
  <c r="H204" i="17" s="1"/>
  <c r="J203" i="17"/>
  <c r="H203" i="17" s="1"/>
  <c r="J202" i="17"/>
  <c r="H202" i="17" s="1"/>
  <c r="E155" i="17"/>
  <c r="J154" i="17"/>
  <c r="H154" i="17" s="1"/>
  <c r="J153" i="17"/>
  <c r="H153" i="17" s="1"/>
  <c r="J152" i="17"/>
  <c r="H152" i="17" s="1"/>
  <c r="J151" i="17"/>
  <c r="H151" i="17"/>
  <c r="J150" i="17"/>
  <c r="H150" i="17" s="1"/>
  <c r="J149" i="17"/>
  <c r="H149" i="17" s="1"/>
  <c r="J148" i="17"/>
  <c r="H148" i="17" s="1"/>
  <c r="J147" i="17"/>
  <c r="H147" i="17" s="1"/>
  <c r="J146" i="17"/>
  <c r="H146" i="17" s="1"/>
  <c r="J145" i="17"/>
  <c r="H145" i="17" s="1"/>
  <c r="J144" i="17"/>
  <c r="H144" i="17" s="1"/>
  <c r="J143" i="17"/>
  <c r="H143" i="17"/>
  <c r="J142" i="17"/>
  <c r="H142" i="17" s="1"/>
  <c r="J141" i="17"/>
  <c r="H141" i="17" s="1"/>
  <c r="J140" i="17"/>
  <c r="H140" i="17" s="1"/>
  <c r="E94" i="17"/>
  <c r="J93" i="17"/>
  <c r="H93" i="17" s="1"/>
  <c r="J92" i="17"/>
  <c r="H92" i="17" s="1"/>
  <c r="J91" i="17"/>
  <c r="H91" i="17" s="1"/>
  <c r="J90" i="17"/>
  <c r="H90" i="17" s="1"/>
  <c r="J89" i="17"/>
  <c r="H89" i="17" s="1"/>
  <c r="J88" i="17"/>
  <c r="H88" i="17"/>
  <c r="J87" i="17"/>
  <c r="H87" i="17" s="1"/>
  <c r="J86" i="17"/>
  <c r="H86" i="17"/>
  <c r="J85" i="17"/>
  <c r="H85" i="17" s="1"/>
  <c r="J84" i="17"/>
  <c r="H84" i="17" s="1"/>
  <c r="J83" i="17"/>
  <c r="H83" i="17" s="1"/>
  <c r="J82" i="17"/>
  <c r="H82" i="17" s="1"/>
  <c r="J81" i="17"/>
  <c r="H81" i="17" s="1"/>
  <c r="J80" i="17"/>
  <c r="H80" i="17" s="1"/>
  <c r="J79" i="17"/>
  <c r="H79" i="17" s="1"/>
  <c r="J78" i="17"/>
  <c r="H78" i="17" s="1"/>
  <c r="D75" i="17"/>
  <c r="D137" i="17" s="1"/>
  <c r="D74" i="17"/>
  <c r="E105" i="17" s="1"/>
  <c r="D73" i="17"/>
  <c r="D135" i="17" s="1"/>
  <c r="D197" i="17" s="1"/>
  <c r="E41" i="17"/>
  <c r="B41" i="17"/>
  <c r="E33" i="17"/>
  <c r="J32" i="17"/>
  <c r="H32" i="17" s="1"/>
  <c r="J31" i="17"/>
  <c r="H31" i="17"/>
  <c r="J30" i="17"/>
  <c r="H30" i="17" s="1"/>
  <c r="J29" i="17"/>
  <c r="H29" i="17" s="1"/>
  <c r="J28" i="17"/>
  <c r="H28" i="17" s="1"/>
  <c r="J27" i="17"/>
  <c r="H27" i="17"/>
  <c r="J26" i="17"/>
  <c r="H26" i="17" s="1"/>
  <c r="J25" i="17"/>
  <c r="H25" i="17" s="1"/>
  <c r="J24" i="17"/>
  <c r="H24" i="17" s="1"/>
  <c r="J23" i="17"/>
  <c r="H23" i="17" s="1"/>
  <c r="J22" i="17"/>
  <c r="H22" i="17" s="1"/>
  <c r="J21" i="17"/>
  <c r="H21" i="17" s="1"/>
  <c r="J20" i="17"/>
  <c r="H20" i="17" s="1"/>
  <c r="J19" i="17"/>
  <c r="H19" i="17"/>
  <c r="J18" i="17"/>
  <c r="H18" i="17" s="1"/>
  <c r="J17" i="17"/>
  <c r="H17" i="17" s="1"/>
  <c r="J16" i="17"/>
  <c r="H16" i="17" s="1"/>
  <c r="E219" i="16"/>
  <c r="J218" i="16"/>
  <c r="H218" i="16" s="1"/>
  <c r="J217" i="16"/>
  <c r="H217" i="16" s="1"/>
  <c r="J216" i="16"/>
  <c r="H216" i="16" s="1"/>
  <c r="J215" i="16"/>
  <c r="H215" i="16"/>
  <c r="J214" i="16"/>
  <c r="H214" i="16" s="1"/>
  <c r="J213" i="16"/>
  <c r="H213" i="16" s="1"/>
  <c r="J212" i="16"/>
  <c r="H212" i="16" s="1"/>
  <c r="J211" i="16"/>
  <c r="H211" i="16" s="1"/>
  <c r="J210" i="16"/>
  <c r="H210" i="16" s="1"/>
  <c r="J209" i="16"/>
  <c r="H209" i="16" s="1"/>
  <c r="J208" i="16"/>
  <c r="H208" i="16" s="1"/>
  <c r="J207" i="16"/>
  <c r="H207" i="16"/>
  <c r="J206" i="16"/>
  <c r="H206" i="16" s="1"/>
  <c r="J205" i="16"/>
  <c r="H205" i="16" s="1"/>
  <c r="J204" i="16"/>
  <c r="H204" i="16" s="1"/>
  <c r="J203" i="16"/>
  <c r="H203" i="16" s="1"/>
  <c r="J202" i="16"/>
  <c r="H202" i="16" s="1"/>
  <c r="E155" i="16"/>
  <c r="J154" i="16"/>
  <c r="H154" i="16" s="1"/>
  <c r="J153" i="16"/>
  <c r="H153" i="16" s="1"/>
  <c r="J152" i="16"/>
  <c r="H152" i="16" s="1"/>
  <c r="J151" i="16"/>
  <c r="H151" i="16" s="1"/>
  <c r="J150" i="16"/>
  <c r="H150" i="16" s="1"/>
  <c r="J149" i="16"/>
  <c r="H149" i="16" s="1"/>
  <c r="J148" i="16"/>
  <c r="H148" i="16" s="1"/>
  <c r="J147" i="16"/>
  <c r="H147" i="16"/>
  <c r="J146" i="16"/>
  <c r="H146" i="16" s="1"/>
  <c r="J145" i="16"/>
  <c r="H145" i="16" s="1"/>
  <c r="J144" i="16"/>
  <c r="H144" i="16" s="1"/>
  <c r="J143" i="16"/>
  <c r="H143" i="16" s="1"/>
  <c r="J142" i="16"/>
  <c r="H142" i="16" s="1"/>
  <c r="J141" i="16"/>
  <c r="H141" i="16" s="1"/>
  <c r="J140" i="16"/>
  <c r="H140" i="16" s="1"/>
  <c r="E94" i="16"/>
  <c r="J93" i="16"/>
  <c r="H93" i="16" s="1"/>
  <c r="J92" i="16"/>
  <c r="H92" i="16" s="1"/>
  <c r="J91" i="16"/>
  <c r="H91" i="16"/>
  <c r="J90" i="16"/>
  <c r="H90" i="16" s="1"/>
  <c r="J89" i="16"/>
  <c r="H89" i="16" s="1"/>
  <c r="J88" i="16"/>
  <c r="H88" i="16" s="1"/>
  <c r="J87" i="16"/>
  <c r="H87" i="16" s="1"/>
  <c r="J86" i="16"/>
  <c r="H86" i="16" s="1"/>
  <c r="J85" i="16"/>
  <c r="H85" i="16" s="1"/>
  <c r="J84" i="16"/>
  <c r="H84" i="16" s="1"/>
  <c r="J83" i="16"/>
  <c r="H83" i="16"/>
  <c r="J82" i="16"/>
  <c r="H82" i="16" s="1"/>
  <c r="J81" i="16"/>
  <c r="H81" i="16" s="1"/>
  <c r="J80" i="16"/>
  <c r="H80" i="16" s="1"/>
  <c r="J79" i="16"/>
  <c r="H79" i="16" s="1"/>
  <c r="J78" i="16"/>
  <c r="H78" i="16" s="1"/>
  <c r="D75" i="16"/>
  <c r="D137" i="16" s="1"/>
  <c r="D74" i="16"/>
  <c r="E105" i="16" s="1"/>
  <c r="D73" i="16"/>
  <c r="D135" i="16" s="1"/>
  <c r="D197" i="16" s="1"/>
  <c r="E41" i="16"/>
  <c r="B41" i="16"/>
  <c r="E33" i="16"/>
  <c r="J32" i="16"/>
  <c r="H32" i="16" s="1"/>
  <c r="J31" i="16"/>
  <c r="H31" i="16"/>
  <c r="J30" i="16"/>
  <c r="H30" i="16" s="1"/>
  <c r="J29" i="16"/>
  <c r="H29" i="16" s="1"/>
  <c r="J28" i="16"/>
  <c r="H28" i="16" s="1"/>
  <c r="J27" i="16"/>
  <c r="H27" i="16" s="1"/>
  <c r="J26" i="16"/>
  <c r="H26" i="16" s="1"/>
  <c r="J25" i="16"/>
  <c r="H25" i="16" s="1"/>
  <c r="J24" i="16"/>
  <c r="H24" i="16" s="1"/>
  <c r="J23" i="16"/>
  <c r="H23" i="16"/>
  <c r="J22" i="16"/>
  <c r="H22" i="16" s="1"/>
  <c r="J21" i="16"/>
  <c r="H21" i="16" s="1"/>
  <c r="J20" i="16"/>
  <c r="H20" i="16" s="1"/>
  <c r="J19" i="16"/>
  <c r="H19" i="16" s="1"/>
  <c r="J18" i="16"/>
  <c r="H18" i="16" s="1"/>
  <c r="J17" i="16"/>
  <c r="H17" i="16"/>
  <c r="J16" i="16"/>
  <c r="H16" i="16" s="1"/>
  <c r="E219" i="15"/>
  <c r="J218" i="15"/>
  <c r="H218" i="15"/>
  <c r="J217" i="15"/>
  <c r="H217" i="15" s="1"/>
  <c r="J216" i="15"/>
  <c r="H216" i="15"/>
  <c r="J215" i="15"/>
  <c r="H215" i="15" s="1"/>
  <c r="J214" i="15"/>
  <c r="H214" i="15"/>
  <c r="J213" i="15"/>
  <c r="H213" i="15" s="1"/>
  <c r="J212" i="15"/>
  <c r="H212" i="15"/>
  <c r="J211" i="15"/>
  <c r="H211" i="15" s="1"/>
  <c r="J210" i="15"/>
  <c r="H210" i="15"/>
  <c r="J209" i="15"/>
  <c r="H209" i="15" s="1"/>
  <c r="J208" i="15"/>
  <c r="H208" i="15"/>
  <c r="J207" i="15"/>
  <c r="H207" i="15" s="1"/>
  <c r="J206" i="15"/>
  <c r="H206" i="15"/>
  <c r="J205" i="15"/>
  <c r="H205" i="15" s="1"/>
  <c r="J204" i="15"/>
  <c r="H204" i="15"/>
  <c r="J203" i="15"/>
  <c r="H203" i="15" s="1"/>
  <c r="J202" i="15"/>
  <c r="H202" i="15"/>
  <c r="E155" i="15"/>
  <c r="J154" i="15"/>
  <c r="H154" i="15" s="1"/>
  <c r="J153" i="15"/>
  <c r="H153" i="15" s="1"/>
  <c r="J152" i="15"/>
  <c r="H152" i="15" s="1"/>
  <c r="J151" i="15"/>
  <c r="H151" i="15" s="1"/>
  <c r="J150" i="15"/>
  <c r="H150" i="15" s="1"/>
  <c r="J149" i="15"/>
  <c r="H149" i="15" s="1"/>
  <c r="J148" i="15"/>
  <c r="H148" i="15"/>
  <c r="J147" i="15"/>
  <c r="H147" i="15" s="1"/>
  <c r="J146" i="15"/>
  <c r="H146" i="15" s="1"/>
  <c r="J145" i="15"/>
  <c r="H145" i="15" s="1"/>
  <c r="J144" i="15"/>
  <c r="H144" i="15" s="1"/>
  <c r="J143" i="15"/>
  <c r="H143" i="15" s="1"/>
  <c r="J142" i="15"/>
  <c r="H142" i="15" s="1"/>
  <c r="J141" i="15"/>
  <c r="H141" i="15" s="1"/>
  <c r="J140" i="15"/>
  <c r="H140" i="15"/>
  <c r="D137" i="15"/>
  <c r="D199" i="15" s="1"/>
  <c r="B230" i="15" s="1"/>
  <c r="B105" i="15"/>
  <c r="J93" i="15"/>
  <c r="H93" i="15"/>
  <c r="J92" i="15"/>
  <c r="H92" i="15" s="1"/>
  <c r="J91" i="15"/>
  <c r="H91" i="15" s="1"/>
  <c r="J90" i="15"/>
  <c r="H90" i="15" s="1"/>
  <c r="J89" i="15"/>
  <c r="H89" i="15" s="1"/>
  <c r="J88" i="15"/>
  <c r="H88" i="15" s="1"/>
  <c r="J87" i="15"/>
  <c r="H87" i="15" s="1"/>
  <c r="J86" i="15"/>
  <c r="H86" i="15"/>
  <c r="J85" i="15"/>
  <c r="H85" i="15" s="1"/>
  <c r="J84" i="15"/>
  <c r="H84" i="15"/>
  <c r="J83" i="15"/>
  <c r="H83" i="15" s="1"/>
  <c r="J82" i="15"/>
  <c r="H82" i="15" s="1"/>
  <c r="J81" i="15"/>
  <c r="H81" i="15" s="1"/>
  <c r="J80" i="15"/>
  <c r="H80" i="15"/>
  <c r="J79" i="15"/>
  <c r="H79" i="15" s="1"/>
  <c r="J78" i="15"/>
  <c r="H78" i="15"/>
  <c r="D74" i="15"/>
  <c r="D136" i="15" s="1"/>
  <c r="D73" i="15"/>
  <c r="D135" i="15" s="1"/>
  <c r="D197" i="15" s="1"/>
  <c r="E41" i="15"/>
  <c r="B41" i="15"/>
  <c r="E33" i="15"/>
  <c r="J32" i="15"/>
  <c r="H32" i="15" s="1"/>
  <c r="J31" i="15"/>
  <c r="H31" i="15" s="1"/>
  <c r="J30" i="15"/>
  <c r="H30" i="15"/>
  <c r="J29" i="15"/>
  <c r="H29" i="15" s="1"/>
  <c r="J28" i="15"/>
  <c r="H28" i="15" s="1"/>
  <c r="J27" i="15"/>
  <c r="H27" i="15" s="1"/>
  <c r="J26" i="15"/>
  <c r="H26" i="15"/>
  <c r="J25" i="15"/>
  <c r="H25" i="15" s="1"/>
  <c r="J24" i="15"/>
  <c r="H24" i="15" s="1"/>
  <c r="J23" i="15"/>
  <c r="H23" i="15" s="1"/>
  <c r="J22" i="15"/>
  <c r="H22" i="15" s="1"/>
  <c r="J21" i="15"/>
  <c r="H21" i="15" s="1"/>
  <c r="J20" i="15"/>
  <c r="H20" i="15" s="1"/>
  <c r="J19" i="15"/>
  <c r="H19" i="15" s="1"/>
  <c r="J18" i="15"/>
  <c r="H18" i="15" s="1"/>
  <c r="J17" i="15"/>
  <c r="H17" i="15" s="1"/>
  <c r="J16" i="15"/>
  <c r="H16" i="15" s="1"/>
  <c r="E219" i="14"/>
  <c r="J218" i="14"/>
  <c r="H218" i="14" s="1"/>
  <c r="J217" i="14"/>
  <c r="H217" i="14" s="1"/>
  <c r="J216" i="14"/>
  <c r="H216" i="14"/>
  <c r="J215" i="14"/>
  <c r="H215" i="14" s="1"/>
  <c r="J214" i="14"/>
  <c r="H214" i="14" s="1"/>
  <c r="J213" i="14"/>
  <c r="H213" i="14" s="1"/>
  <c r="J212" i="14"/>
  <c r="H212" i="14" s="1"/>
  <c r="J211" i="14"/>
  <c r="H211" i="14" s="1"/>
  <c r="J210" i="14"/>
  <c r="H210" i="14" s="1"/>
  <c r="J209" i="14"/>
  <c r="H209" i="14" s="1"/>
  <c r="J208" i="14"/>
  <c r="H208" i="14"/>
  <c r="J207" i="14"/>
  <c r="H207" i="14" s="1"/>
  <c r="J206" i="14"/>
  <c r="H206" i="14" s="1"/>
  <c r="J205" i="14"/>
  <c r="H205" i="14" s="1"/>
  <c r="J204" i="14"/>
  <c r="H204" i="14" s="1"/>
  <c r="J203" i="14"/>
  <c r="H203" i="14" s="1"/>
  <c r="J202" i="14"/>
  <c r="H202" i="14" s="1"/>
  <c r="E155" i="14"/>
  <c r="J154" i="14"/>
  <c r="H154" i="14"/>
  <c r="J153" i="14"/>
  <c r="H153" i="14" s="1"/>
  <c r="J152" i="14"/>
  <c r="H152" i="14" s="1"/>
  <c r="J151" i="14"/>
  <c r="H151" i="14" s="1"/>
  <c r="J150" i="14"/>
  <c r="H150" i="14" s="1"/>
  <c r="J149" i="14"/>
  <c r="H149" i="14" s="1"/>
  <c r="J148" i="14"/>
  <c r="H148" i="14"/>
  <c r="J147" i="14"/>
  <c r="H147" i="14" s="1"/>
  <c r="J146" i="14"/>
  <c r="H146" i="14"/>
  <c r="J145" i="14"/>
  <c r="H145" i="14" s="1"/>
  <c r="J144" i="14"/>
  <c r="H144" i="14" s="1"/>
  <c r="J143" i="14"/>
  <c r="H143" i="14" s="1"/>
  <c r="J142" i="14"/>
  <c r="H142" i="14"/>
  <c r="J141" i="14"/>
  <c r="H141" i="14" s="1"/>
  <c r="J140" i="14"/>
  <c r="H140" i="14" s="1"/>
  <c r="D137" i="14"/>
  <c r="D199" i="14" s="1"/>
  <c r="B230" i="14" s="1"/>
  <c r="E94" i="14"/>
  <c r="J93" i="14"/>
  <c r="H93" i="14" s="1"/>
  <c r="J92" i="14"/>
  <c r="H92" i="14"/>
  <c r="J91" i="14"/>
  <c r="H91" i="14" s="1"/>
  <c r="J90" i="14"/>
  <c r="H90" i="14"/>
  <c r="J89" i="14"/>
  <c r="H89" i="14" s="1"/>
  <c r="J88" i="14"/>
  <c r="H88" i="14"/>
  <c r="J87" i="14"/>
  <c r="H87" i="14" s="1"/>
  <c r="J86" i="14"/>
  <c r="H86" i="14"/>
  <c r="J85" i="14"/>
  <c r="H85" i="14" s="1"/>
  <c r="J84" i="14"/>
  <c r="H84" i="14"/>
  <c r="J83" i="14"/>
  <c r="H83" i="14" s="1"/>
  <c r="J82" i="14"/>
  <c r="H82" i="14"/>
  <c r="J81" i="14"/>
  <c r="H81" i="14" s="1"/>
  <c r="J80" i="14"/>
  <c r="H80" i="14"/>
  <c r="J79" i="14"/>
  <c r="H79" i="14" s="1"/>
  <c r="J78" i="14"/>
  <c r="H78" i="14"/>
  <c r="D75" i="14"/>
  <c r="B105" i="14" s="1"/>
  <c r="D74" i="14"/>
  <c r="D136" i="14" s="1"/>
  <c r="D73" i="14"/>
  <c r="D135" i="14" s="1"/>
  <c r="D197" i="14" s="1"/>
  <c r="E41" i="14"/>
  <c r="B41" i="14"/>
  <c r="E33" i="14"/>
  <c r="J32" i="14"/>
  <c r="H32" i="14"/>
  <c r="J31" i="14"/>
  <c r="H31" i="14" s="1"/>
  <c r="J30" i="14"/>
  <c r="H30" i="14" s="1"/>
  <c r="J29" i="14"/>
  <c r="H29" i="14" s="1"/>
  <c r="J28" i="14"/>
  <c r="H28" i="14" s="1"/>
  <c r="J27" i="14"/>
  <c r="H27" i="14" s="1"/>
  <c r="J26" i="14"/>
  <c r="H26" i="14"/>
  <c r="J25" i="14"/>
  <c r="H25" i="14" s="1"/>
  <c r="J24" i="14"/>
  <c r="H24" i="14" s="1"/>
  <c r="J23" i="14"/>
  <c r="H23" i="14" s="1"/>
  <c r="J22" i="14"/>
  <c r="H22" i="14" s="1"/>
  <c r="J21" i="14"/>
  <c r="H21" i="14" s="1"/>
  <c r="J20" i="14"/>
  <c r="H20" i="14" s="1"/>
  <c r="J19" i="14"/>
  <c r="H19" i="14" s="1"/>
  <c r="J18" i="14"/>
  <c r="H18" i="14"/>
  <c r="J17" i="14"/>
  <c r="H17" i="14" s="1"/>
  <c r="J16" i="14"/>
  <c r="H16" i="14" s="1"/>
  <c r="E219" i="13"/>
  <c r="J218" i="13"/>
  <c r="H218" i="13" s="1"/>
  <c r="J217" i="13"/>
  <c r="H217" i="13"/>
  <c r="J216" i="13"/>
  <c r="H216" i="13" s="1"/>
  <c r="J215" i="13"/>
  <c r="H215" i="13" s="1"/>
  <c r="J214" i="13"/>
  <c r="H214" i="13" s="1"/>
  <c r="J213" i="13"/>
  <c r="H213" i="13"/>
  <c r="J212" i="13"/>
  <c r="H212" i="13" s="1"/>
  <c r="J211" i="13"/>
  <c r="H211" i="13" s="1"/>
  <c r="J210" i="13"/>
  <c r="H210" i="13" s="1"/>
  <c r="J209" i="13"/>
  <c r="H209" i="13"/>
  <c r="J208" i="13"/>
  <c r="H208" i="13" s="1"/>
  <c r="J207" i="13"/>
  <c r="H207" i="13" s="1"/>
  <c r="J206" i="13"/>
  <c r="H206" i="13" s="1"/>
  <c r="J205" i="13"/>
  <c r="H205" i="13"/>
  <c r="J204" i="13"/>
  <c r="H204" i="13" s="1"/>
  <c r="J203" i="13"/>
  <c r="H203" i="13" s="1"/>
  <c r="J202" i="13"/>
  <c r="H202" i="13" s="1"/>
  <c r="E155" i="13"/>
  <c r="J154" i="13"/>
  <c r="H154" i="13" s="1"/>
  <c r="J153" i="13"/>
  <c r="H153" i="13" s="1"/>
  <c r="J152" i="13"/>
  <c r="H152" i="13"/>
  <c r="J151" i="13"/>
  <c r="H151" i="13" s="1"/>
  <c r="J150" i="13"/>
  <c r="H150" i="13"/>
  <c r="J149" i="13"/>
  <c r="H149" i="13" s="1"/>
  <c r="J148" i="13"/>
  <c r="H148" i="13" s="1"/>
  <c r="J147" i="13"/>
  <c r="H147" i="13" s="1"/>
  <c r="J146" i="13"/>
  <c r="H146" i="13"/>
  <c r="J145" i="13"/>
  <c r="H145" i="13" s="1"/>
  <c r="J144" i="13"/>
  <c r="H144" i="13" s="1"/>
  <c r="J143" i="13"/>
  <c r="H143" i="13" s="1"/>
  <c r="J142" i="13"/>
  <c r="H142" i="13"/>
  <c r="J141" i="13"/>
  <c r="H141" i="13" s="1"/>
  <c r="J140" i="13"/>
  <c r="H140" i="13" s="1"/>
  <c r="D137" i="13"/>
  <c r="D199" i="13" s="1"/>
  <c r="B230" i="13" s="1"/>
  <c r="B105" i="13"/>
  <c r="E94" i="13"/>
  <c r="J93" i="13"/>
  <c r="H93" i="13"/>
  <c r="J92" i="13"/>
  <c r="H92" i="13" s="1"/>
  <c r="J91" i="13"/>
  <c r="H91" i="13"/>
  <c r="J90" i="13"/>
  <c r="H90" i="13" s="1"/>
  <c r="J89" i="13"/>
  <c r="H89" i="13"/>
  <c r="J88" i="13"/>
  <c r="H88" i="13" s="1"/>
  <c r="J87" i="13"/>
  <c r="H87" i="13"/>
  <c r="J86" i="13"/>
  <c r="H86" i="13" s="1"/>
  <c r="J85" i="13"/>
  <c r="H85" i="13"/>
  <c r="J84" i="13"/>
  <c r="H84" i="13" s="1"/>
  <c r="J83" i="13"/>
  <c r="H83" i="13"/>
  <c r="J82" i="13"/>
  <c r="H82" i="13" s="1"/>
  <c r="J81" i="13"/>
  <c r="H81" i="13"/>
  <c r="J80" i="13"/>
  <c r="H80" i="13" s="1"/>
  <c r="J79" i="13"/>
  <c r="H79" i="13"/>
  <c r="J78" i="13"/>
  <c r="H78" i="13" s="1"/>
  <c r="D75" i="13"/>
  <c r="D74" i="13"/>
  <c r="D136" i="13" s="1"/>
  <c r="D73" i="13"/>
  <c r="D135" i="13" s="1"/>
  <c r="D197" i="13" s="1"/>
  <c r="E41" i="13"/>
  <c r="B41" i="13"/>
  <c r="E33" i="13"/>
  <c r="J32" i="13"/>
  <c r="H32" i="13" s="1"/>
  <c r="J31" i="13"/>
  <c r="H31" i="13" s="1"/>
  <c r="J30" i="13"/>
  <c r="H30" i="13"/>
  <c r="J29" i="13"/>
  <c r="H29" i="13" s="1"/>
  <c r="J28" i="13"/>
  <c r="H28" i="13" s="1"/>
  <c r="J27" i="13"/>
  <c r="H27" i="13" s="1"/>
  <c r="J26" i="13"/>
  <c r="H26" i="13" s="1"/>
  <c r="J25" i="13"/>
  <c r="H25" i="13" s="1"/>
  <c r="J24" i="13"/>
  <c r="H24" i="13" s="1"/>
  <c r="J23" i="13"/>
  <c r="H23" i="13" s="1"/>
  <c r="J22" i="13"/>
  <c r="H22" i="13" s="1"/>
  <c r="J21" i="13"/>
  <c r="H21" i="13" s="1"/>
  <c r="J20" i="13"/>
  <c r="H20" i="13" s="1"/>
  <c r="J19" i="13"/>
  <c r="H19" i="13" s="1"/>
  <c r="J18" i="13"/>
  <c r="H18" i="13" s="1"/>
  <c r="J17" i="13"/>
  <c r="H17" i="13" s="1"/>
  <c r="J16" i="13"/>
  <c r="H16" i="13" s="1"/>
  <c r="E219" i="12"/>
  <c r="J218" i="12"/>
  <c r="H218" i="12" s="1"/>
  <c r="J217" i="12"/>
  <c r="H217" i="12" s="1"/>
  <c r="J216" i="12"/>
  <c r="H216" i="12" s="1"/>
  <c r="J215" i="12"/>
  <c r="H215" i="12" s="1"/>
  <c r="J214" i="12"/>
  <c r="H214" i="12" s="1"/>
  <c r="J213" i="12"/>
  <c r="H213" i="12" s="1"/>
  <c r="J212" i="12"/>
  <c r="H212" i="12" s="1"/>
  <c r="J211" i="12"/>
  <c r="H211" i="12" s="1"/>
  <c r="J210" i="12"/>
  <c r="H210" i="12" s="1"/>
  <c r="J209" i="12"/>
  <c r="H209" i="12" s="1"/>
  <c r="J208" i="12"/>
  <c r="H208" i="12" s="1"/>
  <c r="J207" i="12"/>
  <c r="H207" i="12" s="1"/>
  <c r="J206" i="12"/>
  <c r="H206" i="12" s="1"/>
  <c r="J205" i="12"/>
  <c r="H205" i="12" s="1"/>
  <c r="J204" i="12"/>
  <c r="H204" i="12" s="1"/>
  <c r="J203" i="12"/>
  <c r="H203" i="12" s="1"/>
  <c r="J202" i="12"/>
  <c r="H202" i="12" s="1"/>
  <c r="E220" i="12" s="1"/>
  <c r="E221" i="12" s="1"/>
  <c r="E155" i="12"/>
  <c r="J154" i="12"/>
  <c r="H154" i="12"/>
  <c r="J153" i="12"/>
  <c r="H153" i="12" s="1"/>
  <c r="J152" i="12"/>
  <c r="H152" i="12" s="1"/>
  <c r="J151" i="12"/>
  <c r="H151" i="12" s="1"/>
  <c r="J150" i="12"/>
  <c r="H150" i="12"/>
  <c r="J149" i="12"/>
  <c r="H149" i="12" s="1"/>
  <c r="J148" i="12"/>
  <c r="H148" i="12" s="1"/>
  <c r="J147" i="12"/>
  <c r="H147" i="12" s="1"/>
  <c r="J146" i="12"/>
  <c r="H146" i="12"/>
  <c r="J145" i="12"/>
  <c r="H145" i="12" s="1"/>
  <c r="J144" i="12"/>
  <c r="H144" i="12" s="1"/>
  <c r="J143" i="12"/>
  <c r="H143" i="12" s="1"/>
  <c r="J142" i="12"/>
  <c r="H142" i="12"/>
  <c r="J141" i="12"/>
  <c r="H141" i="12" s="1"/>
  <c r="J140" i="12"/>
  <c r="H140" i="12" s="1"/>
  <c r="E94" i="12"/>
  <c r="J93" i="12"/>
  <c r="H93" i="12"/>
  <c r="J92" i="12"/>
  <c r="H92" i="12"/>
  <c r="J91" i="12"/>
  <c r="H91" i="12"/>
  <c r="J90" i="12"/>
  <c r="H90" i="12"/>
  <c r="J89" i="12"/>
  <c r="H89" i="12"/>
  <c r="J88" i="12"/>
  <c r="H88" i="12"/>
  <c r="J87" i="12"/>
  <c r="H87" i="12"/>
  <c r="J86" i="12"/>
  <c r="H86" i="12"/>
  <c r="J85" i="12"/>
  <c r="H85" i="12"/>
  <c r="J84" i="12"/>
  <c r="H84" i="12"/>
  <c r="J83" i="12"/>
  <c r="H83" i="12"/>
  <c r="J82" i="12"/>
  <c r="H82" i="12"/>
  <c r="J81" i="12"/>
  <c r="H81" i="12"/>
  <c r="J80" i="12"/>
  <c r="H80" i="12"/>
  <c r="J79" i="12"/>
  <c r="H79" i="12"/>
  <c r="J78" i="12"/>
  <c r="H78" i="12"/>
  <c r="D75" i="12"/>
  <c r="D137" i="12" s="1"/>
  <c r="D199" i="12" s="1"/>
  <c r="B230" i="12" s="1"/>
  <c r="D74" i="12"/>
  <c r="D136" i="12" s="1"/>
  <c r="D73" i="12"/>
  <c r="D135" i="12" s="1"/>
  <c r="D197" i="12" s="1"/>
  <c r="E41" i="12"/>
  <c r="B41" i="12"/>
  <c r="E33" i="12"/>
  <c r="J32" i="12"/>
  <c r="H32" i="12"/>
  <c r="J31" i="12"/>
  <c r="H31" i="12" s="1"/>
  <c r="J30" i="12"/>
  <c r="H30" i="12" s="1"/>
  <c r="J29" i="12"/>
  <c r="H29" i="12" s="1"/>
  <c r="J28" i="12"/>
  <c r="H28" i="12" s="1"/>
  <c r="J27" i="12"/>
  <c r="H27" i="12" s="1"/>
  <c r="J26" i="12"/>
  <c r="H26" i="12"/>
  <c r="J25" i="12"/>
  <c r="H25" i="12" s="1"/>
  <c r="J24" i="12"/>
  <c r="H24" i="12" s="1"/>
  <c r="J23" i="12"/>
  <c r="H23" i="12" s="1"/>
  <c r="J22" i="12"/>
  <c r="H22" i="12"/>
  <c r="J21" i="12"/>
  <c r="H21" i="12" s="1"/>
  <c r="J20" i="12"/>
  <c r="H20" i="12" s="1"/>
  <c r="J19" i="12"/>
  <c r="H19" i="12" s="1"/>
  <c r="J18" i="12"/>
  <c r="H18" i="12"/>
  <c r="J17" i="12"/>
  <c r="H17" i="12" s="1"/>
  <c r="J16" i="12"/>
  <c r="H16" i="12" s="1"/>
  <c r="E219" i="11"/>
  <c r="J218" i="11"/>
  <c r="H218" i="11" s="1"/>
  <c r="J217" i="11"/>
  <c r="H217" i="11" s="1"/>
  <c r="J216" i="11"/>
  <c r="H216" i="11" s="1"/>
  <c r="J215" i="11"/>
  <c r="H215" i="11" s="1"/>
  <c r="J214" i="11"/>
  <c r="H214" i="11" s="1"/>
  <c r="J213" i="11"/>
  <c r="H213" i="11" s="1"/>
  <c r="J212" i="11"/>
  <c r="H212" i="11" s="1"/>
  <c r="J211" i="11"/>
  <c r="H211" i="11" s="1"/>
  <c r="J210" i="11"/>
  <c r="H210" i="11" s="1"/>
  <c r="J209" i="11"/>
  <c r="H209" i="11" s="1"/>
  <c r="J208" i="11"/>
  <c r="H208" i="11" s="1"/>
  <c r="J207" i="11"/>
  <c r="H207" i="11" s="1"/>
  <c r="J206" i="11"/>
  <c r="H206" i="11" s="1"/>
  <c r="J205" i="11"/>
  <c r="H205" i="11" s="1"/>
  <c r="J204" i="11"/>
  <c r="H204" i="11" s="1"/>
  <c r="J203" i="11"/>
  <c r="H203" i="11" s="1"/>
  <c r="J202" i="11"/>
  <c r="H202" i="11" s="1"/>
  <c r="E155" i="11"/>
  <c r="J154" i="11"/>
  <c r="H154" i="11" s="1"/>
  <c r="J153" i="11"/>
  <c r="H153" i="11" s="1"/>
  <c r="J152" i="11"/>
  <c r="H152" i="11" s="1"/>
  <c r="J151" i="11"/>
  <c r="H151" i="11"/>
  <c r="J150" i="11"/>
  <c r="H150" i="11" s="1"/>
  <c r="J149" i="11"/>
  <c r="H149" i="11" s="1"/>
  <c r="J148" i="11"/>
  <c r="H148" i="11" s="1"/>
  <c r="J147" i="11"/>
  <c r="H147" i="11"/>
  <c r="J146" i="11"/>
  <c r="H146" i="11" s="1"/>
  <c r="J145" i="11"/>
  <c r="H145" i="11" s="1"/>
  <c r="J144" i="11"/>
  <c r="H144" i="11" s="1"/>
  <c r="J143" i="11"/>
  <c r="H143" i="11"/>
  <c r="J142" i="11"/>
  <c r="H142" i="11" s="1"/>
  <c r="J141" i="11"/>
  <c r="H141" i="11" s="1"/>
  <c r="J140" i="11"/>
  <c r="H140" i="11" s="1"/>
  <c r="E94" i="11"/>
  <c r="J93" i="11"/>
  <c r="H93" i="11" s="1"/>
  <c r="J92" i="11"/>
  <c r="H92" i="11" s="1"/>
  <c r="J91" i="11"/>
  <c r="H91" i="11" s="1"/>
  <c r="J90" i="11"/>
  <c r="H90" i="11" s="1"/>
  <c r="J89" i="11"/>
  <c r="H89" i="11" s="1"/>
  <c r="J88" i="11"/>
  <c r="H88" i="11" s="1"/>
  <c r="J87" i="11"/>
  <c r="H87" i="11" s="1"/>
  <c r="J86" i="11"/>
  <c r="H86" i="11" s="1"/>
  <c r="J85" i="11"/>
  <c r="H85" i="11" s="1"/>
  <c r="J84" i="11"/>
  <c r="H84" i="11" s="1"/>
  <c r="J83" i="11"/>
  <c r="H83" i="11" s="1"/>
  <c r="J82" i="11"/>
  <c r="H82" i="11" s="1"/>
  <c r="J81" i="11"/>
  <c r="H81" i="11" s="1"/>
  <c r="J80" i="11"/>
  <c r="H80" i="11" s="1"/>
  <c r="J79" i="11"/>
  <c r="H79" i="11" s="1"/>
  <c r="J78" i="11"/>
  <c r="H78" i="11" s="1"/>
  <c r="D75" i="11"/>
  <c r="D137" i="11" s="1"/>
  <c r="D74" i="11"/>
  <c r="E105" i="11" s="1"/>
  <c r="D73" i="11"/>
  <c r="D135" i="11" s="1"/>
  <c r="D197" i="11" s="1"/>
  <c r="E41" i="11"/>
  <c r="B41" i="11"/>
  <c r="E33" i="11"/>
  <c r="J32" i="11"/>
  <c r="H32" i="11" s="1"/>
  <c r="J31" i="11"/>
  <c r="H31" i="11" s="1"/>
  <c r="J30" i="11"/>
  <c r="H30" i="11" s="1"/>
  <c r="J29" i="11"/>
  <c r="H29" i="11"/>
  <c r="J28" i="11"/>
  <c r="H28" i="11" s="1"/>
  <c r="J27" i="11"/>
  <c r="H27" i="11" s="1"/>
  <c r="J26" i="11"/>
  <c r="H26" i="11" s="1"/>
  <c r="J25" i="11"/>
  <c r="H25" i="11"/>
  <c r="J24" i="11"/>
  <c r="H24" i="11" s="1"/>
  <c r="J23" i="11"/>
  <c r="H23" i="11" s="1"/>
  <c r="J22" i="11"/>
  <c r="H22" i="11" s="1"/>
  <c r="J21" i="11"/>
  <c r="H21" i="11" s="1"/>
  <c r="J20" i="11"/>
  <c r="H20" i="11" s="1"/>
  <c r="J19" i="11"/>
  <c r="H19" i="11"/>
  <c r="J18" i="11"/>
  <c r="H18" i="11" s="1"/>
  <c r="J17" i="11"/>
  <c r="H17" i="11" s="1"/>
  <c r="J16" i="11"/>
  <c r="H16" i="11" s="1"/>
  <c r="E219" i="10"/>
  <c r="J218" i="10"/>
  <c r="H218" i="10" s="1"/>
  <c r="J217" i="10"/>
  <c r="H217" i="10" s="1"/>
  <c r="J216" i="10"/>
  <c r="H216" i="10" s="1"/>
  <c r="J215" i="10"/>
  <c r="H215" i="10" s="1"/>
  <c r="J214" i="10"/>
  <c r="H214" i="10" s="1"/>
  <c r="J213" i="10"/>
  <c r="H213" i="10" s="1"/>
  <c r="J212" i="10"/>
  <c r="H212" i="10" s="1"/>
  <c r="J211" i="10"/>
  <c r="H211" i="10" s="1"/>
  <c r="J210" i="10"/>
  <c r="H210" i="10" s="1"/>
  <c r="J209" i="10"/>
  <c r="H209" i="10" s="1"/>
  <c r="J208" i="10"/>
  <c r="H208" i="10" s="1"/>
  <c r="J207" i="10"/>
  <c r="H207" i="10" s="1"/>
  <c r="J206" i="10"/>
  <c r="H206" i="10" s="1"/>
  <c r="J205" i="10"/>
  <c r="H205" i="10" s="1"/>
  <c r="J204" i="10"/>
  <c r="H204" i="10" s="1"/>
  <c r="J203" i="10"/>
  <c r="H203" i="10" s="1"/>
  <c r="J202" i="10"/>
  <c r="H202" i="10" s="1"/>
  <c r="E155" i="10"/>
  <c r="J154" i="10"/>
  <c r="H154" i="10" s="1"/>
  <c r="J153" i="10"/>
  <c r="H153" i="10" s="1"/>
  <c r="J152" i="10"/>
  <c r="H152" i="10" s="1"/>
  <c r="J151" i="10"/>
  <c r="H151" i="10"/>
  <c r="J150" i="10"/>
  <c r="H150" i="10" s="1"/>
  <c r="J149" i="10"/>
  <c r="H149" i="10"/>
  <c r="J148" i="10"/>
  <c r="H148" i="10" s="1"/>
  <c r="J147" i="10"/>
  <c r="H147" i="10"/>
  <c r="J146" i="10"/>
  <c r="H146" i="10" s="1"/>
  <c r="J145" i="10"/>
  <c r="H145" i="10" s="1"/>
  <c r="J144" i="10"/>
  <c r="H144" i="10" s="1"/>
  <c r="J143" i="10"/>
  <c r="H143" i="10"/>
  <c r="J142" i="10"/>
  <c r="H142" i="10" s="1"/>
  <c r="J141" i="10"/>
  <c r="H141" i="10"/>
  <c r="J140" i="10"/>
  <c r="H140" i="10" s="1"/>
  <c r="E156" i="10" s="1"/>
  <c r="E157" i="10" s="1"/>
  <c r="E94" i="10"/>
  <c r="J93" i="10"/>
  <c r="H93" i="10"/>
  <c r="J92" i="10"/>
  <c r="H92" i="10" s="1"/>
  <c r="J91" i="10"/>
  <c r="H91" i="10" s="1"/>
  <c r="J90" i="10"/>
  <c r="H90" i="10" s="1"/>
  <c r="J89" i="10"/>
  <c r="H89" i="10" s="1"/>
  <c r="J88" i="10"/>
  <c r="H88" i="10" s="1"/>
  <c r="J87" i="10"/>
  <c r="H87" i="10"/>
  <c r="J86" i="10"/>
  <c r="H86" i="10" s="1"/>
  <c r="J85" i="10"/>
  <c r="H85" i="10"/>
  <c r="J84" i="10"/>
  <c r="H84" i="10" s="1"/>
  <c r="J83" i="10"/>
  <c r="H83" i="10" s="1"/>
  <c r="J82" i="10"/>
  <c r="H82" i="10"/>
  <c r="J81" i="10"/>
  <c r="H81" i="10" s="1"/>
  <c r="J80" i="10"/>
  <c r="H80" i="10"/>
  <c r="J79" i="10"/>
  <c r="H79" i="10" s="1"/>
  <c r="J78" i="10"/>
  <c r="H78" i="10"/>
  <c r="D75" i="10"/>
  <c r="D137" i="10" s="1"/>
  <c r="D74" i="10"/>
  <c r="E105" i="10" s="1"/>
  <c r="D73" i="10"/>
  <c r="D135" i="10" s="1"/>
  <c r="D197" i="10" s="1"/>
  <c r="E41" i="10"/>
  <c r="B41" i="10"/>
  <c r="E33" i="10"/>
  <c r="J32" i="10"/>
  <c r="H32" i="10" s="1"/>
  <c r="J31" i="10"/>
  <c r="H31" i="10" s="1"/>
  <c r="J30" i="10"/>
  <c r="H30" i="10" s="1"/>
  <c r="J29" i="10"/>
  <c r="H29" i="10"/>
  <c r="J28" i="10"/>
  <c r="H28" i="10" s="1"/>
  <c r="J27" i="10"/>
  <c r="H27" i="10"/>
  <c r="J26" i="10"/>
  <c r="H26" i="10" s="1"/>
  <c r="J25" i="10"/>
  <c r="H25" i="10" s="1"/>
  <c r="J24" i="10"/>
  <c r="H24" i="10" s="1"/>
  <c r="J23" i="10"/>
  <c r="H23" i="10" s="1"/>
  <c r="J22" i="10"/>
  <c r="H22" i="10" s="1"/>
  <c r="J21" i="10"/>
  <c r="H21" i="10"/>
  <c r="J20" i="10"/>
  <c r="H20" i="10" s="1"/>
  <c r="J19" i="10"/>
  <c r="H19" i="10" s="1"/>
  <c r="J18" i="10"/>
  <c r="H18" i="10" s="1"/>
  <c r="J17" i="10"/>
  <c r="H17" i="10" s="1"/>
  <c r="J16" i="10"/>
  <c r="H16" i="10" s="1"/>
  <c r="E219" i="9"/>
  <c r="J218" i="9"/>
  <c r="H218" i="9" s="1"/>
  <c r="J217" i="9"/>
  <c r="H217" i="9"/>
  <c r="J216" i="9"/>
  <c r="H216" i="9" s="1"/>
  <c r="J215" i="9"/>
  <c r="H215" i="9"/>
  <c r="J214" i="9"/>
  <c r="H214" i="9" s="1"/>
  <c r="J213" i="9"/>
  <c r="H213" i="9"/>
  <c r="J212" i="9"/>
  <c r="H212" i="9" s="1"/>
  <c r="J211" i="9"/>
  <c r="H211" i="9"/>
  <c r="J210" i="9"/>
  <c r="H210" i="9" s="1"/>
  <c r="J209" i="9"/>
  <c r="H209" i="9"/>
  <c r="J208" i="9"/>
  <c r="H208" i="9" s="1"/>
  <c r="J207" i="9"/>
  <c r="H207" i="9" s="1"/>
  <c r="J206" i="9"/>
  <c r="H206" i="9" s="1"/>
  <c r="J205" i="9"/>
  <c r="H205" i="9" s="1"/>
  <c r="J204" i="9"/>
  <c r="H204" i="9" s="1"/>
  <c r="J203" i="9"/>
  <c r="H203" i="9" s="1"/>
  <c r="J202" i="9"/>
  <c r="H202" i="9" s="1"/>
  <c r="E155" i="9"/>
  <c r="J154" i="9"/>
  <c r="H154" i="9"/>
  <c r="J153" i="9"/>
  <c r="H153" i="9" s="1"/>
  <c r="J152" i="9"/>
  <c r="H152" i="9" s="1"/>
  <c r="J151" i="9"/>
  <c r="H151" i="9" s="1"/>
  <c r="J150" i="9"/>
  <c r="H150" i="9"/>
  <c r="J149" i="9"/>
  <c r="H149" i="9" s="1"/>
  <c r="J148" i="9"/>
  <c r="H148" i="9" s="1"/>
  <c r="J147" i="9"/>
  <c r="H147" i="9" s="1"/>
  <c r="J146" i="9"/>
  <c r="H146" i="9"/>
  <c r="J145" i="9"/>
  <c r="H145" i="9" s="1"/>
  <c r="J144" i="9"/>
  <c r="H144" i="9" s="1"/>
  <c r="J143" i="9"/>
  <c r="H143" i="9" s="1"/>
  <c r="J142" i="9"/>
  <c r="H142" i="9"/>
  <c r="J141" i="9"/>
  <c r="H141" i="9" s="1"/>
  <c r="J140" i="9"/>
  <c r="H140" i="9" s="1"/>
  <c r="E94" i="9"/>
  <c r="J93" i="9"/>
  <c r="H93" i="9" s="1"/>
  <c r="J92" i="9"/>
  <c r="H92" i="9" s="1"/>
  <c r="J91" i="9"/>
  <c r="H91" i="9" s="1"/>
  <c r="J90" i="9"/>
  <c r="H90" i="9" s="1"/>
  <c r="J89" i="9"/>
  <c r="H89" i="9" s="1"/>
  <c r="J88" i="9"/>
  <c r="H88" i="9" s="1"/>
  <c r="J87" i="9"/>
  <c r="H87" i="9" s="1"/>
  <c r="J86" i="9"/>
  <c r="H86" i="9" s="1"/>
  <c r="J85" i="9"/>
  <c r="H85" i="9" s="1"/>
  <c r="J84" i="9"/>
  <c r="H84" i="9" s="1"/>
  <c r="J83" i="9"/>
  <c r="H83" i="9" s="1"/>
  <c r="J82" i="9"/>
  <c r="H82" i="9" s="1"/>
  <c r="J81" i="9"/>
  <c r="H81" i="9" s="1"/>
  <c r="J80" i="9"/>
  <c r="H80" i="9" s="1"/>
  <c r="J79" i="9"/>
  <c r="H79" i="9" s="1"/>
  <c r="J78" i="9"/>
  <c r="H78" i="9" s="1"/>
  <c r="D75" i="9"/>
  <c r="B105" i="9" s="1"/>
  <c r="D74" i="9"/>
  <c r="D136" i="9" s="1"/>
  <c r="D73" i="9"/>
  <c r="D135" i="9" s="1"/>
  <c r="D197" i="9" s="1"/>
  <c r="E41" i="9"/>
  <c r="B41" i="9"/>
  <c r="E33" i="9"/>
  <c r="J32" i="9"/>
  <c r="H32" i="9" s="1"/>
  <c r="J31" i="9"/>
  <c r="H31" i="9" s="1"/>
  <c r="J30" i="9"/>
  <c r="H30" i="9" s="1"/>
  <c r="J29" i="9"/>
  <c r="H29" i="9" s="1"/>
  <c r="J28" i="9"/>
  <c r="H28" i="9"/>
  <c r="J27" i="9"/>
  <c r="H27" i="9" s="1"/>
  <c r="J26" i="9"/>
  <c r="H26" i="9" s="1"/>
  <c r="J25" i="9"/>
  <c r="H25" i="9" s="1"/>
  <c r="J24" i="9"/>
  <c r="H24" i="9"/>
  <c r="J23" i="9"/>
  <c r="H23" i="9" s="1"/>
  <c r="J22" i="9"/>
  <c r="H22" i="9" s="1"/>
  <c r="J21" i="9"/>
  <c r="H21" i="9" s="1"/>
  <c r="J20" i="9"/>
  <c r="H20" i="9" s="1"/>
  <c r="J19" i="9"/>
  <c r="H19" i="9" s="1"/>
  <c r="J18" i="9"/>
  <c r="H18" i="9" s="1"/>
  <c r="J17" i="9"/>
  <c r="H17" i="9" s="1"/>
  <c r="J16" i="9"/>
  <c r="H16" i="9" s="1"/>
  <c r="E219" i="8"/>
  <c r="J218" i="8"/>
  <c r="H218" i="8" s="1"/>
  <c r="J217" i="8"/>
  <c r="H217" i="8" s="1"/>
  <c r="J216" i="8"/>
  <c r="H216" i="8" s="1"/>
  <c r="J215" i="8"/>
  <c r="H215" i="8" s="1"/>
  <c r="J214" i="8"/>
  <c r="H214" i="8" s="1"/>
  <c r="J213" i="8"/>
  <c r="H213" i="8" s="1"/>
  <c r="J212" i="8"/>
  <c r="H212" i="8" s="1"/>
  <c r="J211" i="8"/>
  <c r="H211" i="8" s="1"/>
  <c r="J210" i="8"/>
  <c r="H210" i="8" s="1"/>
  <c r="J209" i="8"/>
  <c r="H209" i="8" s="1"/>
  <c r="J208" i="8"/>
  <c r="H208" i="8" s="1"/>
  <c r="J207" i="8"/>
  <c r="H207" i="8" s="1"/>
  <c r="J206" i="8"/>
  <c r="H206" i="8" s="1"/>
  <c r="J205" i="8"/>
  <c r="H205" i="8" s="1"/>
  <c r="J204" i="8"/>
  <c r="H204" i="8" s="1"/>
  <c r="J203" i="8"/>
  <c r="H203" i="8" s="1"/>
  <c r="J202" i="8"/>
  <c r="H202" i="8" s="1"/>
  <c r="E155" i="8"/>
  <c r="J154" i="8"/>
  <c r="H154" i="8" s="1"/>
  <c r="J153" i="8"/>
  <c r="H153" i="8" s="1"/>
  <c r="J152" i="8"/>
  <c r="H152" i="8" s="1"/>
  <c r="J151" i="8"/>
  <c r="H151" i="8"/>
  <c r="J150" i="8"/>
  <c r="H150" i="8" s="1"/>
  <c r="J149" i="8"/>
  <c r="H149" i="8" s="1"/>
  <c r="J148" i="8"/>
  <c r="H148" i="8" s="1"/>
  <c r="J147" i="8"/>
  <c r="H147" i="8"/>
  <c r="J146" i="8"/>
  <c r="H146" i="8" s="1"/>
  <c r="J145" i="8"/>
  <c r="H145" i="8" s="1"/>
  <c r="J144" i="8"/>
  <c r="H144" i="8" s="1"/>
  <c r="J143" i="8"/>
  <c r="H143" i="8"/>
  <c r="J142" i="8"/>
  <c r="H142" i="8" s="1"/>
  <c r="J141" i="8"/>
  <c r="H141" i="8" s="1"/>
  <c r="J140" i="8"/>
  <c r="H140" i="8" s="1"/>
  <c r="E94" i="8"/>
  <c r="J93" i="8"/>
  <c r="H93" i="8" s="1"/>
  <c r="J92" i="8"/>
  <c r="H92" i="8" s="1"/>
  <c r="J91" i="8"/>
  <c r="H91" i="8" s="1"/>
  <c r="J90" i="8"/>
  <c r="H90" i="8" s="1"/>
  <c r="J89" i="8"/>
  <c r="H89" i="8" s="1"/>
  <c r="J88" i="8"/>
  <c r="H88" i="8" s="1"/>
  <c r="J87" i="8"/>
  <c r="H87" i="8" s="1"/>
  <c r="J86" i="8"/>
  <c r="H86" i="8" s="1"/>
  <c r="J85" i="8"/>
  <c r="H85" i="8" s="1"/>
  <c r="J84" i="8"/>
  <c r="H84" i="8" s="1"/>
  <c r="J83" i="8"/>
  <c r="H83" i="8" s="1"/>
  <c r="J82" i="8"/>
  <c r="H82" i="8" s="1"/>
  <c r="J81" i="8"/>
  <c r="H81" i="8" s="1"/>
  <c r="J80" i="8"/>
  <c r="H80" i="8" s="1"/>
  <c r="J79" i="8"/>
  <c r="H79" i="8" s="1"/>
  <c r="J78" i="8"/>
  <c r="H78" i="8" s="1"/>
  <c r="D75" i="8"/>
  <c r="D137" i="8" s="1"/>
  <c r="D74" i="8"/>
  <c r="E105" i="8" s="1"/>
  <c r="D73" i="8"/>
  <c r="D135" i="8" s="1"/>
  <c r="D197" i="8" s="1"/>
  <c r="E41" i="8"/>
  <c r="B41" i="8"/>
  <c r="E33" i="8"/>
  <c r="J32" i="8"/>
  <c r="H32" i="8" s="1"/>
  <c r="J31" i="8"/>
  <c r="H31" i="8"/>
  <c r="J30" i="8"/>
  <c r="H30" i="8" s="1"/>
  <c r="J29" i="8"/>
  <c r="H29" i="8" s="1"/>
  <c r="J28" i="8"/>
  <c r="H28" i="8" s="1"/>
  <c r="J27" i="8"/>
  <c r="H27" i="8"/>
  <c r="J26" i="8"/>
  <c r="H26" i="8" s="1"/>
  <c r="J25" i="8"/>
  <c r="H25" i="8" s="1"/>
  <c r="J24" i="8"/>
  <c r="H24" i="8" s="1"/>
  <c r="J23" i="8"/>
  <c r="H23" i="8" s="1"/>
  <c r="J22" i="8"/>
  <c r="H22" i="8" s="1"/>
  <c r="J21" i="8"/>
  <c r="H21" i="8"/>
  <c r="J20" i="8"/>
  <c r="H20" i="8" s="1"/>
  <c r="J19" i="8"/>
  <c r="H19" i="8" s="1"/>
  <c r="J18" i="8"/>
  <c r="H18" i="8" s="1"/>
  <c r="J17" i="8"/>
  <c r="H17" i="8" s="1"/>
  <c r="J16" i="8"/>
  <c r="H16" i="8" s="1"/>
  <c r="E219" i="7"/>
  <c r="J218" i="7"/>
  <c r="H218" i="7" s="1"/>
  <c r="J217" i="7"/>
  <c r="H217" i="7" s="1"/>
  <c r="J216" i="7"/>
  <c r="H216" i="7" s="1"/>
  <c r="J215" i="7"/>
  <c r="H215" i="7" s="1"/>
  <c r="J214" i="7"/>
  <c r="H214" i="7" s="1"/>
  <c r="J213" i="7"/>
  <c r="H213" i="7" s="1"/>
  <c r="J212" i="7"/>
  <c r="H212" i="7" s="1"/>
  <c r="J211" i="7"/>
  <c r="H211" i="7" s="1"/>
  <c r="J210" i="7"/>
  <c r="H210" i="7" s="1"/>
  <c r="J209" i="7"/>
  <c r="H209" i="7" s="1"/>
  <c r="J208" i="7"/>
  <c r="H208" i="7" s="1"/>
  <c r="J207" i="7"/>
  <c r="H207" i="7" s="1"/>
  <c r="J206" i="7"/>
  <c r="H206" i="7" s="1"/>
  <c r="J205" i="7"/>
  <c r="H205" i="7" s="1"/>
  <c r="J204" i="7"/>
  <c r="H204" i="7" s="1"/>
  <c r="J203" i="7"/>
  <c r="H203" i="7" s="1"/>
  <c r="J202" i="7"/>
  <c r="H202" i="7" s="1"/>
  <c r="E155" i="7"/>
  <c r="J154" i="7"/>
  <c r="H154" i="7" s="1"/>
  <c r="J153" i="7"/>
  <c r="H153" i="7" s="1"/>
  <c r="J152" i="7"/>
  <c r="H152" i="7" s="1"/>
  <c r="J151" i="7"/>
  <c r="H151" i="7"/>
  <c r="J150" i="7"/>
  <c r="H150" i="7" s="1"/>
  <c r="J149" i="7"/>
  <c r="H149" i="7" s="1"/>
  <c r="J148" i="7"/>
  <c r="H148" i="7" s="1"/>
  <c r="J147" i="7"/>
  <c r="H147" i="7"/>
  <c r="J146" i="7"/>
  <c r="H146" i="7" s="1"/>
  <c r="J145" i="7"/>
  <c r="H145" i="7" s="1"/>
  <c r="J144" i="7"/>
  <c r="H144" i="7" s="1"/>
  <c r="J143" i="7"/>
  <c r="H143" i="7"/>
  <c r="J142" i="7"/>
  <c r="H142" i="7" s="1"/>
  <c r="J141" i="7"/>
  <c r="H141" i="7" s="1"/>
  <c r="J140" i="7"/>
  <c r="H140" i="7" s="1"/>
  <c r="E94" i="7"/>
  <c r="J93" i="7"/>
  <c r="H93" i="7" s="1"/>
  <c r="J92" i="7"/>
  <c r="H92" i="7" s="1"/>
  <c r="J91" i="7"/>
  <c r="H91" i="7" s="1"/>
  <c r="J90" i="7"/>
  <c r="H90" i="7" s="1"/>
  <c r="J89" i="7"/>
  <c r="H89" i="7" s="1"/>
  <c r="J88" i="7"/>
  <c r="H88" i="7" s="1"/>
  <c r="J87" i="7"/>
  <c r="H87" i="7" s="1"/>
  <c r="J86" i="7"/>
  <c r="H86" i="7" s="1"/>
  <c r="J85" i="7"/>
  <c r="H85" i="7" s="1"/>
  <c r="J84" i="7"/>
  <c r="H84" i="7" s="1"/>
  <c r="J83" i="7"/>
  <c r="H83" i="7" s="1"/>
  <c r="J82" i="7"/>
  <c r="H82" i="7" s="1"/>
  <c r="J81" i="7"/>
  <c r="H81" i="7" s="1"/>
  <c r="J80" i="7"/>
  <c r="H80" i="7" s="1"/>
  <c r="J79" i="7"/>
  <c r="H79" i="7" s="1"/>
  <c r="J78" i="7"/>
  <c r="H78" i="7" s="1"/>
  <c r="D75" i="7"/>
  <c r="D137" i="7" s="1"/>
  <c r="D74" i="7"/>
  <c r="E105" i="7" s="1"/>
  <c r="D73" i="7"/>
  <c r="D135" i="7" s="1"/>
  <c r="D197" i="7" s="1"/>
  <c r="E41" i="7"/>
  <c r="B41" i="7"/>
  <c r="E33" i="7"/>
  <c r="J32" i="7"/>
  <c r="H32" i="7" s="1"/>
  <c r="J31" i="7"/>
  <c r="H31" i="7"/>
  <c r="J30" i="7"/>
  <c r="H30" i="7" s="1"/>
  <c r="J29" i="7"/>
  <c r="H29" i="7" s="1"/>
  <c r="J28" i="7"/>
  <c r="H28" i="7" s="1"/>
  <c r="J27" i="7"/>
  <c r="H27" i="7" s="1"/>
  <c r="J26" i="7"/>
  <c r="H26" i="7" s="1"/>
  <c r="J25" i="7"/>
  <c r="H25" i="7"/>
  <c r="J24" i="7"/>
  <c r="H24" i="7" s="1"/>
  <c r="J23" i="7"/>
  <c r="H23" i="7" s="1"/>
  <c r="J22" i="7"/>
  <c r="H22" i="7" s="1"/>
  <c r="J21" i="7"/>
  <c r="H21" i="7" s="1"/>
  <c r="J20" i="7"/>
  <c r="H20" i="7" s="1"/>
  <c r="J19" i="7"/>
  <c r="H19" i="7"/>
  <c r="J18" i="7"/>
  <c r="H18" i="7" s="1"/>
  <c r="J17" i="7"/>
  <c r="H17" i="7" s="1"/>
  <c r="J16" i="7"/>
  <c r="H16" i="7" s="1"/>
  <c r="E219" i="6"/>
  <c r="J218" i="6"/>
  <c r="H218" i="6" s="1"/>
  <c r="J217" i="6"/>
  <c r="H217" i="6" s="1"/>
  <c r="J216" i="6"/>
  <c r="H216" i="6" s="1"/>
  <c r="J215" i="6"/>
  <c r="H215" i="6" s="1"/>
  <c r="J214" i="6"/>
  <c r="H214" i="6" s="1"/>
  <c r="J213" i="6"/>
  <c r="H213" i="6" s="1"/>
  <c r="J212" i="6"/>
  <c r="H212" i="6" s="1"/>
  <c r="J211" i="6"/>
  <c r="H211" i="6" s="1"/>
  <c r="J210" i="6"/>
  <c r="H210" i="6" s="1"/>
  <c r="J209" i="6"/>
  <c r="H209" i="6" s="1"/>
  <c r="J208" i="6"/>
  <c r="H208" i="6" s="1"/>
  <c r="J207" i="6"/>
  <c r="H207" i="6" s="1"/>
  <c r="J206" i="6"/>
  <c r="H206" i="6" s="1"/>
  <c r="J205" i="6"/>
  <c r="H205" i="6" s="1"/>
  <c r="J204" i="6"/>
  <c r="H204" i="6" s="1"/>
  <c r="J203" i="6"/>
  <c r="H203" i="6" s="1"/>
  <c r="J202" i="6"/>
  <c r="H202" i="6" s="1"/>
  <c r="E155" i="6"/>
  <c r="J154" i="6"/>
  <c r="H154" i="6"/>
  <c r="J153" i="6"/>
  <c r="H153" i="6" s="1"/>
  <c r="J152" i="6"/>
  <c r="H152" i="6" s="1"/>
  <c r="J151" i="6"/>
  <c r="H151" i="6" s="1"/>
  <c r="J150" i="6"/>
  <c r="H150" i="6"/>
  <c r="J149" i="6"/>
  <c r="H149" i="6" s="1"/>
  <c r="J148" i="6"/>
  <c r="H148" i="6" s="1"/>
  <c r="J147" i="6"/>
  <c r="H147" i="6" s="1"/>
  <c r="J146" i="6"/>
  <c r="H146" i="6"/>
  <c r="J145" i="6"/>
  <c r="H145" i="6" s="1"/>
  <c r="J144" i="6"/>
  <c r="H144" i="6" s="1"/>
  <c r="J143" i="6"/>
  <c r="H143" i="6" s="1"/>
  <c r="J142" i="6"/>
  <c r="H142" i="6"/>
  <c r="J141" i="6"/>
  <c r="H141" i="6" s="1"/>
  <c r="J140" i="6"/>
  <c r="H140" i="6" s="1"/>
  <c r="D137" i="6"/>
  <c r="D199" i="6" s="1"/>
  <c r="B230" i="6" s="1"/>
  <c r="E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J85" i="6"/>
  <c r="H85" i="6"/>
  <c r="J84" i="6"/>
  <c r="H84" i="6"/>
  <c r="J83" i="6"/>
  <c r="H83" i="6"/>
  <c r="J82" i="6"/>
  <c r="H82" i="6"/>
  <c r="J81" i="6"/>
  <c r="H81" i="6"/>
  <c r="J80" i="6"/>
  <c r="H80" i="6"/>
  <c r="J79" i="6"/>
  <c r="H79" i="6"/>
  <c r="J78" i="6"/>
  <c r="H78" i="6"/>
  <c r="E95" i="6" s="1"/>
  <c r="E96" i="6" s="1"/>
  <c r="D75" i="6"/>
  <c r="B105" i="6" s="1"/>
  <c r="D74" i="6"/>
  <c r="D136" i="6" s="1"/>
  <c r="D73" i="6"/>
  <c r="D135" i="6" s="1"/>
  <c r="D197" i="6" s="1"/>
  <c r="E41" i="6"/>
  <c r="B41" i="6"/>
  <c r="E33" i="6"/>
  <c r="J32" i="6"/>
  <c r="H32" i="6"/>
  <c r="J31" i="6"/>
  <c r="H31" i="6" s="1"/>
  <c r="J30" i="6"/>
  <c r="H30" i="6" s="1"/>
  <c r="J29" i="6"/>
  <c r="H29" i="6" s="1"/>
  <c r="J28" i="6"/>
  <c r="H28" i="6"/>
  <c r="J27" i="6"/>
  <c r="H27" i="6" s="1"/>
  <c r="J26" i="6"/>
  <c r="H26" i="6" s="1"/>
  <c r="J25" i="6"/>
  <c r="H25" i="6" s="1"/>
  <c r="J24" i="6"/>
  <c r="H24" i="6"/>
  <c r="J23" i="6"/>
  <c r="H23" i="6" s="1"/>
  <c r="J22" i="6"/>
  <c r="H22" i="6" s="1"/>
  <c r="J21" i="6"/>
  <c r="H21" i="6" s="1"/>
  <c r="J20" i="6"/>
  <c r="H20" i="6" s="1"/>
  <c r="J19" i="6"/>
  <c r="H19" i="6" s="1"/>
  <c r="J18" i="6"/>
  <c r="H18" i="6"/>
  <c r="J17" i="6"/>
  <c r="H17" i="6" s="1"/>
  <c r="J16" i="6"/>
  <c r="H16" i="6" s="1"/>
  <c r="E219" i="5"/>
  <c r="J218" i="5"/>
  <c r="H218" i="5"/>
  <c r="J217" i="5"/>
  <c r="H217" i="5"/>
  <c r="J216" i="5"/>
  <c r="H216" i="5"/>
  <c r="J215" i="5"/>
  <c r="H215" i="5"/>
  <c r="J214" i="5"/>
  <c r="H214" i="5"/>
  <c r="J213" i="5"/>
  <c r="H213" i="5"/>
  <c r="J212" i="5"/>
  <c r="H212" i="5"/>
  <c r="J211" i="5"/>
  <c r="H211" i="5"/>
  <c r="J210" i="5"/>
  <c r="H210" i="5"/>
  <c r="J209" i="5"/>
  <c r="H209" i="5"/>
  <c r="J208" i="5"/>
  <c r="H208" i="5"/>
  <c r="J207" i="5"/>
  <c r="H207" i="5"/>
  <c r="J206" i="5"/>
  <c r="H206" i="5"/>
  <c r="J205" i="5"/>
  <c r="H205" i="5"/>
  <c r="J204" i="5"/>
  <c r="H204" i="5"/>
  <c r="J203" i="5"/>
  <c r="H203" i="5"/>
  <c r="J202" i="5"/>
  <c r="H202" i="5"/>
  <c r="E155" i="5"/>
  <c r="J154" i="5"/>
  <c r="H154" i="5" s="1"/>
  <c r="J153" i="5"/>
  <c r="H153" i="5" s="1"/>
  <c r="J152" i="5"/>
  <c r="H152" i="5" s="1"/>
  <c r="J151" i="5"/>
  <c r="H151" i="5" s="1"/>
  <c r="J150" i="5"/>
  <c r="H150" i="5" s="1"/>
  <c r="J149" i="5"/>
  <c r="H149" i="5" s="1"/>
  <c r="J148" i="5"/>
  <c r="H148" i="5" s="1"/>
  <c r="J147" i="5"/>
  <c r="H147" i="5" s="1"/>
  <c r="J146" i="5"/>
  <c r="H146" i="5" s="1"/>
  <c r="J145" i="5"/>
  <c r="H145" i="5" s="1"/>
  <c r="J144" i="5"/>
  <c r="H144" i="5" s="1"/>
  <c r="J143" i="5"/>
  <c r="H143" i="5" s="1"/>
  <c r="J142" i="5"/>
  <c r="H142" i="5" s="1"/>
  <c r="J141" i="5"/>
  <c r="H141" i="5" s="1"/>
  <c r="J140" i="5"/>
  <c r="H140" i="5" s="1"/>
  <c r="B105" i="5"/>
  <c r="E94" i="5"/>
  <c r="J93" i="5"/>
  <c r="H93" i="5" s="1"/>
  <c r="J92" i="5"/>
  <c r="H92" i="5" s="1"/>
  <c r="J91" i="5"/>
  <c r="H91" i="5" s="1"/>
  <c r="J90" i="5"/>
  <c r="H90" i="5" s="1"/>
  <c r="J89" i="5"/>
  <c r="H89" i="5" s="1"/>
  <c r="J88" i="5"/>
  <c r="H88" i="5" s="1"/>
  <c r="J87" i="5"/>
  <c r="H87" i="5" s="1"/>
  <c r="J86" i="5"/>
  <c r="H86" i="5" s="1"/>
  <c r="J85" i="5"/>
  <c r="H85" i="5" s="1"/>
  <c r="J84" i="5"/>
  <c r="H84" i="5" s="1"/>
  <c r="J83" i="5"/>
  <c r="H83" i="5" s="1"/>
  <c r="J82" i="5"/>
  <c r="H82" i="5" s="1"/>
  <c r="J81" i="5"/>
  <c r="H81" i="5" s="1"/>
  <c r="J80" i="5"/>
  <c r="H80" i="5" s="1"/>
  <c r="J79" i="5"/>
  <c r="H79" i="5" s="1"/>
  <c r="J78" i="5"/>
  <c r="H78" i="5" s="1"/>
  <c r="E95" i="5" s="1"/>
  <c r="E96" i="5" s="1"/>
  <c r="D75" i="5"/>
  <c r="D137" i="5" s="1"/>
  <c r="D199" i="5" s="1"/>
  <c r="B230" i="5" s="1"/>
  <c r="D74" i="5"/>
  <c r="D136" i="5" s="1"/>
  <c r="D73" i="5"/>
  <c r="D135" i="5" s="1"/>
  <c r="D197" i="5" s="1"/>
  <c r="E41" i="5"/>
  <c r="B41" i="5"/>
  <c r="E33" i="5"/>
  <c r="J32" i="5"/>
  <c r="H32" i="5" s="1"/>
  <c r="J31" i="5"/>
  <c r="H31" i="5" s="1"/>
  <c r="J30" i="5"/>
  <c r="H30" i="5" s="1"/>
  <c r="J29" i="5"/>
  <c r="H29" i="5" s="1"/>
  <c r="J28" i="5"/>
  <c r="H28" i="5" s="1"/>
  <c r="J27" i="5"/>
  <c r="H27" i="5" s="1"/>
  <c r="J26" i="5"/>
  <c r="H26" i="5" s="1"/>
  <c r="J25" i="5"/>
  <c r="H25" i="5" s="1"/>
  <c r="J24" i="5"/>
  <c r="H24" i="5" s="1"/>
  <c r="J23" i="5"/>
  <c r="H23" i="5" s="1"/>
  <c r="J22" i="5"/>
  <c r="H22" i="5" s="1"/>
  <c r="J21" i="5"/>
  <c r="H21" i="5" s="1"/>
  <c r="J20" i="5"/>
  <c r="H20" i="5" s="1"/>
  <c r="J19" i="5"/>
  <c r="H19" i="5" s="1"/>
  <c r="J18" i="5"/>
  <c r="H18" i="5" s="1"/>
  <c r="J17" i="5"/>
  <c r="H17" i="5" s="1"/>
  <c r="J16" i="5"/>
  <c r="H16" i="5" s="1"/>
  <c r="E219" i="4"/>
  <c r="J218" i="4"/>
  <c r="H218" i="4" s="1"/>
  <c r="J217" i="4"/>
  <c r="H217" i="4"/>
  <c r="J216" i="4"/>
  <c r="H216" i="4" s="1"/>
  <c r="J215" i="4"/>
  <c r="H215" i="4"/>
  <c r="J214" i="4"/>
  <c r="H214" i="4" s="1"/>
  <c r="J213" i="4"/>
  <c r="H213" i="4"/>
  <c r="J212" i="4"/>
  <c r="H212" i="4" s="1"/>
  <c r="J211" i="4"/>
  <c r="H211" i="4"/>
  <c r="J210" i="4"/>
  <c r="H210" i="4" s="1"/>
  <c r="J209" i="4"/>
  <c r="H209" i="4"/>
  <c r="J208" i="4"/>
  <c r="H208" i="4" s="1"/>
  <c r="J207" i="4"/>
  <c r="H207" i="4"/>
  <c r="J206" i="4"/>
  <c r="H206" i="4" s="1"/>
  <c r="J205" i="4"/>
  <c r="H205" i="4"/>
  <c r="J204" i="4"/>
  <c r="H204" i="4" s="1"/>
  <c r="J203" i="4"/>
  <c r="H203" i="4"/>
  <c r="J202" i="4"/>
  <c r="H202" i="4" s="1"/>
  <c r="E220" i="4" s="1"/>
  <c r="E221" i="4" s="1"/>
  <c r="E155" i="4"/>
  <c r="J154" i="4"/>
  <c r="H154" i="4"/>
  <c r="J153" i="4"/>
  <c r="H153" i="4" s="1"/>
  <c r="J152" i="4"/>
  <c r="H152" i="4"/>
  <c r="J151" i="4"/>
  <c r="H151" i="4" s="1"/>
  <c r="J150" i="4"/>
  <c r="H150" i="4"/>
  <c r="J149" i="4"/>
  <c r="H149" i="4" s="1"/>
  <c r="J148" i="4"/>
  <c r="H148" i="4" s="1"/>
  <c r="J147" i="4"/>
  <c r="H147" i="4" s="1"/>
  <c r="J146" i="4"/>
  <c r="H146" i="4"/>
  <c r="J145" i="4"/>
  <c r="H145" i="4" s="1"/>
  <c r="J144" i="4"/>
  <c r="H144" i="4"/>
  <c r="J143" i="4"/>
  <c r="H143" i="4" s="1"/>
  <c r="J142" i="4"/>
  <c r="H142" i="4"/>
  <c r="J141" i="4"/>
  <c r="H141" i="4" s="1"/>
  <c r="J140" i="4"/>
  <c r="H140" i="4" s="1"/>
  <c r="B105" i="4"/>
  <c r="E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 s="1"/>
  <c r="J86" i="4"/>
  <c r="H86" i="4"/>
  <c r="J85" i="4"/>
  <c r="H85" i="4" s="1"/>
  <c r="J84" i="4"/>
  <c r="H84" i="4"/>
  <c r="J83" i="4"/>
  <c r="H83" i="4" s="1"/>
  <c r="J82" i="4"/>
  <c r="H82" i="4"/>
  <c r="J81" i="4"/>
  <c r="H81" i="4" s="1"/>
  <c r="J80" i="4"/>
  <c r="H80" i="4"/>
  <c r="J79" i="4"/>
  <c r="H79" i="4" s="1"/>
  <c r="J78" i="4"/>
  <c r="H78" i="4"/>
  <c r="D75" i="4"/>
  <c r="D137" i="4" s="1"/>
  <c r="D199" i="4" s="1"/>
  <c r="B230" i="4" s="1"/>
  <c r="D74" i="4"/>
  <c r="D136" i="4" s="1"/>
  <c r="D73" i="4"/>
  <c r="D135" i="4" s="1"/>
  <c r="D197" i="4" s="1"/>
  <c r="E41" i="4"/>
  <c r="B41" i="4"/>
  <c r="E33" i="4"/>
  <c r="J32" i="4"/>
  <c r="H32" i="4" s="1"/>
  <c r="J31" i="4"/>
  <c r="H31" i="4" s="1"/>
  <c r="J30" i="4"/>
  <c r="H30" i="4" s="1"/>
  <c r="J29" i="4"/>
  <c r="H29" i="4" s="1"/>
  <c r="J28" i="4"/>
  <c r="H28" i="4" s="1"/>
  <c r="J27" i="4"/>
  <c r="H27" i="4" s="1"/>
  <c r="J26" i="4"/>
  <c r="H26" i="4"/>
  <c r="J25" i="4"/>
  <c r="H25" i="4" s="1"/>
  <c r="J24" i="4"/>
  <c r="H24" i="4" s="1"/>
  <c r="J23" i="4"/>
  <c r="H23" i="4" s="1"/>
  <c r="J22" i="4"/>
  <c r="H22" i="4" s="1"/>
  <c r="J21" i="4"/>
  <c r="H21" i="4" s="1"/>
  <c r="J20" i="4"/>
  <c r="H20" i="4" s="1"/>
  <c r="J19" i="4"/>
  <c r="H19" i="4" s="1"/>
  <c r="J18" i="4"/>
  <c r="H18" i="4"/>
  <c r="J17" i="4"/>
  <c r="H17" i="4" s="1"/>
  <c r="J16" i="4"/>
  <c r="H16" i="4" s="1"/>
  <c r="D137" i="3"/>
  <c r="D199" i="3" s="1"/>
  <c r="D135" i="3"/>
  <c r="D197" i="3" s="1"/>
  <c r="D75" i="3"/>
  <c r="D73" i="3"/>
  <c r="D74" i="3"/>
  <c r="D136" i="3" s="1"/>
  <c r="D198" i="3" s="1"/>
  <c r="E220" i="5" l="1"/>
  <c r="E221" i="5" s="1"/>
  <c r="E220" i="6"/>
  <c r="E221" i="6" s="1"/>
  <c r="E95" i="7"/>
  <c r="E96" i="7" s="1"/>
  <c r="E95" i="8"/>
  <c r="E96" i="8" s="1"/>
  <c r="E95" i="9"/>
  <c r="E96" i="9" s="1"/>
  <c r="E95" i="4"/>
  <c r="E96" i="4" s="1"/>
  <c r="E220" i="7"/>
  <c r="E221" i="7" s="1"/>
  <c r="E220" i="8"/>
  <c r="E221" i="8" s="1"/>
  <c r="E220" i="9"/>
  <c r="E221" i="9" s="1"/>
  <c r="E220" i="14"/>
  <c r="E221" i="14" s="1"/>
  <c r="E95" i="10"/>
  <c r="E96" i="10" s="1"/>
  <c r="E95" i="11"/>
  <c r="E96" i="11" s="1"/>
  <c r="E156" i="8"/>
  <c r="E157" i="8" s="1"/>
  <c r="D137" i="9"/>
  <c r="D199" i="9" s="1"/>
  <c r="B230" i="9" s="1"/>
  <c r="E220" i="10"/>
  <c r="E221" i="10" s="1"/>
  <c r="E220" i="11"/>
  <c r="E221" i="11" s="1"/>
  <c r="E95" i="13"/>
  <c r="E96" i="13" s="1"/>
  <c r="E220" i="16"/>
  <c r="E221" i="16" s="1"/>
  <c r="E220" i="17"/>
  <c r="E221" i="17" s="1"/>
  <c r="E95" i="16"/>
  <c r="E96" i="16" s="1"/>
  <c r="E95" i="20"/>
  <c r="E96" i="20" s="1"/>
  <c r="E156" i="11"/>
  <c r="E157" i="11" s="1"/>
  <c r="E95" i="12"/>
  <c r="E96" i="12" s="1"/>
  <c r="E220" i="13"/>
  <c r="E221" i="13" s="1"/>
  <c r="E220" i="15"/>
  <c r="E221" i="15" s="1"/>
  <c r="E95" i="17"/>
  <c r="E96" i="17" s="1"/>
  <c r="E95" i="14"/>
  <c r="E96" i="14" s="1"/>
  <c r="E95" i="18"/>
  <c r="E96" i="18" s="1"/>
  <c r="E95" i="19"/>
  <c r="E96" i="19" s="1"/>
  <c r="E220" i="20"/>
  <c r="E221" i="20" s="1"/>
  <c r="E156" i="17"/>
  <c r="E157" i="17" s="1"/>
  <c r="E156" i="18"/>
  <c r="E157" i="18" s="1"/>
  <c r="E220" i="19"/>
  <c r="E221" i="19" s="1"/>
  <c r="E156" i="16"/>
  <c r="E157" i="16" s="1"/>
  <c r="E95" i="21"/>
  <c r="E96" i="21" s="1"/>
  <c r="E220" i="21"/>
  <c r="E221" i="21" s="1"/>
  <c r="E95" i="15"/>
  <c r="E96" i="15" s="1"/>
  <c r="B105" i="20"/>
  <c r="B105" i="12"/>
  <c r="E105" i="20"/>
  <c r="E105" i="15"/>
  <c r="E105" i="14"/>
  <c r="E105" i="13"/>
  <c r="E105" i="12"/>
  <c r="E105" i="9"/>
  <c r="E105" i="6"/>
  <c r="E105" i="4"/>
  <c r="E34" i="21"/>
  <c r="E156" i="21"/>
  <c r="E157" i="21" s="1"/>
  <c r="D199" i="21"/>
  <c r="B230" i="21" s="1"/>
  <c r="B166" i="21"/>
  <c r="D136" i="21"/>
  <c r="B105" i="21"/>
  <c r="E34" i="20"/>
  <c r="D198" i="20"/>
  <c r="E230" i="20" s="1"/>
  <c r="E166" i="20"/>
  <c r="E156" i="20"/>
  <c r="E157" i="20" s="1"/>
  <c r="B166" i="20"/>
  <c r="D199" i="19"/>
  <c r="B230" i="19" s="1"/>
  <c r="B166" i="19"/>
  <c r="E34" i="19"/>
  <c r="E156" i="19"/>
  <c r="E157" i="19" s="1"/>
  <c r="D136" i="19"/>
  <c r="B105" i="19"/>
  <c r="D199" i="18"/>
  <c r="B230" i="18" s="1"/>
  <c r="B166" i="18"/>
  <c r="E34" i="18"/>
  <c r="D136" i="18"/>
  <c r="B105" i="18"/>
  <c r="D199" i="17"/>
  <c r="B230" i="17" s="1"/>
  <c r="B166" i="17"/>
  <c r="E34" i="17"/>
  <c r="D136" i="17"/>
  <c r="B105" i="17"/>
  <c r="D199" i="16"/>
  <c r="B230" i="16" s="1"/>
  <c r="B166" i="16"/>
  <c r="E34" i="16"/>
  <c r="D136" i="16"/>
  <c r="B105" i="16"/>
  <c r="E34" i="15"/>
  <c r="D198" i="15"/>
  <c r="E230" i="15" s="1"/>
  <c r="E166" i="15"/>
  <c r="E156" i="15"/>
  <c r="E157" i="15" s="1"/>
  <c r="B166" i="15"/>
  <c r="E34" i="14"/>
  <c r="D198" i="14"/>
  <c r="E230" i="14" s="1"/>
  <c r="E166" i="14"/>
  <c r="E156" i="14"/>
  <c r="E157" i="14" s="1"/>
  <c r="B166" i="14"/>
  <c r="E34" i="13"/>
  <c r="D198" i="13"/>
  <c r="E230" i="13" s="1"/>
  <c r="E166" i="13"/>
  <c r="E156" i="13"/>
  <c r="E157" i="13" s="1"/>
  <c r="B166" i="13"/>
  <c r="E34" i="12"/>
  <c r="D198" i="12"/>
  <c r="E230" i="12" s="1"/>
  <c r="E166" i="12"/>
  <c r="E156" i="12"/>
  <c r="E157" i="12" s="1"/>
  <c r="B166" i="12"/>
  <c r="D199" i="11"/>
  <c r="B230" i="11" s="1"/>
  <c r="B166" i="11"/>
  <c r="E34" i="11"/>
  <c r="D136" i="11"/>
  <c r="B105" i="11"/>
  <c r="D199" i="10"/>
  <c r="B230" i="10" s="1"/>
  <c r="B166" i="10"/>
  <c r="E34" i="10"/>
  <c r="D136" i="10"/>
  <c r="B105" i="10"/>
  <c r="E34" i="9"/>
  <c r="D198" i="9"/>
  <c r="E230" i="9" s="1"/>
  <c r="E166" i="9"/>
  <c r="E156" i="9"/>
  <c r="E157" i="9" s="1"/>
  <c r="B166" i="9"/>
  <c r="D199" i="8"/>
  <c r="B230" i="8" s="1"/>
  <c r="B166" i="8"/>
  <c r="E34" i="8"/>
  <c r="D136" i="8"/>
  <c r="B105" i="8"/>
  <c r="E34" i="7"/>
  <c r="E156" i="7"/>
  <c r="E157" i="7" s="1"/>
  <c r="D199" i="7"/>
  <c r="B230" i="7" s="1"/>
  <c r="B166" i="7"/>
  <c r="D136" i="7"/>
  <c r="B105" i="7"/>
  <c r="E34" i="6"/>
  <c r="D198" i="6"/>
  <c r="E230" i="6" s="1"/>
  <c r="E166" i="6"/>
  <c r="E156" i="6"/>
  <c r="E157" i="6" s="1"/>
  <c r="B166" i="6"/>
  <c r="E156" i="5"/>
  <c r="E157" i="5" s="1"/>
  <c r="E34" i="5"/>
  <c r="D198" i="5"/>
  <c r="E230" i="5" s="1"/>
  <c r="E166" i="5"/>
  <c r="E105" i="5"/>
  <c r="B166" i="5"/>
  <c r="E34" i="4"/>
  <c r="D198" i="4"/>
  <c r="E230" i="4" s="1"/>
  <c r="E166" i="4"/>
  <c r="E156" i="4"/>
  <c r="E157" i="4" s="1"/>
  <c r="B166" i="4"/>
  <c r="E230" i="3"/>
  <c r="B230" i="3"/>
  <c r="E219" i="3"/>
  <c r="J218" i="3"/>
  <c r="H218" i="3" s="1"/>
  <c r="J217" i="3"/>
  <c r="H217" i="3" s="1"/>
  <c r="J216" i="3"/>
  <c r="H216" i="3" s="1"/>
  <c r="J215" i="3"/>
  <c r="H215" i="3" s="1"/>
  <c r="J214" i="3"/>
  <c r="H214" i="3" s="1"/>
  <c r="J213" i="3"/>
  <c r="H213" i="3" s="1"/>
  <c r="J212" i="3"/>
  <c r="H212" i="3" s="1"/>
  <c r="J211" i="3"/>
  <c r="H211" i="3" s="1"/>
  <c r="J210" i="3"/>
  <c r="H210" i="3" s="1"/>
  <c r="J209" i="3"/>
  <c r="H209" i="3" s="1"/>
  <c r="J208" i="3"/>
  <c r="H208" i="3" s="1"/>
  <c r="J207" i="3"/>
  <c r="H207" i="3" s="1"/>
  <c r="J206" i="3"/>
  <c r="H206" i="3" s="1"/>
  <c r="J205" i="3"/>
  <c r="H205" i="3" s="1"/>
  <c r="J204" i="3"/>
  <c r="H204" i="3" s="1"/>
  <c r="J203" i="3"/>
  <c r="H203" i="3" s="1"/>
  <c r="J202" i="3"/>
  <c r="H202" i="3" s="1"/>
  <c r="E166" i="3"/>
  <c r="B166" i="3"/>
  <c r="E155" i="3"/>
  <c r="J154" i="3"/>
  <c r="H154" i="3" s="1"/>
  <c r="J153" i="3"/>
  <c r="H153" i="3"/>
  <c r="J152" i="3"/>
  <c r="H152" i="3" s="1"/>
  <c r="J151" i="3"/>
  <c r="H151" i="3"/>
  <c r="J150" i="3"/>
  <c r="H150" i="3" s="1"/>
  <c r="J149" i="3"/>
  <c r="H149" i="3"/>
  <c r="J148" i="3"/>
  <c r="H148" i="3" s="1"/>
  <c r="J147" i="3"/>
  <c r="H147" i="3"/>
  <c r="J146" i="3"/>
  <c r="H146" i="3" s="1"/>
  <c r="J145" i="3"/>
  <c r="H145" i="3"/>
  <c r="J144" i="3"/>
  <c r="H144" i="3" s="1"/>
  <c r="J143" i="3"/>
  <c r="H143" i="3"/>
  <c r="J142" i="3"/>
  <c r="H142" i="3" s="1"/>
  <c r="J141" i="3"/>
  <c r="H141" i="3"/>
  <c r="J140" i="3"/>
  <c r="H140" i="3" s="1"/>
  <c r="E156" i="3" s="1"/>
  <c r="E157" i="3" s="1"/>
  <c r="E105" i="3"/>
  <c r="B105" i="3"/>
  <c r="E94" i="3"/>
  <c r="J93" i="3"/>
  <c r="H93" i="3" s="1"/>
  <c r="J92" i="3"/>
  <c r="H92" i="3" s="1"/>
  <c r="J91" i="3"/>
  <c r="H91" i="3" s="1"/>
  <c r="J90" i="3"/>
  <c r="H90" i="3" s="1"/>
  <c r="J89" i="3"/>
  <c r="H89" i="3" s="1"/>
  <c r="J88" i="3"/>
  <c r="H88" i="3" s="1"/>
  <c r="J87" i="3"/>
  <c r="H87" i="3"/>
  <c r="J86" i="3"/>
  <c r="H86" i="3" s="1"/>
  <c r="J85" i="3"/>
  <c r="H85" i="3" s="1"/>
  <c r="J84" i="3"/>
  <c r="H84" i="3" s="1"/>
  <c r="J83" i="3"/>
  <c r="H83" i="3" s="1"/>
  <c r="J82" i="3"/>
  <c r="H82" i="3" s="1"/>
  <c r="J81" i="3"/>
  <c r="H81" i="3" s="1"/>
  <c r="J80" i="3"/>
  <c r="H80" i="3" s="1"/>
  <c r="J79" i="3"/>
  <c r="H79" i="3"/>
  <c r="J78" i="3"/>
  <c r="H78" i="3" s="1"/>
  <c r="E41" i="3"/>
  <c r="B41" i="3"/>
  <c r="E33" i="3"/>
  <c r="J32" i="3"/>
  <c r="H32" i="3" s="1"/>
  <c r="J31" i="3"/>
  <c r="H31" i="3" s="1"/>
  <c r="J30" i="3"/>
  <c r="H30" i="3" s="1"/>
  <c r="J29" i="3"/>
  <c r="H29" i="3" s="1"/>
  <c r="J28" i="3"/>
  <c r="H28" i="3" s="1"/>
  <c r="J27" i="3"/>
  <c r="H27" i="3" s="1"/>
  <c r="J26" i="3"/>
  <c r="H26" i="3" s="1"/>
  <c r="J25" i="3"/>
  <c r="H25" i="3" s="1"/>
  <c r="J24" i="3"/>
  <c r="H24" i="3" s="1"/>
  <c r="J23" i="3"/>
  <c r="H23" i="3" s="1"/>
  <c r="J22" i="3"/>
  <c r="H22" i="3" s="1"/>
  <c r="J21" i="3"/>
  <c r="H21" i="3" s="1"/>
  <c r="J20" i="3"/>
  <c r="H20" i="3" s="1"/>
  <c r="J19" i="3"/>
  <c r="H19" i="3" s="1"/>
  <c r="J18" i="3"/>
  <c r="H18" i="3"/>
  <c r="J17" i="3"/>
  <c r="H17" i="3" s="1"/>
  <c r="J16" i="3"/>
  <c r="H16" i="3" s="1"/>
  <c r="E220" i="3" l="1"/>
  <c r="E221" i="3" s="1"/>
  <c r="E166" i="21"/>
  <c r="D198" i="21"/>
  <c r="E230" i="21" s="1"/>
  <c r="E222" i="21"/>
  <c r="E35" i="21"/>
  <c r="E97" i="21"/>
  <c r="E97" i="20"/>
  <c r="E222" i="20"/>
  <c r="E35" i="20"/>
  <c r="E222" i="19"/>
  <c r="E35" i="19"/>
  <c r="E97" i="19"/>
  <c r="E166" i="19"/>
  <c r="D198" i="19"/>
  <c r="E230" i="19" s="1"/>
  <c r="E166" i="18"/>
  <c r="D198" i="18"/>
  <c r="E230" i="18" s="1"/>
  <c r="E222" i="18"/>
  <c r="E35" i="18"/>
  <c r="E97" i="18"/>
  <c r="E166" i="17"/>
  <c r="D198" i="17"/>
  <c r="E230" i="17" s="1"/>
  <c r="E222" i="17"/>
  <c r="E35" i="17"/>
  <c r="E97" i="17"/>
  <c r="E166" i="16"/>
  <c r="D198" i="16"/>
  <c r="E230" i="16" s="1"/>
  <c r="E222" i="16"/>
  <c r="E35" i="16"/>
  <c r="E97" i="16"/>
  <c r="E97" i="15"/>
  <c r="E222" i="15"/>
  <c r="E35" i="15"/>
  <c r="E97" i="14"/>
  <c r="E222" i="14"/>
  <c r="E35" i="14"/>
  <c r="E97" i="13"/>
  <c r="E222" i="13"/>
  <c r="E35" i="13"/>
  <c r="E97" i="12"/>
  <c r="E222" i="12"/>
  <c r="E35" i="12"/>
  <c r="E166" i="11"/>
  <c r="D198" i="11"/>
  <c r="E230" i="11" s="1"/>
  <c r="E222" i="11"/>
  <c r="E35" i="11"/>
  <c r="E97" i="11"/>
  <c r="E166" i="10"/>
  <c r="D198" i="10"/>
  <c r="E230" i="10" s="1"/>
  <c r="E222" i="10"/>
  <c r="E35" i="10"/>
  <c r="E97" i="10"/>
  <c r="E97" i="9"/>
  <c r="E222" i="9"/>
  <c r="E35" i="9"/>
  <c r="E166" i="8"/>
  <c r="D198" i="8"/>
  <c r="E230" i="8" s="1"/>
  <c r="E222" i="8"/>
  <c r="E35" i="8"/>
  <c r="E97" i="8"/>
  <c r="E166" i="7"/>
  <c r="D198" i="7"/>
  <c r="E230" i="7" s="1"/>
  <c r="E222" i="7"/>
  <c r="E35" i="7"/>
  <c r="E97" i="7"/>
  <c r="E97" i="6"/>
  <c r="E222" i="6"/>
  <c r="E35" i="6"/>
  <c r="E97" i="5"/>
  <c r="E222" i="5"/>
  <c r="E35" i="5"/>
  <c r="E97" i="4"/>
  <c r="E222" i="4"/>
  <c r="E35" i="4"/>
  <c r="E95" i="3"/>
  <c r="E96" i="3" s="1"/>
  <c r="E34" i="3"/>
  <c r="E62" i="1"/>
  <c r="F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D62" i="1"/>
  <c r="E158" i="21" l="1"/>
  <c r="E36" i="21"/>
  <c r="E158" i="20"/>
  <c r="E36" i="20"/>
  <c r="E158" i="19"/>
  <c r="E36" i="19"/>
  <c r="E158" i="18"/>
  <c r="E36" i="18"/>
  <c r="E158" i="17"/>
  <c r="E36" i="17"/>
  <c r="E158" i="16"/>
  <c r="E36" i="16"/>
  <c r="E158" i="15"/>
  <c r="E36" i="15"/>
  <c r="E158" i="14"/>
  <c r="E36" i="14"/>
  <c r="E158" i="13"/>
  <c r="E36" i="13"/>
  <c r="E158" i="12"/>
  <c r="E36" i="12"/>
  <c r="E158" i="11"/>
  <c r="E36" i="11"/>
  <c r="E158" i="10"/>
  <c r="E36" i="10"/>
  <c r="E158" i="9"/>
  <c r="E36" i="9"/>
  <c r="E158" i="8"/>
  <c r="E36" i="8"/>
  <c r="E158" i="7"/>
  <c r="E36" i="7"/>
  <c r="E158" i="6"/>
  <c r="E36" i="6"/>
  <c r="E158" i="5"/>
  <c r="E36" i="5"/>
  <c r="E158" i="4"/>
  <c r="E36" i="4"/>
  <c r="E35" i="3"/>
  <c r="E222" i="3"/>
  <c r="E97" i="3"/>
  <c r="E36" i="3" l="1"/>
  <c r="E158" i="3"/>
  <c r="BG6" i="1"/>
  <c r="W9" i="1"/>
  <c r="AO9" i="1" s="1"/>
  <c r="X9" i="1"/>
  <c r="AP9" i="1" s="1"/>
  <c r="Y9" i="1"/>
  <c r="AQ9" i="1" s="1"/>
  <c r="Z9" i="1"/>
  <c r="AR9" i="1" s="1"/>
  <c r="AA9" i="1"/>
  <c r="AS9" i="1" s="1"/>
  <c r="AB9" i="1"/>
  <c r="AT9" i="1" s="1"/>
  <c r="AC9" i="1"/>
  <c r="AU9" i="1" s="1"/>
  <c r="AD9" i="1"/>
  <c r="AV9" i="1" s="1"/>
  <c r="AE9" i="1"/>
  <c r="AW9" i="1" s="1"/>
  <c r="AF9" i="1"/>
  <c r="AX9" i="1" s="1"/>
  <c r="AG9" i="1"/>
  <c r="AY9" i="1" s="1"/>
  <c r="AH9" i="1"/>
  <c r="AZ9" i="1" s="1"/>
  <c r="AI9" i="1"/>
  <c r="BA9" i="1" s="1"/>
  <c r="AJ9" i="1"/>
  <c r="BB9" i="1" s="1"/>
  <c r="AK9" i="1"/>
  <c r="BC9" i="1" s="1"/>
  <c r="AL9" i="1"/>
  <c r="BD9" i="1" s="1"/>
  <c r="AM9" i="1"/>
  <c r="BE9" i="1" s="1"/>
  <c r="W10" i="1"/>
  <c r="AO10" i="1" s="1"/>
  <c r="X10" i="1"/>
  <c r="AP10" i="1" s="1"/>
  <c r="Y10" i="1"/>
  <c r="AQ10" i="1" s="1"/>
  <c r="Z10" i="1"/>
  <c r="AR10" i="1" s="1"/>
  <c r="AA10" i="1"/>
  <c r="AS10" i="1" s="1"/>
  <c r="AB10" i="1"/>
  <c r="AT10" i="1" s="1"/>
  <c r="AC10" i="1"/>
  <c r="AU10" i="1" s="1"/>
  <c r="AD10" i="1"/>
  <c r="AV10" i="1" s="1"/>
  <c r="AE10" i="1"/>
  <c r="AW10" i="1" s="1"/>
  <c r="AF10" i="1"/>
  <c r="AX10" i="1" s="1"/>
  <c r="AG10" i="1"/>
  <c r="AY10" i="1" s="1"/>
  <c r="AH10" i="1"/>
  <c r="AZ10" i="1" s="1"/>
  <c r="AI10" i="1"/>
  <c r="BA10" i="1" s="1"/>
  <c r="AJ10" i="1"/>
  <c r="BB10" i="1" s="1"/>
  <c r="AK10" i="1"/>
  <c r="BC10" i="1" s="1"/>
  <c r="AL10" i="1"/>
  <c r="BD10" i="1" s="1"/>
  <c r="AM10" i="1"/>
  <c r="BE10" i="1" s="1"/>
  <c r="W11" i="1"/>
  <c r="AO11" i="1" s="1"/>
  <c r="X11" i="1"/>
  <c r="AP11" i="1" s="1"/>
  <c r="Y11" i="1"/>
  <c r="AQ11" i="1" s="1"/>
  <c r="Z11" i="1"/>
  <c r="AR11" i="1" s="1"/>
  <c r="AA11" i="1"/>
  <c r="AS11" i="1" s="1"/>
  <c r="AB11" i="1"/>
  <c r="AT11" i="1" s="1"/>
  <c r="AC11" i="1"/>
  <c r="AU11" i="1" s="1"/>
  <c r="AD11" i="1"/>
  <c r="AV11" i="1" s="1"/>
  <c r="AE11" i="1"/>
  <c r="AW11" i="1" s="1"/>
  <c r="AF11" i="1"/>
  <c r="AX11" i="1" s="1"/>
  <c r="AG11" i="1"/>
  <c r="AY11" i="1" s="1"/>
  <c r="AH11" i="1"/>
  <c r="AZ11" i="1" s="1"/>
  <c r="AI11" i="1"/>
  <c r="BA11" i="1" s="1"/>
  <c r="AJ11" i="1"/>
  <c r="BB11" i="1" s="1"/>
  <c r="AK11" i="1"/>
  <c r="BC11" i="1" s="1"/>
  <c r="AL11" i="1"/>
  <c r="BD11" i="1" s="1"/>
  <c r="AM11" i="1"/>
  <c r="BE11" i="1" s="1"/>
  <c r="W12" i="1"/>
  <c r="AO12" i="1" s="1"/>
  <c r="X12" i="1"/>
  <c r="AP12" i="1" s="1"/>
  <c r="Y12" i="1"/>
  <c r="AQ12" i="1" s="1"/>
  <c r="Z12" i="1"/>
  <c r="AR12" i="1" s="1"/>
  <c r="AA12" i="1"/>
  <c r="AS12" i="1" s="1"/>
  <c r="AB12" i="1"/>
  <c r="AT12" i="1" s="1"/>
  <c r="AC12" i="1"/>
  <c r="AU12" i="1" s="1"/>
  <c r="AD12" i="1"/>
  <c r="AV12" i="1" s="1"/>
  <c r="AE12" i="1"/>
  <c r="AW12" i="1" s="1"/>
  <c r="AF12" i="1"/>
  <c r="AX12" i="1" s="1"/>
  <c r="AG12" i="1"/>
  <c r="AY12" i="1" s="1"/>
  <c r="AH12" i="1"/>
  <c r="AZ12" i="1" s="1"/>
  <c r="AI12" i="1"/>
  <c r="BA12" i="1" s="1"/>
  <c r="AJ12" i="1"/>
  <c r="BB12" i="1" s="1"/>
  <c r="AK12" i="1"/>
  <c r="BC12" i="1" s="1"/>
  <c r="AL12" i="1"/>
  <c r="BD12" i="1" s="1"/>
  <c r="AM12" i="1"/>
  <c r="BE12" i="1" s="1"/>
  <c r="W13" i="1"/>
  <c r="AO13" i="1" s="1"/>
  <c r="X13" i="1"/>
  <c r="AP13" i="1" s="1"/>
  <c r="Y13" i="1"/>
  <c r="AQ13" i="1" s="1"/>
  <c r="Z13" i="1"/>
  <c r="AR13" i="1" s="1"/>
  <c r="AA13" i="1"/>
  <c r="AS13" i="1" s="1"/>
  <c r="AB13" i="1"/>
  <c r="AT13" i="1" s="1"/>
  <c r="AC13" i="1"/>
  <c r="AU13" i="1" s="1"/>
  <c r="AD13" i="1"/>
  <c r="AV13" i="1" s="1"/>
  <c r="AE13" i="1"/>
  <c r="AW13" i="1" s="1"/>
  <c r="AF13" i="1"/>
  <c r="AX13" i="1" s="1"/>
  <c r="AG13" i="1"/>
  <c r="AY13" i="1" s="1"/>
  <c r="AH13" i="1"/>
  <c r="AZ13" i="1" s="1"/>
  <c r="AI13" i="1"/>
  <c r="BA13" i="1" s="1"/>
  <c r="AJ13" i="1"/>
  <c r="BB13" i="1" s="1"/>
  <c r="AK13" i="1"/>
  <c r="BC13" i="1" s="1"/>
  <c r="AL13" i="1"/>
  <c r="BD13" i="1" s="1"/>
  <c r="AM13" i="1"/>
  <c r="BE13" i="1" s="1"/>
  <c r="W14" i="1"/>
  <c r="AO14" i="1" s="1"/>
  <c r="X14" i="1"/>
  <c r="AP14" i="1" s="1"/>
  <c r="Y14" i="1"/>
  <c r="AQ14" i="1" s="1"/>
  <c r="Z14" i="1"/>
  <c r="AR14" i="1" s="1"/>
  <c r="AA14" i="1"/>
  <c r="AS14" i="1" s="1"/>
  <c r="AB14" i="1"/>
  <c r="AT14" i="1" s="1"/>
  <c r="AC14" i="1"/>
  <c r="AU14" i="1" s="1"/>
  <c r="AD14" i="1"/>
  <c r="AV14" i="1" s="1"/>
  <c r="AE14" i="1"/>
  <c r="AW14" i="1" s="1"/>
  <c r="AF14" i="1"/>
  <c r="AX14" i="1" s="1"/>
  <c r="AG14" i="1"/>
  <c r="AY14" i="1" s="1"/>
  <c r="AH14" i="1"/>
  <c r="AZ14" i="1" s="1"/>
  <c r="AI14" i="1"/>
  <c r="BA14" i="1" s="1"/>
  <c r="AJ14" i="1"/>
  <c r="BB14" i="1" s="1"/>
  <c r="AK14" i="1"/>
  <c r="BC14" i="1" s="1"/>
  <c r="AL14" i="1"/>
  <c r="BD14" i="1" s="1"/>
  <c r="AM14" i="1"/>
  <c r="BE14" i="1" s="1"/>
  <c r="W15" i="1"/>
  <c r="AO15" i="1" s="1"/>
  <c r="X15" i="1"/>
  <c r="AP15" i="1" s="1"/>
  <c r="Y15" i="1"/>
  <c r="AQ15" i="1" s="1"/>
  <c r="Z15" i="1"/>
  <c r="AR15" i="1" s="1"/>
  <c r="AA15" i="1"/>
  <c r="AS15" i="1" s="1"/>
  <c r="AB15" i="1"/>
  <c r="AT15" i="1" s="1"/>
  <c r="AC15" i="1"/>
  <c r="AU15" i="1" s="1"/>
  <c r="AD15" i="1"/>
  <c r="AV15" i="1" s="1"/>
  <c r="AE15" i="1"/>
  <c r="AW15" i="1" s="1"/>
  <c r="AF15" i="1"/>
  <c r="AX15" i="1" s="1"/>
  <c r="AG15" i="1"/>
  <c r="AY15" i="1" s="1"/>
  <c r="AH15" i="1"/>
  <c r="AZ15" i="1" s="1"/>
  <c r="AI15" i="1"/>
  <c r="BA15" i="1" s="1"/>
  <c r="AJ15" i="1"/>
  <c r="BB15" i="1" s="1"/>
  <c r="AK15" i="1"/>
  <c r="BC15" i="1" s="1"/>
  <c r="AL15" i="1"/>
  <c r="BD15" i="1" s="1"/>
  <c r="AM15" i="1"/>
  <c r="BE15" i="1" s="1"/>
  <c r="W16" i="1"/>
  <c r="AO16" i="1" s="1"/>
  <c r="X16" i="1"/>
  <c r="AP16" i="1" s="1"/>
  <c r="Y16" i="1"/>
  <c r="AQ16" i="1" s="1"/>
  <c r="Z16" i="1"/>
  <c r="AR16" i="1" s="1"/>
  <c r="AA16" i="1"/>
  <c r="AS16" i="1" s="1"/>
  <c r="AB16" i="1"/>
  <c r="AT16" i="1" s="1"/>
  <c r="AC16" i="1"/>
  <c r="AU16" i="1" s="1"/>
  <c r="AD16" i="1"/>
  <c r="AV16" i="1" s="1"/>
  <c r="AE16" i="1"/>
  <c r="AW16" i="1" s="1"/>
  <c r="AF16" i="1"/>
  <c r="AX16" i="1" s="1"/>
  <c r="AG16" i="1"/>
  <c r="AY16" i="1" s="1"/>
  <c r="AH16" i="1"/>
  <c r="AZ16" i="1" s="1"/>
  <c r="AI16" i="1"/>
  <c r="BA16" i="1" s="1"/>
  <c r="AJ16" i="1"/>
  <c r="BB16" i="1" s="1"/>
  <c r="AK16" i="1"/>
  <c r="BC16" i="1" s="1"/>
  <c r="AL16" i="1"/>
  <c r="BD16" i="1" s="1"/>
  <c r="AM16" i="1"/>
  <c r="BE16" i="1" s="1"/>
  <c r="W17" i="1"/>
  <c r="AO17" i="1" s="1"/>
  <c r="X17" i="1"/>
  <c r="AP17" i="1" s="1"/>
  <c r="Y17" i="1"/>
  <c r="AQ17" i="1" s="1"/>
  <c r="Z17" i="1"/>
  <c r="AR17" i="1" s="1"/>
  <c r="AA17" i="1"/>
  <c r="AS17" i="1" s="1"/>
  <c r="AB17" i="1"/>
  <c r="AT17" i="1" s="1"/>
  <c r="AC17" i="1"/>
  <c r="AU17" i="1" s="1"/>
  <c r="AD17" i="1"/>
  <c r="AV17" i="1" s="1"/>
  <c r="AE17" i="1"/>
  <c r="AW17" i="1" s="1"/>
  <c r="AF17" i="1"/>
  <c r="AX17" i="1" s="1"/>
  <c r="AG17" i="1"/>
  <c r="AY17" i="1" s="1"/>
  <c r="AH17" i="1"/>
  <c r="AZ17" i="1" s="1"/>
  <c r="AI17" i="1"/>
  <c r="BA17" i="1" s="1"/>
  <c r="AJ17" i="1"/>
  <c r="BB17" i="1" s="1"/>
  <c r="AK17" i="1"/>
  <c r="BC17" i="1" s="1"/>
  <c r="AL17" i="1"/>
  <c r="BD17" i="1" s="1"/>
  <c r="AM17" i="1"/>
  <c r="BE17" i="1" s="1"/>
  <c r="W18" i="1"/>
  <c r="AO18" i="1" s="1"/>
  <c r="X18" i="1"/>
  <c r="AP18" i="1" s="1"/>
  <c r="Y18" i="1"/>
  <c r="AQ18" i="1" s="1"/>
  <c r="Z18" i="1"/>
  <c r="AR18" i="1" s="1"/>
  <c r="AA18" i="1"/>
  <c r="AS18" i="1" s="1"/>
  <c r="AB18" i="1"/>
  <c r="AT18" i="1" s="1"/>
  <c r="AC18" i="1"/>
  <c r="AU18" i="1" s="1"/>
  <c r="AD18" i="1"/>
  <c r="AV18" i="1" s="1"/>
  <c r="AE18" i="1"/>
  <c r="AW18" i="1" s="1"/>
  <c r="AF18" i="1"/>
  <c r="AX18" i="1" s="1"/>
  <c r="AG18" i="1"/>
  <c r="AY18" i="1" s="1"/>
  <c r="AH18" i="1"/>
  <c r="AZ18" i="1" s="1"/>
  <c r="AI18" i="1"/>
  <c r="BA18" i="1" s="1"/>
  <c r="AJ18" i="1"/>
  <c r="BB18" i="1" s="1"/>
  <c r="AK18" i="1"/>
  <c r="BC18" i="1" s="1"/>
  <c r="AL18" i="1"/>
  <c r="BD18" i="1" s="1"/>
  <c r="AM18" i="1"/>
  <c r="BE18" i="1" s="1"/>
  <c r="W19" i="1"/>
  <c r="AO19" i="1" s="1"/>
  <c r="X19" i="1"/>
  <c r="AP19" i="1" s="1"/>
  <c r="Y19" i="1"/>
  <c r="AQ19" i="1" s="1"/>
  <c r="Z19" i="1"/>
  <c r="AR19" i="1" s="1"/>
  <c r="AA19" i="1"/>
  <c r="AS19" i="1" s="1"/>
  <c r="AB19" i="1"/>
  <c r="AT19" i="1" s="1"/>
  <c r="AC19" i="1"/>
  <c r="AU19" i="1" s="1"/>
  <c r="AD19" i="1"/>
  <c r="AV19" i="1" s="1"/>
  <c r="AE19" i="1"/>
  <c r="AW19" i="1" s="1"/>
  <c r="AF19" i="1"/>
  <c r="AX19" i="1" s="1"/>
  <c r="AG19" i="1"/>
  <c r="AY19" i="1" s="1"/>
  <c r="AH19" i="1"/>
  <c r="AZ19" i="1" s="1"/>
  <c r="AI19" i="1"/>
  <c r="BA19" i="1" s="1"/>
  <c r="AJ19" i="1"/>
  <c r="BB19" i="1" s="1"/>
  <c r="AK19" i="1"/>
  <c r="BC19" i="1" s="1"/>
  <c r="AL19" i="1"/>
  <c r="BD19" i="1" s="1"/>
  <c r="AM19" i="1"/>
  <c r="BE19" i="1" s="1"/>
  <c r="W20" i="1"/>
  <c r="AO20" i="1" s="1"/>
  <c r="X20" i="1"/>
  <c r="AP20" i="1" s="1"/>
  <c r="Y20" i="1"/>
  <c r="AQ20" i="1" s="1"/>
  <c r="Z20" i="1"/>
  <c r="AR20" i="1" s="1"/>
  <c r="AA20" i="1"/>
  <c r="AS20" i="1" s="1"/>
  <c r="AB20" i="1"/>
  <c r="AT20" i="1" s="1"/>
  <c r="AC20" i="1"/>
  <c r="AU20" i="1" s="1"/>
  <c r="AD20" i="1"/>
  <c r="AV20" i="1" s="1"/>
  <c r="AE20" i="1"/>
  <c r="AW20" i="1" s="1"/>
  <c r="AF20" i="1"/>
  <c r="AX20" i="1" s="1"/>
  <c r="AG20" i="1"/>
  <c r="AY20" i="1" s="1"/>
  <c r="AH20" i="1"/>
  <c r="AZ20" i="1" s="1"/>
  <c r="AI20" i="1"/>
  <c r="BA20" i="1" s="1"/>
  <c r="AJ20" i="1"/>
  <c r="BB20" i="1" s="1"/>
  <c r="AK20" i="1"/>
  <c r="BC20" i="1" s="1"/>
  <c r="AL20" i="1"/>
  <c r="BD20" i="1" s="1"/>
  <c r="AM20" i="1"/>
  <c r="BE20" i="1" s="1"/>
  <c r="W21" i="1"/>
  <c r="AO21" i="1" s="1"/>
  <c r="X21" i="1"/>
  <c r="AP21" i="1" s="1"/>
  <c r="Y21" i="1"/>
  <c r="AQ21" i="1" s="1"/>
  <c r="Z21" i="1"/>
  <c r="AR21" i="1" s="1"/>
  <c r="AA21" i="1"/>
  <c r="AS21" i="1" s="1"/>
  <c r="AB21" i="1"/>
  <c r="AT21" i="1" s="1"/>
  <c r="AC21" i="1"/>
  <c r="AU21" i="1" s="1"/>
  <c r="AD21" i="1"/>
  <c r="AV21" i="1" s="1"/>
  <c r="AE21" i="1"/>
  <c r="AW21" i="1" s="1"/>
  <c r="AF21" i="1"/>
  <c r="AX21" i="1" s="1"/>
  <c r="AG21" i="1"/>
  <c r="AY21" i="1" s="1"/>
  <c r="AH21" i="1"/>
  <c r="AZ21" i="1" s="1"/>
  <c r="AI21" i="1"/>
  <c r="BA21" i="1" s="1"/>
  <c r="AJ21" i="1"/>
  <c r="BB21" i="1" s="1"/>
  <c r="AK21" i="1"/>
  <c r="BC21" i="1" s="1"/>
  <c r="AL21" i="1"/>
  <c r="BD21" i="1" s="1"/>
  <c r="AM21" i="1"/>
  <c r="BE21" i="1" s="1"/>
  <c r="W22" i="1"/>
  <c r="AO22" i="1" s="1"/>
  <c r="X22" i="1"/>
  <c r="AP22" i="1" s="1"/>
  <c r="Y22" i="1"/>
  <c r="AQ22" i="1" s="1"/>
  <c r="Z22" i="1"/>
  <c r="AR22" i="1" s="1"/>
  <c r="AA22" i="1"/>
  <c r="AS22" i="1" s="1"/>
  <c r="AB22" i="1"/>
  <c r="AT22" i="1" s="1"/>
  <c r="AC22" i="1"/>
  <c r="AU22" i="1" s="1"/>
  <c r="AD22" i="1"/>
  <c r="AV22" i="1" s="1"/>
  <c r="AE22" i="1"/>
  <c r="AW22" i="1" s="1"/>
  <c r="AF22" i="1"/>
  <c r="AX22" i="1" s="1"/>
  <c r="AG22" i="1"/>
  <c r="AY22" i="1" s="1"/>
  <c r="AH22" i="1"/>
  <c r="AZ22" i="1" s="1"/>
  <c r="AI22" i="1"/>
  <c r="BA22" i="1" s="1"/>
  <c r="AJ22" i="1"/>
  <c r="BB22" i="1" s="1"/>
  <c r="AK22" i="1"/>
  <c r="BC22" i="1" s="1"/>
  <c r="AL22" i="1"/>
  <c r="BD22" i="1" s="1"/>
  <c r="AM22" i="1"/>
  <c r="BE22" i="1" s="1"/>
  <c r="W23" i="1"/>
  <c r="AO23" i="1" s="1"/>
  <c r="X23" i="1"/>
  <c r="AP23" i="1" s="1"/>
  <c r="Y23" i="1"/>
  <c r="AQ23" i="1" s="1"/>
  <c r="Z23" i="1"/>
  <c r="AR23" i="1" s="1"/>
  <c r="AA23" i="1"/>
  <c r="AS23" i="1" s="1"/>
  <c r="AB23" i="1"/>
  <c r="AT23" i="1" s="1"/>
  <c r="AC23" i="1"/>
  <c r="AU23" i="1" s="1"/>
  <c r="AD23" i="1"/>
  <c r="AV23" i="1" s="1"/>
  <c r="AE23" i="1"/>
  <c r="AW23" i="1" s="1"/>
  <c r="AF23" i="1"/>
  <c r="AX23" i="1" s="1"/>
  <c r="AG23" i="1"/>
  <c r="AY23" i="1" s="1"/>
  <c r="AH23" i="1"/>
  <c r="AZ23" i="1" s="1"/>
  <c r="AI23" i="1"/>
  <c r="BA23" i="1" s="1"/>
  <c r="AJ23" i="1"/>
  <c r="BB23" i="1" s="1"/>
  <c r="AK23" i="1"/>
  <c r="BC23" i="1" s="1"/>
  <c r="AL23" i="1"/>
  <c r="BD23" i="1" s="1"/>
  <c r="AM23" i="1"/>
  <c r="BE23" i="1" s="1"/>
  <c r="W24" i="1"/>
  <c r="AO24" i="1" s="1"/>
  <c r="X24" i="1"/>
  <c r="AP24" i="1" s="1"/>
  <c r="Y24" i="1"/>
  <c r="AQ24" i="1" s="1"/>
  <c r="Z24" i="1"/>
  <c r="AR24" i="1" s="1"/>
  <c r="AA24" i="1"/>
  <c r="AS24" i="1" s="1"/>
  <c r="AB24" i="1"/>
  <c r="AT24" i="1" s="1"/>
  <c r="AC24" i="1"/>
  <c r="AU24" i="1" s="1"/>
  <c r="AD24" i="1"/>
  <c r="AV24" i="1" s="1"/>
  <c r="AE24" i="1"/>
  <c r="AW24" i="1" s="1"/>
  <c r="AF24" i="1"/>
  <c r="AX24" i="1" s="1"/>
  <c r="AG24" i="1"/>
  <c r="AY24" i="1" s="1"/>
  <c r="AH24" i="1"/>
  <c r="AZ24" i="1" s="1"/>
  <c r="AI24" i="1"/>
  <c r="BA24" i="1" s="1"/>
  <c r="AJ24" i="1"/>
  <c r="BB24" i="1" s="1"/>
  <c r="AK24" i="1"/>
  <c r="BC24" i="1" s="1"/>
  <c r="AL24" i="1"/>
  <c r="BD24" i="1" s="1"/>
  <c r="AM24" i="1"/>
  <c r="BE24" i="1" s="1"/>
  <c r="W25" i="1"/>
  <c r="AO25" i="1" s="1"/>
  <c r="X25" i="1"/>
  <c r="AP25" i="1" s="1"/>
  <c r="Y25" i="1"/>
  <c r="AQ25" i="1" s="1"/>
  <c r="Z25" i="1"/>
  <c r="AR25" i="1" s="1"/>
  <c r="AA25" i="1"/>
  <c r="AS25" i="1" s="1"/>
  <c r="AB25" i="1"/>
  <c r="AT25" i="1" s="1"/>
  <c r="AC25" i="1"/>
  <c r="AU25" i="1" s="1"/>
  <c r="AD25" i="1"/>
  <c r="AV25" i="1" s="1"/>
  <c r="AE25" i="1"/>
  <c r="AW25" i="1" s="1"/>
  <c r="AF25" i="1"/>
  <c r="AX25" i="1" s="1"/>
  <c r="AG25" i="1"/>
  <c r="AY25" i="1" s="1"/>
  <c r="AH25" i="1"/>
  <c r="AZ25" i="1" s="1"/>
  <c r="AI25" i="1"/>
  <c r="BA25" i="1" s="1"/>
  <c r="AJ25" i="1"/>
  <c r="BB25" i="1" s="1"/>
  <c r="AK25" i="1"/>
  <c r="BC25" i="1" s="1"/>
  <c r="AL25" i="1"/>
  <c r="BD25" i="1" s="1"/>
  <c r="AM25" i="1"/>
  <c r="BE25" i="1" s="1"/>
  <c r="W26" i="1"/>
  <c r="AO26" i="1" s="1"/>
  <c r="X26" i="1"/>
  <c r="AP26" i="1" s="1"/>
  <c r="Y26" i="1"/>
  <c r="AQ26" i="1" s="1"/>
  <c r="Z26" i="1"/>
  <c r="AR26" i="1" s="1"/>
  <c r="AA26" i="1"/>
  <c r="AS26" i="1" s="1"/>
  <c r="AB26" i="1"/>
  <c r="AT26" i="1" s="1"/>
  <c r="AC26" i="1"/>
  <c r="AU26" i="1" s="1"/>
  <c r="AD26" i="1"/>
  <c r="AV26" i="1" s="1"/>
  <c r="AE26" i="1"/>
  <c r="AW26" i="1" s="1"/>
  <c r="AF26" i="1"/>
  <c r="AX26" i="1" s="1"/>
  <c r="AG26" i="1"/>
  <c r="AY26" i="1" s="1"/>
  <c r="AH26" i="1"/>
  <c r="AZ26" i="1" s="1"/>
  <c r="AI26" i="1"/>
  <c r="BA26" i="1" s="1"/>
  <c r="AJ26" i="1"/>
  <c r="BB26" i="1" s="1"/>
  <c r="AK26" i="1"/>
  <c r="BC26" i="1" s="1"/>
  <c r="AL26" i="1"/>
  <c r="BD26" i="1" s="1"/>
  <c r="AM26" i="1"/>
  <c r="BE26" i="1" s="1"/>
  <c r="X8" i="1"/>
  <c r="AP8" i="1" s="1"/>
  <c r="Y8" i="1"/>
  <c r="AQ8" i="1" s="1"/>
  <c r="Z8" i="1"/>
  <c r="AR8" i="1" s="1"/>
  <c r="AA8" i="1"/>
  <c r="AS8" i="1" s="1"/>
  <c r="AB8" i="1"/>
  <c r="AT8" i="1" s="1"/>
  <c r="AC8" i="1"/>
  <c r="AU8" i="1" s="1"/>
  <c r="AD8" i="1"/>
  <c r="AV8" i="1" s="1"/>
  <c r="AE8" i="1"/>
  <c r="AW8" i="1" s="1"/>
  <c r="AF8" i="1"/>
  <c r="AX8" i="1" s="1"/>
  <c r="AG8" i="1"/>
  <c r="AY8" i="1" s="1"/>
  <c r="AH8" i="1"/>
  <c r="AZ8" i="1" s="1"/>
  <c r="AI8" i="1"/>
  <c r="BA8" i="1" s="1"/>
  <c r="AJ8" i="1"/>
  <c r="BB8" i="1" s="1"/>
  <c r="AK8" i="1"/>
  <c r="BC8" i="1" s="1"/>
  <c r="AL8" i="1"/>
  <c r="BD8" i="1" s="1"/>
  <c r="AM8" i="1"/>
  <c r="BE8" i="1" s="1"/>
  <c r="W8" i="1"/>
  <c r="AO8" i="1" s="1"/>
  <c r="BF20" i="1" l="1"/>
  <c r="BF11" i="1"/>
  <c r="BF23" i="1"/>
  <c r="BF18" i="1"/>
  <c r="BF14" i="1"/>
  <c r="BF17" i="1"/>
  <c r="BF13" i="1"/>
  <c r="BF16" i="1"/>
  <c r="BF12" i="1"/>
  <c r="BF19" i="1"/>
  <c r="BF15" i="1"/>
  <c r="BF9" i="1"/>
  <c r="BF10" i="1"/>
  <c r="BF8" i="1"/>
  <c r="BF26" i="1"/>
  <c r="BF22" i="1"/>
  <c r="BF25" i="1"/>
  <c r="BF21" i="1"/>
  <c r="BF24" i="1"/>
  <c r="U26" i="1" l="1"/>
  <c r="BH26" i="1"/>
  <c r="BH25" i="1"/>
  <c r="U25" i="1"/>
  <c r="BH24" i="1"/>
  <c r="U24" i="1"/>
  <c r="U23" i="1"/>
  <c r="BH23" i="1"/>
  <c r="BH22" i="1"/>
  <c r="U22" i="1"/>
  <c r="U21" i="1"/>
  <c r="BH21" i="1"/>
  <c r="BH20" i="1"/>
  <c r="U20" i="1"/>
  <c r="U19" i="1"/>
  <c r="BH19" i="1"/>
  <c r="U18" i="1"/>
  <c r="BH18" i="1"/>
  <c r="U17" i="1"/>
  <c r="BH17" i="1"/>
  <c r="U16" i="1"/>
  <c r="BH16" i="1"/>
  <c r="U15" i="1"/>
  <c r="BH15" i="1"/>
  <c r="U14" i="1"/>
  <c r="BH14" i="1"/>
  <c r="U13" i="1"/>
  <c r="BH13" i="1"/>
  <c r="U12" i="1"/>
  <c r="BH12" i="1"/>
  <c r="BH11" i="1"/>
  <c r="U11" i="1"/>
  <c r="U10" i="1"/>
  <c r="BH10" i="1"/>
  <c r="U9" i="1"/>
  <c r="BH9" i="1"/>
  <c r="U8" i="1"/>
  <c r="BH8" i="1"/>
  <c r="BH27" i="1" l="1"/>
  <c r="BL9" i="1" s="1"/>
</calcChain>
</file>

<file path=xl/sharedStrings.xml><?xml version="1.0" encoding="utf-8"?>
<sst xmlns="http://schemas.openxmlformats.org/spreadsheetml/2006/main" count="7173" uniqueCount="241">
  <si>
    <t>AKADEMI ANALIS KESEHATAN 17 AGUSTUS 1945 SEMARANG</t>
  </si>
  <si>
    <t>TAHUN AKADEMIK 2021/2022</t>
  </si>
  <si>
    <t>NO</t>
  </si>
  <si>
    <t>NAMA MAHASISWA</t>
  </si>
  <si>
    <t>NIM</t>
  </si>
  <si>
    <t>MATA KULIAH</t>
  </si>
  <si>
    <t>YUDISIUM NILAI UJIAN AKHIR SEMESTER GASAL</t>
  </si>
  <si>
    <t>SEMESTER I</t>
  </si>
  <si>
    <t>Agil Ajeng Pangestu</t>
  </si>
  <si>
    <t>Bruno Fazly Maulana</t>
  </si>
  <si>
    <t>Fitria Hanisa Regita Putri</t>
  </si>
  <si>
    <t>Ima Mutiara Lesmana</t>
  </si>
  <si>
    <t>Laiq Izzul Haq</t>
  </si>
  <si>
    <t>Lintang Alga Nurgibran</t>
  </si>
  <si>
    <t>Maulida Rahmasari</t>
  </si>
  <si>
    <t>Meliana Dwi Nahdaranto</t>
  </si>
  <si>
    <t>Muhamad Rifqi Maulana</t>
  </si>
  <si>
    <t>Rafika Aulia Rahmah</t>
  </si>
  <si>
    <t>Ratnawati</t>
  </si>
  <si>
    <t>Rina Apita Fatma</t>
  </si>
  <si>
    <t>Thereciana Indrasari</t>
  </si>
  <si>
    <t>Welas Arum Sekarwati</t>
  </si>
  <si>
    <t>Yohana Veronika Ziliwu</t>
  </si>
  <si>
    <t>Zaky Achmad Firdaus</t>
  </si>
  <si>
    <t>Ziphora Nanda Prantantra</t>
  </si>
  <si>
    <t>Wenny Setya Ningdi Krismanto</t>
  </si>
  <si>
    <t>Wahyu Setyanto</t>
  </si>
  <si>
    <t>3K211236</t>
  </si>
  <si>
    <t>3K211237</t>
  </si>
  <si>
    <t>3K211238</t>
  </si>
  <si>
    <t>3K211239</t>
  </si>
  <si>
    <t>3K211240</t>
  </si>
  <si>
    <t>3K211241</t>
  </si>
  <si>
    <t>3K211242</t>
  </si>
  <si>
    <t>3K211243</t>
  </si>
  <si>
    <t>3K211245</t>
  </si>
  <si>
    <t>3K211246</t>
  </si>
  <si>
    <t>3K211247</t>
  </si>
  <si>
    <t>3K211248</t>
  </si>
  <si>
    <t>3K211249</t>
  </si>
  <si>
    <t>3K211250</t>
  </si>
  <si>
    <t>3K211251</t>
  </si>
  <si>
    <t>3K211252</t>
  </si>
  <si>
    <t>3K211253</t>
  </si>
  <si>
    <t>3K211254</t>
  </si>
  <si>
    <t>3K211255</t>
  </si>
  <si>
    <t xml:space="preserve"> Pendidikan Agama </t>
  </si>
  <si>
    <t xml:space="preserve"> Praktikum Pendidikan Agama</t>
  </si>
  <si>
    <t xml:space="preserve"> Bahasa Indonesia </t>
  </si>
  <si>
    <t xml:space="preserve"> Praktikum Bahasa Indonesia </t>
  </si>
  <si>
    <t xml:space="preserve"> Bahasa Inggris </t>
  </si>
  <si>
    <t xml:space="preserve"> Praktikum Bahasa Inggris </t>
  </si>
  <si>
    <t xml:space="preserve"> Pengantar Lab. Medik </t>
  </si>
  <si>
    <t xml:space="preserve"> Prakt. Pengantar Lab. Medik </t>
  </si>
  <si>
    <t xml:space="preserve"> K3 dan Pasient Safety</t>
  </si>
  <si>
    <t xml:space="preserve"> Praktikum K3 dan Pasient Safety</t>
  </si>
  <si>
    <t>Instrumentasi</t>
  </si>
  <si>
    <t xml:space="preserve"> Praktikum Instrumentasi </t>
  </si>
  <si>
    <t xml:space="preserve"> Anatomi Fisiologi</t>
  </si>
  <si>
    <t xml:space="preserve"> Prakt . Anatomi Fisiologi</t>
  </si>
  <si>
    <t xml:space="preserve"> Prakt. Aplikasi Komputer </t>
  </si>
  <si>
    <t xml:space="preserve"> Kimia Dasar </t>
  </si>
  <si>
    <t xml:space="preserve"> Kewarganegaraan</t>
  </si>
  <si>
    <t>A</t>
  </si>
  <si>
    <t>B</t>
  </si>
  <si>
    <t>C</t>
  </si>
  <si>
    <t>D</t>
  </si>
  <si>
    <t>Semarang, 7 Februari 2022</t>
  </si>
  <si>
    <t>An.Direktur</t>
  </si>
  <si>
    <t>Pembantu Direktur I</t>
  </si>
  <si>
    <r>
      <t>(</t>
    </r>
    <r>
      <rPr>
        <u/>
        <sz val="11"/>
        <color theme="1"/>
        <rFont val="Bookman Old Style"/>
        <family val="1"/>
      </rPr>
      <t>Kartika Ikawati, SKM, M.Kes</t>
    </r>
    <r>
      <rPr>
        <sz val="11"/>
        <color theme="1"/>
        <rFont val="Bookman Old Style"/>
        <family val="1"/>
      </rPr>
      <t>)</t>
    </r>
  </si>
  <si>
    <t>NRP. 1500011</t>
  </si>
  <si>
    <t xml:space="preserve">BOBOT NILAI </t>
  </si>
  <si>
    <t>JUMLAH BOBOT</t>
  </si>
  <si>
    <t>TLOTAL NILAI</t>
  </si>
  <si>
    <t>IPK</t>
  </si>
  <si>
    <t>RATA-RATA SEMUA IPK</t>
  </si>
  <si>
    <t>TERENDAH</t>
  </si>
  <si>
    <t>TERTINGGI</t>
  </si>
  <si>
    <t>TINGKAT KELULUSAN</t>
  </si>
  <si>
    <t xml:space="preserve">Jumlah Mahasiswa Tidak Lulus </t>
  </si>
  <si>
    <t>Prosentase Kelulusan (%)</t>
  </si>
  <si>
    <t xml:space="preserve">AKADEMI ANALIS KESEHATAN </t>
  </si>
  <si>
    <t xml:space="preserve">17 AGUSTUS 1945 SEMARANG </t>
  </si>
  <si>
    <t>Jl. Jendral Sudirman 350 Semarang 50149 Telp. (024)-7608694 Fax. (024)-7625060</t>
  </si>
  <si>
    <t>website : www.aak17smg.ac.id \\ e-mail : analis@aak17smg.ac.id</t>
  </si>
  <si>
    <t>KARTU HASIL STUDI</t>
  </si>
  <si>
    <t>TAHUN AJARAN 2020/2021</t>
  </si>
  <si>
    <t xml:space="preserve">NIM                                                              </t>
  </si>
  <si>
    <t>:</t>
  </si>
  <si>
    <t xml:space="preserve">NAMA MAHASISWA </t>
  </si>
  <si>
    <t>SEMESTER KE : 1 ( SATU )</t>
  </si>
  <si>
    <t xml:space="preserve">DOSEN WALI           </t>
  </si>
  <si>
    <t>dr. Faiza Munabari, M.Kes</t>
  </si>
  <si>
    <t>KODE</t>
  </si>
  <si>
    <t xml:space="preserve">MATA KULIAH </t>
  </si>
  <si>
    <t>STATUS</t>
  </si>
  <si>
    <t xml:space="preserve">BOBOT SKS </t>
  </si>
  <si>
    <t xml:space="preserve">NILAI HURUF </t>
  </si>
  <si>
    <t>JML</t>
  </si>
  <si>
    <t>TLM 101</t>
  </si>
  <si>
    <t>TLM 101 P</t>
  </si>
  <si>
    <t xml:space="preserve"> Praktikum Pendidikan Agama </t>
  </si>
  <si>
    <t>TLM 102</t>
  </si>
  <si>
    <t xml:space="preserve"> Kewarganegaraan </t>
  </si>
  <si>
    <t>TLM.I 304</t>
  </si>
  <si>
    <t xml:space="preserve"> Aplikasi Komputer </t>
  </si>
  <si>
    <t>TLM 105</t>
  </si>
  <si>
    <t>TLM 105 P</t>
  </si>
  <si>
    <t>TLM 106</t>
  </si>
  <si>
    <t>TLM 106 P</t>
  </si>
  <si>
    <t>TLM 201</t>
  </si>
  <si>
    <t>TLM 201 P</t>
  </si>
  <si>
    <t>TLM 202</t>
  </si>
  <si>
    <t>TLM 202 P</t>
  </si>
  <si>
    <t>TLM 203</t>
  </si>
  <si>
    <t xml:space="preserve"> Instrumentasi </t>
  </si>
  <si>
    <t>TLM 203 P</t>
  </si>
  <si>
    <t>TLM 206</t>
  </si>
  <si>
    <t>TLM 206 P</t>
  </si>
  <si>
    <t>TLM 305</t>
  </si>
  <si>
    <t xml:space="preserve">JUMLAH SKS YANG DIAMBIL </t>
  </si>
  <si>
    <t xml:space="preserve">JUMLAH NILAI </t>
  </si>
  <si>
    <t xml:space="preserve">IP SEMESTER </t>
  </si>
  <si>
    <t xml:space="preserve">IP KUMULATIF </t>
  </si>
  <si>
    <t xml:space="preserve">Dosen Wali </t>
  </si>
  <si>
    <t>Mahasiswa Ybs</t>
  </si>
  <si>
    <t>Keterangan :</t>
  </si>
  <si>
    <t xml:space="preserve">1. Asli untuk mahasiswa </t>
  </si>
  <si>
    <t xml:space="preserve">2. Warna hijau untuk dosen wali </t>
  </si>
  <si>
    <t>3. Warna merah muda untuk orang tua / wali</t>
  </si>
  <si>
    <t xml:space="preserve">academic information system of aak 17 semarang </t>
  </si>
  <si>
    <t>SEMESTER KE : 2 ( DUA )</t>
  </si>
  <si>
    <t>TLM 103</t>
  </si>
  <si>
    <t xml:space="preserve"> Pendidikan Pancasila </t>
  </si>
  <si>
    <t>TLM 104</t>
  </si>
  <si>
    <t xml:space="preserve"> Ilmu Sosial Budaya Dasar</t>
  </si>
  <si>
    <t>TLM 104 P</t>
  </si>
  <si>
    <t xml:space="preserve"> Prakt. Ilmu Sosial Budaya Dasar</t>
  </si>
  <si>
    <t>TLM 204</t>
  </si>
  <si>
    <t xml:space="preserve"> Biokimia </t>
  </si>
  <si>
    <t>TLM 204 P</t>
  </si>
  <si>
    <t xml:space="preserve"> Praktikum Biokimia </t>
  </si>
  <si>
    <t>TLM 205</t>
  </si>
  <si>
    <t xml:space="preserve"> Biologi Sel dan Molekuler </t>
  </si>
  <si>
    <t>TLM 207</t>
  </si>
  <si>
    <t xml:space="preserve"> Patofisiologi</t>
  </si>
  <si>
    <t>TLM 207 P</t>
  </si>
  <si>
    <t xml:space="preserve"> Praktikum Patofisiologi</t>
  </si>
  <si>
    <t>TLM 208</t>
  </si>
  <si>
    <t xml:space="preserve"> Phlebotomi </t>
  </si>
  <si>
    <t>TLM 208 P</t>
  </si>
  <si>
    <t xml:space="preserve"> Praktikum Phlebotomi </t>
  </si>
  <si>
    <t>TLM 211</t>
  </si>
  <si>
    <t xml:space="preserve"> Hematologi</t>
  </si>
  <si>
    <t>TLM 211 P</t>
  </si>
  <si>
    <t xml:space="preserve"> Praktikum Hematologi</t>
  </si>
  <si>
    <t>TLM 214</t>
  </si>
  <si>
    <t xml:space="preserve"> Bakteriologi</t>
  </si>
  <si>
    <t>TLM 214 P</t>
  </si>
  <si>
    <t xml:space="preserve"> Praktikum Bakteriologi</t>
  </si>
  <si>
    <t>TLM 217</t>
  </si>
  <si>
    <t xml:space="preserve"> Parasitologi</t>
  </si>
  <si>
    <t>TLM 217 P</t>
  </si>
  <si>
    <t xml:space="preserve"> Praktikum Parasitologi</t>
  </si>
  <si>
    <t>Semarang, 13 September 2021</t>
  </si>
  <si>
    <t>TAHUN AJARAN 2021/2022</t>
  </si>
  <si>
    <t>SEMESTER KE : 3 ( TIGA )</t>
  </si>
  <si>
    <t>TLM 209</t>
  </si>
  <si>
    <t>Urinalisa dan Cairan Tubuh</t>
  </si>
  <si>
    <t>TLM 209 P</t>
  </si>
  <si>
    <t>Praktikum Urinalisa dan Cairan Tubuh</t>
  </si>
  <si>
    <t>Hematologi</t>
  </si>
  <si>
    <t>Praktikum Hematologi</t>
  </si>
  <si>
    <t>Bakteriologi</t>
  </si>
  <si>
    <t>Praktikum Bakteriologi</t>
  </si>
  <si>
    <t>Parasitologi</t>
  </si>
  <si>
    <t>Praktikum Parasitologi</t>
  </si>
  <si>
    <t>TLM 218</t>
  </si>
  <si>
    <t>Sitohistoteknologi</t>
  </si>
  <si>
    <t>TLM 218 P</t>
  </si>
  <si>
    <t>Praktikum Sitohistoteknologi</t>
  </si>
  <si>
    <t>TLM 219</t>
  </si>
  <si>
    <t>Toksikologi Klinik</t>
  </si>
  <si>
    <t>TLM 219 P</t>
  </si>
  <si>
    <t>Praktikum Toksikologi Klinik</t>
  </si>
  <si>
    <t>TLM.I 306</t>
  </si>
  <si>
    <t>Wawasan Kebangsaan dan Nasionalisme</t>
  </si>
  <si>
    <t>TLM.I 307</t>
  </si>
  <si>
    <t>Analisa Air</t>
  </si>
  <si>
    <t>TLM.I 307 P</t>
  </si>
  <si>
    <t>Praktikum Analisa Air</t>
  </si>
  <si>
    <t>Semarang, 5 Maret 2020</t>
  </si>
  <si>
    <t>SEMESTER KE : 4 ( EMPAT )</t>
  </si>
  <si>
    <t>TLM 210.1</t>
  </si>
  <si>
    <t>Kimia Klinik 1</t>
  </si>
  <si>
    <t>TLM 210 P1</t>
  </si>
  <si>
    <t>Praktikum Kimia Klinik 1</t>
  </si>
  <si>
    <t>TLM 211.3</t>
  </si>
  <si>
    <t>Hematologi 3</t>
  </si>
  <si>
    <t>TLM 211 P3</t>
  </si>
  <si>
    <t>Praktikum Hematologi 3</t>
  </si>
  <si>
    <t>TLM 212.1</t>
  </si>
  <si>
    <t>Imunoserologi 1</t>
  </si>
  <si>
    <t>TLM 212 P1</t>
  </si>
  <si>
    <t>Praktikum Imunoserologi 1</t>
  </si>
  <si>
    <t>TLM 213</t>
  </si>
  <si>
    <t xml:space="preserve">Imunohematologi dan Bank Darah </t>
  </si>
  <si>
    <t>TLM 213 P</t>
  </si>
  <si>
    <t xml:space="preserve">Prakt. Imunohematologi dan Bank Darah </t>
  </si>
  <si>
    <t>TLM 214.3</t>
  </si>
  <si>
    <t>Bakteriologi 3</t>
  </si>
  <si>
    <t>TLM 214 P3</t>
  </si>
  <si>
    <t>Praktikum Bakteriologi 3</t>
  </si>
  <si>
    <t>TLM 217.3</t>
  </si>
  <si>
    <t>Parasitologi 3</t>
  </si>
  <si>
    <t>TLM 217 P3</t>
  </si>
  <si>
    <t>Praktikum Parasitologi 3</t>
  </si>
  <si>
    <t>TLM 222.1</t>
  </si>
  <si>
    <t>Metode Penelitian dan Statistika 1</t>
  </si>
  <si>
    <t>TLM 224</t>
  </si>
  <si>
    <t>Komunikasi, Promkes &amp; Epidemiologi</t>
  </si>
  <si>
    <t>TLM 224 P</t>
  </si>
  <si>
    <t>Prakt. Komunikasi, Promkes &amp; Epidemiologi</t>
  </si>
  <si>
    <t>Analisa Makanan &amp; Minuman</t>
  </si>
  <si>
    <t>Praktikum Analisa Makanan &amp; Minuman</t>
  </si>
  <si>
    <t>YAYASAN PEMBINA PENDIDIKAN 17 AGUSTUS 1945 SEMARANG</t>
  </si>
  <si>
    <t>Semarang, 7 Maret  2022</t>
  </si>
  <si>
    <t>Kartika Ikawati, SKM, M.Kes</t>
  </si>
  <si>
    <t>Drs. Agus Widodo, M.Kes</t>
  </si>
  <si>
    <t>Dyah Kusumawati, SKM, MPH</t>
  </si>
  <si>
    <t>dr. H. Fuad Alhamidy, M.Kes</t>
  </si>
  <si>
    <t>Armydha Dwi Susanti, S.Pd, M.Sc</t>
  </si>
  <si>
    <t>N A M A</t>
  </si>
  <si>
    <t>N I M</t>
  </si>
  <si>
    <t xml:space="preserve">TANDATANGAN &amp; TANGGAL </t>
  </si>
  <si>
    <t>KHS</t>
  </si>
  <si>
    <t>KRS</t>
  </si>
  <si>
    <t>TANDA  TERIMA PENGAMBILAN KRS SMT II &amp; KHS SMT I</t>
  </si>
  <si>
    <t>PROGRAM STUDI DIPLOMA III ANALIS KESEHATAN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</si>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</sst>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Bookman Old Style"/>
      <family val="1"/>
    </font>
    <font>
      <b/>
      <sz val="12"/>
      <name val="Bookman Old Style"/>
      <family val="1"/>
    </font>
    <font>
      <sz val="11"/>
      <color theme="1"/>
      <name val="Bookman Old Style"/>
      <family val="1"/>
    </font>
    <font>
      <b/>
      <i/>
      <sz val="10"/>
      <color theme="1"/>
      <name val="Bookman Old Style"/>
      <family val="1"/>
    </font>
    <font>
      <sz val="11"/>
      <name val="Bookman Old Style"/>
      <family val="1"/>
    </font>
    <font>
      <u/>
      <sz val="11"/>
      <color theme="1"/>
      <name val="Bookman Old Style"/>
      <family val="1"/>
    </font>
    <font>
      <sz val="11"/>
      <name val="Calibri Light"/>
      <family val="1"/>
      <scheme val="major"/>
    </font>
    <font>
      <b/>
      <sz val="11"/>
      <name val="Trebuchet MS"/>
      <family val="2"/>
    </font>
    <font>
      <b/>
      <sz val="11"/>
      <color theme="1"/>
      <name val="Bookman Old Style"/>
      <family val="1"/>
    </font>
    <font>
      <sz val="10"/>
      <name val="Bookman Old Style"/>
      <family val="1"/>
    </font>
    <font>
      <sz val="9"/>
      <name val="Bookman Old Style"/>
      <family val="1"/>
    </font>
    <font>
      <b/>
      <sz val="10"/>
      <name val="Bookman Old Style"/>
      <family val="1"/>
    </font>
    <font>
      <sz val="12"/>
      <color theme="1"/>
      <name val="Bookman Old Style"/>
      <family val="1"/>
    </font>
    <font>
      <b/>
      <sz val="18"/>
      <color theme="1"/>
      <name val="Bookman Old Style"/>
      <family val="1"/>
    </font>
    <font>
      <b/>
      <sz val="16"/>
      <color theme="1"/>
      <name val="Bookman Old Style"/>
      <family val="1"/>
    </font>
    <font>
      <sz val="9"/>
      <color theme="1"/>
      <name val="Bookman Old Style"/>
      <family val="1"/>
    </font>
    <font>
      <b/>
      <sz val="14"/>
      <color theme="1"/>
      <name val="Bookman Old Style"/>
      <family val="1"/>
    </font>
    <font>
      <sz val="8"/>
      <color theme="1"/>
      <name val="Bookman Old Style"/>
      <family val="1"/>
    </font>
    <font>
      <sz val="14"/>
      <color theme="1"/>
      <name val="Bookman Old Style"/>
      <family val="1"/>
    </font>
    <font>
      <b/>
      <u/>
      <sz val="18"/>
      <color theme="1"/>
      <name val="Bookman Old Style"/>
      <family val="1"/>
    </font>
    <font>
      <sz val="10.5"/>
      <color theme="1"/>
      <name val="Bookman Old Style"/>
      <family val="1"/>
    </font>
    <font>
      <sz val="12"/>
      <name val="Bookman Old Style"/>
      <family val="1"/>
    </font>
    <font>
      <sz val="10.5"/>
      <name val="Bookman Old Style"/>
      <family val="1"/>
    </font>
    <font>
      <u/>
      <sz val="10.5"/>
      <name val="Bookman Old Style"/>
      <family val="1"/>
    </font>
    <font>
      <i/>
      <sz val="9"/>
      <name val="Bookman Old Style"/>
      <family val="1"/>
    </font>
    <font>
      <i/>
      <sz val="8"/>
      <name val="Bookman Old Style"/>
      <family val="1"/>
    </font>
    <font>
      <sz val="8"/>
      <name val="Bookman Old Style"/>
      <family val="1"/>
    </font>
    <font>
      <sz val="10"/>
      <color theme="1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73">
    <xf numFmtId="0" fontId="0" fillId="0" borderId="0" xfId="0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0" fontId="7" fillId="0" borderId="1" xfId="2" quotePrefix="1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1" quotePrefix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top"/>
    </xf>
    <xf numFmtId="0" fontId="7" fillId="0" borderId="1" xfId="2" quotePrefix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0" fontId="7" fillId="2" borderId="1" xfId="2" applyFont="1" applyFill="1" applyBorder="1" applyAlignment="1">
      <alignment horizontal="center" vertical="top"/>
    </xf>
    <xf numFmtId="0" fontId="7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textRotation="90"/>
    </xf>
    <xf numFmtId="49" fontId="7" fillId="0" borderId="2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textRotation="90"/>
    </xf>
    <xf numFmtId="0" fontId="9" fillId="2" borderId="0" xfId="0" applyFont="1" applyFill="1"/>
    <xf numFmtId="164" fontId="5" fillId="0" borderId="0" xfId="0" applyNumberFormat="1" applyFont="1" applyFill="1"/>
    <xf numFmtId="164" fontId="7" fillId="0" borderId="0" xfId="0" applyNumberFormat="1" applyFont="1" applyFill="1" applyAlignment="1">
      <alignment vertical="center"/>
    </xf>
    <xf numFmtId="164" fontId="4" fillId="0" borderId="0" xfId="1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11" fillId="0" borderId="1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top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7" fillId="4" borderId="1" xfId="2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top"/>
    </xf>
    <xf numFmtId="0" fontId="7" fillId="4" borderId="1" xfId="2" quotePrefix="1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/>
    </xf>
    <xf numFmtId="0" fontId="7" fillId="4" borderId="1" xfId="2" quotePrefix="1" applyFont="1" applyFill="1" applyBorder="1" applyAlignment="1">
      <alignment horizontal="center" vertical="top"/>
    </xf>
    <xf numFmtId="0" fontId="1" fillId="0" borderId="0" xfId="2" applyAlignment="1">
      <alignment vertical="top"/>
    </xf>
    <xf numFmtId="0" fontId="7" fillId="0" borderId="0" xfId="2" applyFont="1" applyBorder="1" applyAlignment="1">
      <alignment vertical="top"/>
    </xf>
    <xf numFmtId="0" fontId="0" fillId="0" borderId="0" xfId="0" applyAlignment="1">
      <alignment vertical="top"/>
    </xf>
    <xf numFmtId="0" fontId="7" fillId="0" borderId="6" xfId="2" applyFont="1" applyBorder="1" applyAlignment="1">
      <alignment vertical="top"/>
    </xf>
    <xf numFmtId="0" fontId="1" fillId="0" borderId="0" xfId="2" applyBorder="1" applyAlignment="1">
      <alignment vertical="top"/>
    </xf>
    <xf numFmtId="0" fontId="14" fillId="0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vertical="top"/>
    </xf>
    <xf numFmtId="0" fontId="5" fillId="0" borderId="0" xfId="2" applyFont="1" applyFill="1" applyBorder="1" applyAlignment="1">
      <alignment vertical="top"/>
    </xf>
    <xf numFmtId="0" fontId="5" fillId="0" borderId="0" xfId="2" applyFont="1" applyBorder="1" applyAlignment="1">
      <alignment vertical="top"/>
    </xf>
    <xf numFmtId="0" fontId="7" fillId="0" borderId="9" xfId="2" applyFont="1" applyBorder="1" applyAlignment="1">
      <alignment horizontal="left" vertical="top"/>
    </xf>
    <xf numFmtId="0" fontId="7" fillId="0" borderId="1" xfId="2" applyFont="1" applyFill="1" applyBorder="1" applyAlignment="1">
      <alignment vertical="top"/>
    </xf>
    <xf numFmtId="0" fontId="7" fillId="0" borderId="0" xfId="2" applyFont="1" applyFill="1" applyBorder="1" applyAlignment="1">
      <alignment vertical="top"/>
    </xf>
    <xf numFmtId="0" fontId="1" fillId="0" borderId="0" xfId="2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Border="1" applyAlignment="1">
      <alignment vertical="top"/>
    </xf>
    <xf numFmtId="49" fontId="7" fillId="0" borderId="8" xfId="0" applyNumberFormat="1" applyFont="1" applyFill="1" applyBorder="1" applyAlignment="1">
      <alignment horizontal="center" vertical="top"/>
    </xf>
    <xf numFmtId="0" fontId="5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23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24" fillId="2" borderId="1" xfId="0" applyFont="1" applyFill="1" applyBorder="1" applyAlignment="1">
      <alignment horizontal="center"/>
    </xf>
    <xf numFmtId="0" fontId="7" fillId="2" borderId="0" xfId="0" applyFont="1" applyFill="1"/>
    <xf numFmtId="0" fontId="24" fillId="2" borderId="1" xfId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7" fillId="2" borderId="4" xfId="0" applyFont="1" applyFill="1" applyBorder="1" applyAlignment="1">
      <alignment vertical="center"/>
    </xf>
    <xf numFmtId="0" fontId="27" fillId="2" borderId="4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vertical="center"/>
    </xf>
    <xf numFmtId="0" fontId="25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29" fillId="2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5" fillId="0" borderId="0" xfId="0" applyFont="1" applyBorder="1" applyAlignment="1">
      <alignment horizontal="left"/>
    </xf>
    <xf numFmtId="0" fontId="3" fillId="0" borderId="0" xfId="2" applyFont="1" applyAlignment="1">
      <alignment horizontal="center" vertical="top"/>
    </xf>
    <xf numFmtId="0" fontId="3" fillId="0" borderId="6" xfId="2" applyFont="1" applyBorder="1" applyAlignment="1">
      <alignment horizontal="center" vertical="top"/>
    </xf>
    <xf numFmtId="0" fontId="3" fillId="0" borderId="10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49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horizontal="left" vertical="center"/>
    </xf>
    <xf numFmtId="0" fontId="28" fillId="2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25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/>
    <xf numFmtId="0" fontId="7" fillId="2" borderId="8" xfId="0" applyFont="1" applyFill="1" applyBorder="1" applyAlignment="1"/>
    <xf numFmtId="0" fontId="30" fillId="2" borderId="0" xfId="0" applyFont="1" applyFill="1" applyAlignment="1">
      <alignment horizontal="left" vertical="center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2 3" xfId="2" xr:uid="{00000000-0005-0000-0000-000003000000}"/>
    <cellStyle name="Normal 3" xfId="4" xr:uid="{00000000-0005-0000-0000-000004000000}"/>
    <cellStyle name="Norma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6" name="Picture 5" descr="ANALIS-1f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7" name="Picture 6" descr="ANALIS-1f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8464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8" name="Picture 7" descr="ANALIS-1f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8464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9" name="Picture 8" descr="ANALIS-1f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8464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95249</xdr:rowOff>
    </xdr:from>
    <xdr:ext cx="1224642" cy="993320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9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</xdr:row>
      <xdr:rowOff>68035</xdr:rowOff>
    </xdr:from>
    <xdr:ext cx="1224642" cy="993320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660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124</xdr:row>
      <xdr:rowOff>68035</xdr:rowOff>
    </xdr:from>
    <xdr:ext cx="1224642" cy="993320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49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186</xdr:row>
      <xdr:rowOff>68035</xdr:rowOff>
    </xdr:from>
    <xdr:ext cx="1224642" cy="99332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5485"/>
          <a:ext cx="1224642" cy="99332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workbookViewId="0">
      <selection activeCell="B1" sqref="B1:F1"/>
    </sheetView>
  </sheetViews>
  <sheetFormatPr defaultRowHeight="15" x14ac:dyDescent="0.25"/>
  <cols>
    <col min="1" max="1" width="5" style="55" customWidth="1"/>
    <col min="2" max="2" width="31.7109375" style="55" customWidth="1"/>
    <col min="3" max="3" width="1.28515625" style="68" customWidth="1"/>
    <col min="4" max="4" width="16.5703125" style="55" customWidth="1"/>
    <col min="5" max="6" width="18" style="55" customWidth="1"/>
    <col min="7" max="256" width="9.140625" style="55"/>
    <col min="257" max="257" width="5" style="55" customWidth="1"/>
    <col min="258" max="258" width="31.7109375" style="55" customWidth="1"/>
    <col min="259" max="259" width="1.28515625" style="55" customWidth="1"/>
    <col min="260" max="260" width="16.5703125" style="55" customWidth="1"/>
    <col min="261" max="262" width="18" style="55" customWidth="1"/>
    <col min="263" max="512" width="9.140625" style="55"/>
    <col min="513" max="513" width="5" style="55" customWidth="1"/>
    <col min="514" max="514" width="31.7109375" style="55" customWidth="1"/>
    <col min="515" max="515" width="1.28515625" style="55" customWidth="1"/>
    <col min="516" max="516" width="16.5703125" style="55" customWidth="1"/>
    <col min="517" max="518" width="18" style="55" customWidth="1"/>
    <col min="519" max="768" width="9.140625" style="55"/>
    <col min="769" max="769" width="5" style="55" customWidth="1"/>
    <col min="770" max="770" width="31.7109375" style="55" customWidth="1"/>
    <col min="771" max="771" width="1.28515625" style="55" customWidth="1"/>
    <col min="772" max="772" width="16.5703125" style="55" customWidth="1"/>
    <col min="773" max="774" width="18" style="55" customWidth="1"/>
    <col min="775" max="1024" width="9.140625" style="55"/>
    <col min="1025" max="1025" width="5" style="55" customWidth="1"/>
    <col min="1026" max="1026" width="31.7109375" style="55" customWidth="1"/>
    <col min="1027" max="1027" width="1.28515625" style="55" customWidth="1"/>
    <col min="1028" max="1028" width="16.5703125" style="55" customWidth="1"/>
    <col min="1029" max="1030" width="18" style="55" customWidth="1"/>
    <col min="1031" max="1280" width="9.140625" style="55"/>
    <col min="1281" max="1281" width="5" style="55" customWidth="1"/>
    <col min="1282" max="1282" width="31.7109375" style="55" customWidth="1"/>
    <col min="1283" max="1283" width="1.28515625" style="55" customWidth="1"/>
    <col min="1284" max="1284" width="16.5703125" style="55" customWidth="1"/>
    <col min="1285" max="1286" width="18" style="55" customWidth="1"/>
    <col min="1287" max="1536" width="9.140625" style="55"/>
    <col min="1537" max="1537" width="5" style="55" customWidth="1"/>
    <col min="1538" max="1538" width="31.7109375" style="55" customWidth="1"/>
    <col min="1539" max="1539" width="1.28515625" style="55" customWidth="1"/>
    <col min="1540" max="1540" width="16.5703125" style="55" customWidth="1"/>
    <col min="1541" max="1542" width="18" style="55" customWidth="1"/>
    <col min="1543" max="1792" width="9.140625" style="55"/>
    <col min="1793" max="1793" width="5" style="55" customWidth="1"/>
    <col min="1794" max="1794" width="31.7109375" style="55" customWidth="1"/>
    <col min="1795" max="1795" width="1.28515625" style="55" customWidth="1"/>
    <col min="1796" max="1796" width="16.5703125" style="55" customWidth="1"/>
    <col min="1797" max="1798" width="18" style="55" customWidth="1"/>
    <col min="1799" max="2048" width="9.140625" style="55"/>
    <col min="2049" max="2049" width="5" style="55" customWidth="1"/>
    <col min="2050" max="2050" width="31.7109375" style="55" customWidth="1"/>
    <col min="2051" max="2051" width="1.28515625" style="55" customWidth="1"/>
    <col min="2052" max="2052" width="16.5703125" style="55" customWidth="1"/>
    <col min="2053" max="2054" width="18" style="55" customWidth="1"/>
    <col min="2055" max="2304" width="9.140625" style="55"/>
    <col min="2305" max="2305" width="5" style="55" customWidth="1"/>
    <col min="2306" max="2306" width="31.7109375" style="55" customWidth="1"/>
    <col min="2307" max="2307" width="1.28515625" style="55" customWidth="1"/>
    <col min="2308" max="2308" width="16.5703125" style="55" customWidth="1"/>
    <col min="2309" max="2310" width="18" style="55" customWidth="1"/>
    <col min="2311" max="2560" width="9.140625" style="55"/>
    <col min="2561" max="2561" width="5" style="55" customWidth="1"/>
    <col min="2562" max="2562" width="31.7109375" style="55" customWidth="1"/>
    <col min="2563" max="2563" width="1.28515625" style="55" customWidth="1"/>
    <col min="2564" max="2564" width="16.5703125" style="55" customWidth="1"/>
    <col min="2565" max="2566" width="18" style="55" customWidth="1"/>
    <col min="2567" max="2816" width="9.140625" style="55"/>
    <col min="2817" max="2817" width="5" style="55" customWidth="1"/>
    <col min="2818" max="2818" width="31.7109375" style="55" customWidth="1"/>
    <col min="2819" max="2819" width="1.28515625" style="55" customWidth="1"/>
    <col min="2820" max="2820" width="16.5703125" style="55" customWidth="1"/>
    <col min="2821" max="2822" width="18" style="55" customWidth="1"/>
    <col min="2823" max="3072" width="9.140625" style="55"/>
    <col min="3073" max="3073" width="5" style="55" customWidth="1"/>
    <col min="3074" max="3074" width="31.7109375" style="55" customWidth="1"/>
    <col min="3075" max="3075" width="1.28515625" style="55" customWidth="1"/>
    <col min="3076" max="3076" width="16.5703125" style="55" customWidth="1"/>
    <col min="3077" max="3078" width="18" style="55" customWidth="1"/>
    <col min="3079" max="3328" width="9.140625" style="55"/>
    <col min="3329" max="3329" width="5" style="55" customWidth="1"/>
    <col min="3330" max="3330" width="31.7109375" style="55" customWidth="1"/>
    <col min="3331" max="3331" width="1.28515625" style="55" customWidth="1"/>
    <col min="3332" max="3332" width="16.5703125" style="55" customWidth="1"/>
    <col min="3333" max="3334" width="18" style="55" customWidth="1"/>
    <col min="3335" max="3584" width="9.140625" style="55"/>
    <col min="3585" max="3585" width="5" style="55" customWidth="1"/>
    <col min="3586" max="3586" width="31.7109375" style="55" customWidth="1"/>
    <col min="3587" max="3587" width="1.28515625" style="55" customWidth="1"/>
    <col min="3588" max="3588" width="16.5703125" style="55" customWidth="1"/>
    <col min="3589" max="3590" width="18" style="55" customWidth="1"/>
    <col min="3591" max="3840" width="9.140625" style="55"/>
    <col min="3841" max="3841" width="5" style="55" customWidth="1"/>
    <col min="3842" max="3842" width="31.7109375" style="55" customWidth="1"/>
    <col min="3843" max="3843" width="1.28515625" style="55" customWidth="1"/>
    <col min="3844" max="3844" width="16.5703125" style="55" customWidth="1"/>
    <col min="3845" max="3846" width="18" style="55" customWidth="1"/>
    <col min="3847" max="4096" width="9.140625" style="55"/>
    <col min="4097" max="4097" width="5" style="55" customWidth="1"/>
    <col min="4098" max="4098" width="31.7109375" style="55" customWidth="1"/>
    <col min="4099" max="4099" width="1.28515625" style="55" customWidth="1"/>
    <col min="4100" max="4100" width="16.5703125" style="55" customWidth="1"/>
    <col min="4101" max="4102" width="18" style="55" customWidth="1"/>
    <col min="4103" max="4352" width="9.140625" style="55"/>
    <col min="4353" max="4353" width="5" style="55" customWidth="1"/>
    <col min="4354" max="4354" width="31.7109375" style="55" customWidth="1"/>
    <col min="4355" max="4355" width="1.28515625" style="55" customWidth="1"/>
    <col min="4356" max="4356" width="16.5703125" style="55" customWidth="1"/>
    <col min="4357" max="4358" width="18" style="55" customWidth="1"/>
    <col min="4359" max="4608" width="9.140625" style="55"/>
    <col min="4609" max="4609" width="5" style="55" customWidth="1"/>
    <col min="4610" max="4610" width="31.7109375" style="55" customWidth="1"/>
    <col min="4611" max="4611" width="1.28515625" style="55" customWidth="1"/>
    <col min="4612" max="4612" width="16.5703125" style="55" customWidth="1"/>
    <col min="4613" max="4614" width="18" style="55" customWidth="1"/>
    <col min="4615" max="4864" width="9.140625" style="55"/>
    <col min="4865" max="4865" width="5" style="55" customWidth="1"/>
    <col min="4866" max="4866" width="31.7109375" style="55" customWidth="1"/>
    <col min="4867" max="4867" width="1.28515625" style="55" customWidth="1"/>
    <col min="4868" max="4868" width="16.5703125" style="55" customWidth="1"/>
    <col min="4869" max="4870" width="18" style="55" customWidth="1"/>
    <col min="4871" max="5120" width="9.140625" style="55"/>
    <col min="5121" max="5121" width="5" style="55" customWidth="1"/>
    <col min="5122" max="5122" width="31.7109375" style="55" customWidth="1"/>
    <col min="5123" max="5123" width="1.28515625" style="55" customWidth="1"/>
    <col min="5124" max="5124" width="16.5703125" style="55" customWidth="1"/>
    <col min="5125" max="5126" width="18" style="55" customWidth="1"/>
    <col min="5127" max="5376" width="9.140625" style="55"/>
    <col min="5377" max="5377" width="5" style="55" customWidth="1"/>
    <col min="5378" max="5378" width="31.7109375" style="55" customWidth="1"/>
    <col min="5379" max="5379" width="1.28515625" style="55" customWidth="1"/>
    <col min="5380" max="5380" width="16.5703125" style="55" customWidth="1"/>
    <col min="5381" max="5382" width="18" style="55" customWidth="1"/>
    <col min="5383" max="5632" width="9.140625" style="55"/>
    <col min="5633" max="5633" width="5" style="55" customWidth="1"/>
    <col min="5634" max="5634" width="31.7109375" style="55" customWidth="1"/>
    <col min="5635" max="5635" width="1.28515625" style="55" customWidth="1"/>
    <col min="5636" max="5636" width="16.5703125" style="55" customWidth="1"/>
    <col min="5637" max="5638" width="18" style="55" customWidth="1"/>
    <col min="5639" max="5888" width="9.140625" style="55"/>
    <col min="5889" max="5889" width="5" style="55" customWidth="1"/>
    <col min="5890" max="5890" width="31.7109375" style="55" customWidth="1"/>
    <col min="5891" max="5891" width="1.28515625" style="55" customWidth="1"/>
    <col min="5892" max="5892" width="16.5703125" style="55" customWidth="1"/>
    <col min="5893" max="5894" width="18" style="55" customWidth="1"/>
    <col min="5895" max="6144" width="9.140625" style="55"/>
    <col min="6145" max="6145" width="5" style="55" customWidth="1"/>
    <col min="6146" max="6146" width="31.7109375" style="55" customWidth="1"/>
    <col min="6147" max="6147" width="1.28515625" style="55" customWidth="1"/>
    <col min="6148" max="6148" width="16.5703125" style="55" customWidth="1"/>
    <col min="6149" max="6150" width="18" style="55" customWidth="1"/>
    <col min="6151" max="6400" width="9.140625" style="55"/>
    <col min="6401" max="6401" width="5" style="55" customWidth="1"/>
    <col min="6402" max="6402" width="31.7109375" style="55" customWidth="1"/>
    <col min="6403" max="6403" width="1.28515625" style="55" customWidth="1"/>
    <col min="6404" max="6404" width="16.5703125" style="55" customWidth="1"/>
    <col min="6405" max="6406" width="18" style="55" customWidth="1"/>
    <col min="6407" max="6656" width="9.140625" style="55"/>
    <col min="6657" max="6657" width="5" style="55" customWidth="1"/>
    <col min="6658" max="6658" width="31.7109375" style="55" customWidth="1"/>
    <col min="6659" max="6659" width="1.28515625" style="55" customWidth="1"/>
    <col min="6660" max="6660" width="16.5703125" style="55" customWidth="1"/>
    <col min="6661" max="6662" width="18" style="55" customWidth="1"/>
    <col min="6663" max="6912" width="9.140625" style="55"/>
    <col min="6913" max="6913" width="5" style="55" customWidth="1"/>
    <col min="6914" max="6914" width="31.7109375" style="55" customWidth="1"/>
    <col min="6915" max="6915" width="1.28515625" style="55" customWidth="1"/>
    <col min="6916" max="6916" width="16.5703125" style="55" customWidth="1"/>
    <col min="6917" max="6918" width="18" style="55" customWidth="1"/>
    <col min="6919" max="7168" width="9.140625" style="55"/>
    <col min="7169" max="7169" width="5" style="55" customWidth="1"/>
    <col min="7170" max="7170" width="31.7109375" style="55" customWidth="1"/>
    <col min="7171" max="7171" width="1.28515625" style="55" customWidth="1"/>
    <col min="7172" max="7172" width="16.5703125" style="55" customWidth="1"/>
    <col min="7173" max="7174" width="18" style="55" customWidth="1"/>
    <col min="7175" max="7424" width="9.140625" style="55"/>
    <col min="7425" max="7425" width="5" style="55" customWidth="1"/>
    <col min="7426" max="7426" width="31.7109375" style="55" customWidth="1"/>
    <col min="7427" max="7427" width="1.28515625" style="55" customWidth="1"/>
    <col min="7428" max="7428" width="16.5703125" style="55" customWidth="1"/>
    <col min="7429" max="7430" width="18" style="55" customWidth="1"/>
    <col min="7431" max="7680" width="9.140625" style="55"/>
    <col min="7681" max="7681" width="5" style="55" customWidth="1"/>
    <col min="7682" max="7682" width="31.7109375" style="55" customWidth="1"/>
    <col min="7683" max="7683" width="1.28515625" style="55" customWidth="1"/>
    <col min="7684" max="7684" width="16.5703125" style="55" customWidth="1"/>
    <col min="7685" max="7686" width="18" style="55" customWidth="1"/>
    <col min="7687" max="7936" width="9.140625" style="55"/>
    <col min="7937" max="7937" width="5" style="55" customWidth="1"/>
    <col min="7938" max="7938" width="31.7109375" style="55" customWidth="1"/>
    <col min="7939" max="7939" width="1.28515625" style="55" customWidth="1"/>
    <col min="7940" max="7940" width="16.5703125" style="55" customWidth="1"/>
    <col min="7941" max="7942" width="18" style="55" customWidth="1"/>
    <col min="7943" max="8192" width="9.140625" style="55"/>
    <col min="8193" max="8193" width="5" style="55" customWidth="1"/>
    <col min="8194" max="8194" width="31.7109375" style="55" customWidth="1"/>
    <col min="8195" max="8195" width="1.28515625" style="55" customWidth="1"/>
    <col min="8196" max="8196" width="16.5703125" style="55" customWidth="1"/>
    <col min="8197" max="8198" width="18" style="55" customWidth="1"/>
    <col min="8199" max="8448" width="9.140625" style="55"/>
    <col min="8449" max="8449" width="5" style="55" customWidth="1"/>
    <col min="8450" max="8450" width="31.7109375" style="55" customWidth="1"/>
    <col min="8451" max="8451" width="1.28515625" style="55" customWidth="1"/>
    <col min="8452" max="8452" width="16.5703125" style="55" customWidth="1"/>
    <col min="8453" max="8454" width="18" style="55" customWidth="1"/>
    <col min="8455" max="8704" width="9.140625" style="55"/>
    <col min="8705" max="8705" width="5" style="55" customWidth="1"/>
    <col min="8706" max="8706" width="31.7109375" style="55" customWidth="1"/>
    <col min="8707" max="8707" width="1.28515625" style="55" customWidth="1"/>
    <col min="8708" max="8708" width="16.5703125" style="55" customWidth="1"/>
    <col min="8709" max="8710" width="18" style="55" customWidth="1"/>
    <col min="8711" max="8960" width="9.140625" style="55"/>
    <col min="8961" max="8961" width="5" style="55" customWidth="1"/>
    <col min="8962" max="8962" width="31.7109375" style="55" customWidth="1"/>
    <col min="8963" max="8963" width="1.28515625" style="55" customWidth="1"/>
    <col min="8964" max="8964" width="16.5703125" style="55" customWidth="1"/>
    <col min="8965" max="8966" width="18" style="55" customWidth="1"/>
    <col min="8967" max="9216" width="9.140625" style="55"/>
    <col min="9217" max="9217" width="5" style="55" customWidth="1"/>
    <col min="9218" max="9218" width="31.7109375" style="55" customWidth="1"/>
    <col min="9219" max="9219" width="1.28515625" style="55" customWidth="1"/>
    <col min="9220" max="9220" width="16.5703125" style="55" customWidth="1"/>
    <col min="9221" max="9222" width="18" style="55" customWidth="1"/>
    <col min="9223" max="9472" width="9.140625" style="55"/>
    <col min="9473" max="9473" width="5" style="55" customWidth="1"/>
    <col min="9474" max="9474" width="31.7109375" style="55" customWidth="1"/>
    <col min="9475" max="9475" width="1.28515625" style="55" customWidth="1"/>
    <col min="9476" max="9476" width="16.5703125" style="55" customWidth="1"/>
    <col min="9477" max="9478" width="18" style="55" customWidth="1"/>
    <col min="9479" max="9728" width="9.140625" style="55"/>
    <col min="9729" max="9729" width="5" style="55" customWidth="1"/>
    <col min="9730" max="9730" width="31.7109375" style="55" customWidth="1"/>
    <col min="9731" max="9731" width="1.28515625" style="55" customWidth="1"/>
    <col min="9732" max="9732" width="16.5703125" style="55" customWidth="1"/>
    <col min="9733" max="9734" width="18" style="55" customWidth="1"/>
    <col min="9735" max="9984" width="9.140625" style="55"/>
    <col min="9985" max="9985" width="5" style="55" customWidth="1"/>
    <col min="9986" max="9986" width="31.7109375" style="55" customWidth="1"/>
    <col min="9987" max="9987" width="1.28515625" style="55" customWidth="1"/>
    <col min="9988" max="9988" width="16.5703125" style="55" customWidth="1"/>
    <col min="9989" max="9990" width="18" style="55" customWidth="1"/>
    <col min="9991" max="10240" width="9.140625" style="55"/>
    <col min="10241" max="10241" width="5" style="55" customWidth="1"/>
    <col min="10242" max="10242" width="31.7109375" style="55" customWidth="1"/>
    <col min="10243" max="10243" width="1.28515625" style="55" customWidth="1"/>
    <col min="10244" max="10244" width="16.5703125" style="55" customWidth="1"/>
    <col min="10245" max="10246" width="18" style="55" customWidth="1"/>
    <col min="10247" max="10496" width="9.140625" style="55"/>
    <col min="10497" max="10497" width="5" style="55" customWidth="1"/>
    <col min="10498" max="10498" width="31.7109375" style="55" customWidth="1"/>
    <col min="10499" max="10499" width="1.28515625" style="55" customWidth="1"/>
    <col min="10500" max="10500" width="16.5703125" style="55" customWidth="1"/>
    <col min="10501" max="10502" width="18" style="55" customWidth="1"/>
    <col min="10503" max="10752" width="9.140625" style="55"/>
    <col min="10753" max="10753" width="5" style="55" customWidth="1"/>
    <col min="10754" max="10754" width="31.7109375" style="55" customWidth="1"/>
    <col min="10755" max="10755" width="1.28515625" style="55" customWidth="1"/>
    <col min="10756" max="10756" width="16.5703125" style="55" customWidth="1"/>
    <col min="10757" max="10758" width="18" style="55" customWidth="1"/>
    <col min="10759" max="11008" width="9.140625" style="55"/>
    <col min="11009" max="11009" width="5" style="55" customWidth="1"/>
    <col min="11010" max="11010" width="31.7109375" style="55" customWidth="1"/>
    <col min="11011" max="11011" width="1.28515625" style="55" customWidth="1"/>
    <col min="11012" max="11012" width="16.5703125" style="55" customWidth="1"/>
    <col min="11013" max="11014" width="18" style="55" customWidth="1"/>
    <col min="11015" max="11264" width="9.140625" style="55"/>
    <col min="11265" max="11265" width="5" style="55" customWidth="1"/>
    <col min="11266" max="11266" width="31.7109375" style="55" customWidth="1"/>
    <col min="11267" max="11267" width="1.28515625" style="55" customWidth="1"/>
    <col min="11268" max="11268" width="16.5703125" style="55" customWidth="1"/>
    <col min="11269" max="11270" width="18" style="55" customWidth="1"/>
    <col min="11271" max="11520" width="9.140625" style="55"/>
    <col min="11521" max="11521" width="5" style="55" customWidth="1"/>
    <col min="11522" max="11522" width="31.7109375" style="55" customWidth="1"/>
    <col min="11523" max="11523" width="1.28515625" style="55" customWidth="1"/>
    <col min="11524" max="11524" width="16.5703125" style="55" customWidth="1"/>
    <col min="11525" max="11526" width="18" style="55" customWidth="1"/>
    <col min="11527" max="11776" width="9.140625" style="55"/>
    <col min="11777" max="11777" width="5" style="55" customWidth="1"/>
    <col min="11778" max="11778" width="31.7109375" style="55" customWidth="1"/>
    <col min="11779" max="11779" width="1.28515625" style="55" customWidth="1"/>
    <col min="11780" max="11780" width="16.5703125" style="55" customWidth="1"/>
    <col min="11781" max="11782" width="18" style="55" customWidth="1"/>
    <col min="11783" max="12032" width="9.140625" style="55"/>
    <col min="12033" max="12033" width="5" style="55" customWidth="1"/>
    <col min="12034" max="12034" width="31.7109375" style="55" customWidth="1"/>
    <col min="12035" max="12035" width="1.28515625" style="55" customWidth="1"/>
    <col min="12036" max="12036" width="16.5703125" style="55" customWidth="1"/>
    <col min="12037" max="12038" width="18" style="55" customWidth="1"/>
    <col min="12039" max="12288" width="9.140625" style="55"/>
    <col min="12289" max="12289" width="5" style="55" customWidth="1"/>
    <col min="12290" max="12290" width="31.7109375" style="55" customWidth="1"/>
    <col min="12291" max="12291" width="1.28515625" style="55" customWidth="1"/>
    <col min="12292" max="12292" width="16.5703125" style="55" customWidth="1"/>
    <col min="12293" max="12294" width="18" style="55" customWidth="1"/>
    <col min="12295" max="12544" width="9.140625" style="55"/>
    <col min="12545" max="12545" width="5" style="55" customWidth="1"/>
    <col min="12546" max="12546" width="31.7109375" style="55" customWidth="1"/>
    <col min="12547" max="12547" width="1.28515625" style="55" customWidth="1"/>
    <col min="12548" max="12548" width="16.5703125" style="55" customWidth="1"/>
    <col min="12549" max="12550" width="18" style="55" customWidth="1"/>
    <col min="12551" max="12800" width="9.140625" style="55"/>
    <col min="12801" max="12801" width="5" style="55" customWidth="1"/>
    <col min="12802" max="12802" width="31.7109375" style="55" customWidth="1"/>
    <col min="12803" max="12803" width="1.28515625" style="55" customWidth="1"/>
    <col min="12804" max="12804" width="16.5703125" style="55" customWidth="1"/>
    <col min="12805" max="12806" width="18" style="55" customWidth="1"/>
    <col min="12807" max="13056" width="9.140625" style="55"/>
    <col min="13057" max="13057" width="5" style="55" customWidth="1"/>
    <col min="13058" max="13058" width="31.7109375" style="55" customWidth="1"/>
    <col min="13059" max="13059" width="1.28515625" style="55" customWidth="1"/>
    <col min="13060" max="13060" width="16.5703125" style="55" customWidth="1"/>
    <col min="13061" max="13062" width="18" style="55" customWidth="1"/>
    <col min="13063" max="13312" width="9.140625" style="55"/>
    <col min="13313" max="13313" width="5" style="55" customWidth="1"/>
    <col min="13314" max="13314" width="31.7109375" style="55" customWidth="1"/>
    <col min="13315" max="13315" width="1.28515625" style="55" customWidth="1"/>
    <col min="13316" max="13316" width="16.5703125" style="55" customWidth="1"/>
    <col min="13317" max="13318" width="18" style="55" customWidth="1"/>
    <col min="13319" max="13568" width="9.140625" style="55"/>
    <col min="13569" max="13569" width="5" style="55" customWidth="1"/>
    <col min="13570" max="13570" width="31.7109375" style="55" customWidth="1"/>
    <col min="13571" max="13571" width="1.28515625" style="55" customWidth="1"/>
    <col min="13572" max="13572" width="16.5703125" style="55" customWidth="1"/>
    <col min="13573" max="13574" width="18" style="55" customWidth="1"/>
    <col min="13575" max="13824" width="9.140625" style="55"/>
    <col min="13825" max="13825" width="5" style="55" customWidth="1"/>
    <col min="13826" max="13826" width="31.7109375" style="55" customWidth="1"/>
    <col min="13827" max="13827" width="1.28515625" style="55" customWidth="1"/>
    <col min="13828" max="13828" width="16.5703125" style="55" customWidth="1"/>
    <col min="13829" max="13830" width="18" style="55" customWidth="1"/>
    <col min="13831" max="14080" width="9.140625" style="55"/>
    <col min="14081" max="14081" width="5" style="55" customWidth="1"/>
    <col min="14082" max="14082" width="31.7109375" style="55" customWidth="1"/>
    <col min="14083" max="14083" width="1.28515625" style="55" customWidth="1"/>
    <col min="14084" max="14084" width="16.5703125" style="55" customWidth="1"/>
    <col min="14085" max="14086" width="18" style="55" customWidth="1"/>
    <col min="14087" max="14336" width="9.140625" style="55"/>
    <col min="14337" max="14337" width="5" style="55" customWidth="1"/>
    <col min="14338" max="14338" width="31.7109375" style="55" customWidth="1"/>
    <col min="14339" max="14339" width="1.28515625" style="55" customWidth="1"/>
    <col min="14340" max="14340" width="16.5703125" style="55" customWidth="1"/>
    <col min="14341" max="14342" width="18" style="55" customWidth="1"/>
    <col min="14343" max="14592" width="9.140625" style="55"/>
    <col min="14593" max="14593" width="5" style="55" customWidth="1"/>
    <col min="14594" max="14594" width="31.7109375" style="55" customWidth="1"/>
    <col min="14595" max="14595" width="1.28515625" style="55" customWidth="1"/>
    <col min="14596" max="14596" width="16.5703125" style="55" customWidth="1"/>
    <col min="14597" max="14598" width="18" style="55" customWidth="1"/>
    <col min="14599" max="14848" width="9.140625" style="55"/>
    <col min="14849" max="14849" width="5" style="55" customWidth="1"/>
    <col min="14850" max="14850" width="31.7109375" style="55" customWidth="1"/>
    <col min="14851" max="14851" width="1.28515625" style="55" customWidth="1"/>
    <col min="14852" max="14852" width="16.5703125" style="55" customWidth="1"/>
    <col min="14853" max="14854" width="18" style="55" customWidth="1"/>
    <col min="14855" max="15104" width="9.140625" style="55"/>
    <col min="15105" max="15105" width="5" style="55" customWidth="1"/>
    <col min="15106" max="15106" width="31.7109375" style="55" customWidth="1"/>
    <col min="15107" max="15107" width="1.28515625" style="55" customWidth="1"/>
    <col min="15108" max="15108" width="16.5703125" style="55" customWidth="1"/>
    <col min="15109" max="15110" width="18" style="55" customWidth="1"/>
    <col min="15111" max="15360" width="9.140625" style="55"/>
    <col min="15361" max="15361" width="5" style="55" customWidth="1"/>
    <col min="15362" max="15362" width="31.7109375" style="55" customWidth="1"/>
    <col min="15363" max="15363" width="1.28515625" style="55" customWidth="1"/>
    <col min="15364" max="15364" width="16.5703125" style="55" customWidth="1"/>
    <col min="15365" max="15366" width="18" style="55" customWidth="1"/>
    <col min="15367" max="15616" width="9.140625" style="55"/>
    <col min="15617" max="15617" width="5" style="55" customWidth="1"/>
    <col min="15618" max="15618" width="31.7109375" style="55" customWidth="1"/>
    <col min="15619" max="15619" width="1.28515625" style="55" customWidth="1"/>
    <col min="15620" max="15620" width="16.5703125" style="55" customWidth="1"/>
    <col min="15621" max="15622" width="18" style="55" customWidth="1"/>
    <col min="15623" max="15872" width="9.140625" style="55"/>
    <col min="15873" max="15873" width="5" style="55" customWidth="1"/>
    <col min="15874" max="15874" width="31.7109375" style="55" customWidth="1"/>
    <col min="15875" max="15875" width="1.28515625" style="55" customWidth="1"/>
    <col min="15876" max="15876" width="16.5703125" style="55" customWidth="1"/>
    <col min="15877" max="15878" width="18" style="55" customWidth="1"/>
    <col min="15879" max="16128" width="9.140625" style="55"/>
    <col min="16129" max="16129" width="5" style="55" customWidth="1"/>
    <col min="16130" max="16130" width="31.7109375" style="55" customWidth="1"/>
    <col min="16131" max="16131" width="1.28515625" style="55" customWidth="1"/>
    <col min="16132" max="16132" width="16.5703125" style="55" customWidth="1"/>
    <col min="16133" max="16134" width="18" style="55" customWidth="1"/>
    <col min="16135" max="16384" width="9.140625" style="55"/>
  </cols>
  <sheetData>
    <row r="1" spans="1:14" ht="18" customHeight="1" x14ac:dyDescent="0.25">
      <c r="A1" s="53"/>
      <c r="B1" s="111" t="s">
        <v>238</v>
      </c>
      <c r="C1" s="111"/>
      <c r="D1" s="111"/>
      <c r="E1" s="111"/>
      <c r="F1" s="111"/>
      <c r="G1" s="53"/>
      <c r="H1" s="53"/>
      <c r="I1" s="54"/>
      <c r="J1" s="54"/>
      <c r="K1" s="54"/>
      <c r="L1" s="54"/>
      <c r="M1" s="54"/>
      <c r="N1" s="54"/>
    </row>
    <row r="2" spans="1:14" ht="20.25" customHeight="1" thickBot="1" x14ac:dyDescent="0.3">
      <c r="A2" s="56"/>
      <c r="B2" s="112" t="s">
        <v>0</v>
      </c>
      <c r="C2" s="112"/>
      <c r="D2" s="112"/>
      <c r="E2" s="112"/>
      <c r="F2" s="112"/>
      <c r="G2" s="53"/>
      <c r="H2" s="53"/>
      <c r="I2" s="54"/>
      <c r="J2" s="54"/>
      <c r="K2" s="54"/>
      <c r="L2" s="54"/>
      <c r="M2" s="54"/>
      <c r="N2" s="54"/>
    </row>
    <row r="3" spans="1:14" ht="6" customHeight="1" thickTop="1" x14ac:dyDescent="0.25">
      <c r="A3" s="53"/>
      <c r="B3" s="53"/>
      <c r="C3" s="57"/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</row>
    <row r="4" spans="1:14" ht="12.75" customHeight="1" x14ac:dyDescent="0.25">
      <c r="A4" s="113" t="s">
        <v>2</v>
      </c>
      <c r="B4" s="116" t="s">
        <v>233</v>
      </c>
      <c r="C4" s="117"/>
      <c r="D4" s="113" t="s">
        <v>234</v>
      </c>
      <c r="E4" s="122" t="s">
        <v>235</v>
      </c>
      <c r="F4" s="122"/>
      <c r="G4" s="53"/>
      <c r="H4" s="53"/>
      <c r="I4" s="54"/>
      <c r="J4" s="54"/>
      <c r="K4" s="54"/>
      <c r="L4" s="54"/>
      <c r="M4" s="54"/>
      <c r="N4" s="54"/>
    </row>
    <row r="5" spans="1:14" ht="12.75" customHeight="1" x14ac:dyDescent="0.25">
      <c r="A5" s="114"/>
      <c r="B5" s="118"/>
      <c r="C5" s="119"/>
      <c r="D5" s="114"/>
      <c r="E5" s="122"/>
      <c r="F5" s="122"/>
      <c r="G5" s="53"/>
      <c r="H5" s="54"/>
      <c r="I5" s="54"/>
      <c r="J5" s="54"/>
      <c r="K5" s="54"/>
      <c r="L5" s="54"/>
      <c r="M5" s="54"/>
      <c r="N5" s="54"/>
    </row>
    <row r="6" spans="1:14" ht="12.75" customHeight="1" x14ac:dyDescent="0.25">
      <c r="A6" s="115"/>
      <c r="B6" s="120"/>
      <c r="C6" s="121"/>
      <c r="D6" s="115"/>
      <c r="E6" s="58" t="s">
        <v>236</v>
      </c>
      <c r="F6" s="58" t="s">
        <v>237</v>
      </c>
      <c r="G6" s="53"/>
      <c r="H6" s="54"/>
      <c r="I6" s="54"/>
      <c r="J6" s="54"/>
      <c r="K6" s="54"/>
      <c r="L6" s="54"/>
      <c r="M6" s="54"/>
      <c r="N6" s="54"/>
    </row>
    <row r="7" spans="1:14" ht="22.5" customHeight="1" x14ac:dyDescent="0.25">
      <c r="A7" s="59">
        <v>1</v>
      </c>
      <c r="B7" s="19" t="s">
        <v>8</v>
      </c>
      <c r="C7" s="69"/>
      <c r="D7" s="20" t="s">
        <v>27</v>
      </c>
      <c r="E7" s="60"/>
      <c r="F7" s="15"/>
      <c r="G7" s="54"/>
      <c r="H7" s="53"/>
      <c r="I7" s="54"/>
      <c r="J7" s="61"/>
      <c r="K7" s="54"/>
      <c r="L7" s="62"/>
      <c r="M7" s="54"/>
      <c r="N7" s="54"/>
    </row>
    <row r="8" spans="1:14" ht="22.5" customHeight="1" x14ac:dyDescent="0.25">
      <c r="A8" s="59">
        <v>2</v>
      </c>
      <c r="B8" s="19" t="s">
        <v>9</v>
      </c>
      <c r="C8" s="69"/>
      <c r="D8" s="20" t="s">
        <v>28</v>
      </c>
      <c r="E8" s="60"/>
      <c r="F8" s="15"/>
      <c r="G8" s="54"/>
      <c r="H8" s="53"/>
      <c r="I8" s="54"/>
      <c r="J8" s="61"/>
      <c r="K8" s="54"/>
      <c r="L8" s="62"/>
      <c r="M8" s="54"/>
      <c r="N8" s="54"/>
    </row>
    <row r="9" spans="1:14" ht="22.5" customHeight="1" x14ac:dyDescent="0.25">
      <c r="A9" s="59">
        <v>3</v>
      </c>
      <c r="B9" s="19" t="s">
        <v>10</v>
      </c>
      <c r="C9" s="69"/>
      <c r="D9" s="20" t="s">
        <v>29</v>
      </c>
      <c r="E9" s="60"/>
      <c r="F9" s="15"/>
      <c r="G9" s="54"/>
      <c r="H9" s="53"/>
      <c r="I9" s="54"/>
      <c r="J9" s="61"/>
      <c r="K9" s="54"/>
      <c r="L9" s="62"/>
      <c r="M9" s="54"/>
      <c r="N9" s="54"/>
    </row>
    <row r="10" spans="1:14" ht="22.5" customHeight="1" x14ac:dyDescent="0.25">
      <c r="A10" s="59">
        <v>4</v>
      </c>
      <c r="B10" s="21" t="s">
        <v>11</v>
      </c>
      <c r="C10" s="69"/>
      <c r="D10" s="20" t="s">
        <v>30</v>
      </c>
      <c r="E10" s="60"/>
      <c r="F10" s="15"/>
      <c r="G10" s="54"/>
      <c r="H10" s="53"/>
      <c r="I10" s="54"/>
      <c r="J10" s="61"/>
      <c r="K10" s="54"/>
      <c r="L10" s="62"/>
      <c r="M10" s="54"/>
      <c r="N10" s="54"/>
    </row>
    <row r="11" spans="1:14" ht="22.5" customHeight="1" x14ac:dyDescent="0.25">
      <c r="A11" s="59">
        <v>5</v>
      </c>
      <c r="B11" s="19" t="s">
        <v>12</v>
      </c>
      <c r="C11" s="69"/>
      <c r="D11" s="20" t="s">
        <v>31</v>
      </c>
      <c r="E11" s="60"/>
      <c r="F11" s="15"/>
      <c r="G11" s="54"/>
      <c r="H11" s="53"/>
      <c r="I11" s="54"/>
      <c r="J11" s="61"/>
      <c r="K11" s="54"/>
      <c r="L11" s="62"/>
      <c r="M11" s="54"/>
      <c r="N11" s="54"/>
    </row>
    <row r="12" spans="1:14" ht="22.5" customHeight="1" x14ac:dyDescent="0.25">
      <c r="A12" s="59">
        <v>6</v>
      </c>
      <c r="B12" s="19" t="s">
        <v>13</v>
      </c>
      <c r="C12" s="69"/>
      <c r="D12" s="20" t="s">
        <v>32</v>
      </c>
      <c r="E12" s="60"/>
      <c r="F12" s="15"/>
      <c r="G12" s="54"/>
      <c r="H12" s="53"/>
      <c r="I12" s="54"/>
      <c r="J12" s="61"/>
      <c r="K12" s="54"/>
      <c r="L12" s="62"/>
      <c r="M12" s="54"/>
      <c r="N12" s="54"/>
    </row>
    <row r="13" spans="1:14" s="67" customFormat="1" ht="22.5" customHeight="1" x14ac:dyDescent="0.25">
      <c r="A13" s="59">
        <v>7</v>
      </c>
      <c r="B13" s="19" t="s">
        <v>14</v>
      </c>
      <c r="C13" s="69"/>
      <c r="D13" s="20" t="s">
        <v>33</v>
      </c>
      <c r="E13" s="64"/>
      <c r="F13" s="12"/>
      <c r="G13" s="65"/>
      <c r="H13" s="66"/>
      <c r="I13" s="65"/>
      <c r="J13" s="61"/>
      <c r="K13" s="65"/>
      <c r="L13" s="61"/>
      <c r="M13" s="65"/>
      <c r="N13" s="65"/>
    </row>
    <row r="14" spans="1:14" s="67" customFormat="1" ht="22.5" customHeight="1" x14ac:dyDescent="0.25">
      <c r="A14" s="59">
        <v>8</v>
      </c>
      <c r="B14" s="19" t="s">
        <v>15</v>
      </c>
      <c r="C14" s="69"/>
      <c r="D14" s="20" t="s">
        <v>34</v>
      </c>
      <c r="E14" s="64"/>
      <c r="F14" s="12"/>
      <c r="G14" s="65"/>
      <c r="H14" s="66"/>
      <c r="I14" s="65"/>
      <c r="J14" s="61"/>
      <c r="K14" s="65"/>
      <c r="L14" s="61"/>
      <c r="M14" s="65"/>
      <c r="N14" s="65"/>
    </row>
    <row r="15" spans="1:14" s="67" customFormat="1" ht="22.5" customHeight="1" x14ac:dyDescent="0.25">
      <c r="A15" s="59">
        <v>9</v>
      </c>
      <c r="B15" s="19" t="s">
        <v>16</v>
      </c>
      <c r="C15" s="69"/>
      <c r="D15" s="20" t="s">
        <v>35</v>
      </c>
      <c r="E15" s="64"/>
      <c r="F15" s="12"/>
      <c r="G15" s="65"/>
      <c r="H15" s="66"/>
      <c r="I15" s="65"/>
      <c r="J15" s="61"/>
      <c r="K15" s="65"/>
      <c r="L15" s="61"/>
      <c r="M15" s="65"/>
      <c r="N15" s="65"/>
    </row>
    <row r="16" spans="1:14" s="67" customFormat="1" ht="22.5" customHeight="1" x14ac:dyDescent="0.25">
      <c r="A16" s="59">
        <v>10</v>
      </c>
      <c r="B16" s="19" t="s">
        <v>17</v>
      </c>
      <c r="C16" s="69"/>
      <c r="D16" s="20" t="s">
        <v>36</v>
      </c>
      <c r="E16" s="64"/>
      <c r="F16" s="12"/>
      <c r="G16" s="65"/>
      <c r="H16" s="66"/>
      <c r="I16" s="65"/>
      <c r="J16" s="61"/>
      <c r="K16" s="65"/>
      <c r="L16" s="61"/>
      <c r="M16" s="65"/>
      <c r="N16" s="65"/>
    </row>
    <row r="17" spans="1:14" s="67" customFormat="1" ht="22.5" customHeight="1" x14ac:dyDescent="0.25">
      <c r="A17" s="59">
        <v>11</v>
      </c>
      <c r="B17" s="21" t="s">
        <v>18</v>
      </c>
      <c r="C17" s="69"/>
      <c r="D17" s="20" t="s">
        <v>37</v>
      </c>
      <c r="E17" s="64"/>
      <c r="F17" s="12"/>
      <c r="G17" s="65"/>
      <c r="H17" s="66"/>
      <c r="I17" s="65"/>
      <c r="J17" s="61"/>
      <c r="K17" s="65"/>
      <c r="L17" s="61"/>
      <c r="M17" s="65"/>
      <c r="N17" s="65"/>
    </row>
    <row r="18" spans="1:14" s="67" customFormat="1" ht="22.5" customHeight="1" x14ac:dyDescent="0.25">
      <c r="A18" s="59">
        <v>12</v>
      </c>
      <c r="B18" s="21" t="s">
        <v>19</v>
      </c>
      <c r="C18" s="69"/>
      <c r="D18" s="20" t="s">
        <v>38</v>
      </c>
      <c r="E18" s="64"/>
      <c r="F18" s="12"/>
      <c r="G18" s="65"/>
      <c r="H18" s="66"/>
      <c r="I18" s="65"/>
      <c r="J18" s="61"/>
      <c r="K18" s="65"/>
      <c r="L18" s="61"/>
      <c r="M18" s="65"/>
      <c r="N18" s="65"/>
    </row>
    <row r="19" spans="1:14" s="67" customFormat="1" ht="22.5" customHeight="1" x14ac:dyDescent="0.25">
      <c r="A19" s="59">
        <v>13</v>
      </c>
      <c r="B19" s="21" t="s">
        <v>20</v>
      </c>
      <c r="C19" s="69"/>
      <c r="D19" s="20" t="s">
        <v>39</v>
      </c>
      <c r="E19" s="64"/>
      <c r="F19" s="12"/>
      <c r="G19" s="65"/>
      <c r="H19" s="66"/>
      <c r="I19" s="65"/>
      <c r="J19" s="61"/>
      <c r="K19" s="65"/>
      <c r="L19" s="61"/>
      <c r="M19" s="65"/>
      <c r="N19" s="65"/>
    </row>
    <row r="20" spans="1:14" s="67" customFormat="1" ht="22.5" customHeight="1" x14ac:dyDescent="0.25">
      <c r="A20" s="59">
        <v>14</v>
      </c>
      <c r="B20" s="21" t="s">
        <v>21</v>
      </c>
      <c r="C20" s="69"/>
      <c r="D20" s="20" t="s">
        <v>40</v>
      </c>
      <c r="E20" s="64"/>
      <c r="F20" s="12"/>
      <c r="G20" s="65"/>
      <c r="H20" s="66"/>
      <c r="I20" s="65"/>
      <c r="J20" s="61"/>
      <c r="K20" s="65"/>
      <c r="L20" s="61"/>
      <c r="M20" s="65"/>
      <c r="N20" s="65"/>
    </row>
    <row r="21" spans="1:14" s="67" customFormat="1" ht="22.5" customHeight="1" x14ac:dyDescent="0.25">
      <c r="A21" s="59">
        <v>15</v>
      </c>
      <c r="B21" s="19" t="s">
        <v>22</v>
      </c>
      <c r="C21" s="69"/>
      <c r="D21" s="20" t="s">
        <v>41</v>
      </c>
      <c r="E21" s="64"/>
      <c r="F21" s="12"/>
      <c r="G21" s="65"/>
      <c r="H21" s="66"/>
      <c r="I21" s="65"/>
      <c r="J21" s="61"/>
      <c r="K21" s="65"/>
      <c r="L21" s="61"/>
      <c r="M21" s="65"/>
      <c r="N21" s="65"/>
    </row>
    <row r="22" spans="1:14" s="67" customFormat="1" ht="22.5" customHeight="1" x14ac:dyDescent="0.25">
      <c r="A22" s="59">
        <v>16</v>
      </c>
      <c r="B22" s="19" t="s">
        <v>23</v>
      </c>
      <c r="C22" s="69"/>
      <c r="D22" s="20" t="s">
        <v>42</v>
      </c>
      <c r="E22" s="64"/>
      <c r="F22" s="12"/>
      <c r="G22" s="65"/>
      <c r="H22" s="66"/>
      <c r="I22" s="65"/>
      <c r="J22" s="61"/>
      <c r="K22" s="65"/>
      <c r="L22" s="61"/>
      <c r="M22" s="65"/>
      <c r="N22" s="65"/>
    </row>
    <row r="23" spans="1:14" s="67" customFormat="1" ht="22.5" customHeight="1" x14ac:dyDescent="0.25">
      <c r="A23" s="59">
        <v>17</v>
      </c>
      <c r="B23" s="14" t="s">
        <v>24</v>
      </c>
      <c r="C23" s="69"/>
      <c r="D23" s="20" t="s">
        <v>43</v>
      </c>
      <c r="E23" s="64"/>
      <c r="F23" s="12"/>
      <c r="G23" s="65"/>
      <c r="H23" s="66"/>
      <c r="I23" s="65"/>
      <c r="J23" s="61"/>
      <c r="K23" s="65"/>
      <c r="L23" s="61"/>
      <c r="M23" s="65"/>
      <c r="N23" s="65"/>
    </row>
    <row r="24" spans="1:14" s="67" customFormat="1" ht="22.5" customHeight="1" x14ac:dyDescent="0.25">
      <c r="A24" s="59">
        <v>18</v>
      </c>
      <c r="B24" s="14" t="s">
        <v>25</v>
      </c>
      <c r="C24" s="69"/>
      <c r="D24" s="20" t="s">
        <v>44</v>
      </c>
      <c r="E24" s="64"/>
      <c r="F24" s="12"/>
      <c r="G24" s="65"/>
      <c r="H24" s="66"/>
      <c r="I24" s="65"/>
      <c r="J24" s="61"/>
      <c r="K24" s="65"/>
      <c r="L24" s="61"/>
      <c r="M24" s="65"/>
      <c r="N24" s="65"/>
    </row>
    <row r="25" spans="1:14" ht="22.5" customHeight="1" x14ac:dyDescent="0.25">
      <c r="A25" s="59">
        <v>19</v>
      </c>
      <c r="B25" s="14" t="s">
        <v>26</v>
      </c>
      <c r="C25" s="69"/>
      <c r="D25" s="20" t="s">
        <v>45</v>
      </c>
      <c r="E25" s="60"/>
      <c r="F25" s="15"/>
      <c r="G25" s="54"/>
      <c r="H25" s="53"/>
      <c r="I25" s="54"/>
      <c r="J25" s="61"/>
      <c r="K25" s="54"/>
      <c r="L25" s="62"/>
      <c r="M25" s="54"/>
      <c r="N25" s="54"/>
    </row>
    <row r="26" spans="1:14" ht="22.5" customHeight="1" x14ac:dyDescent="0.25">
      <c r="A26" s="59"/>
      <c r="B26" s="19"/>
      <c r="C26" s="63"/>
      <c r="D26" s="20"/>
      <c r="E26" s="60"/>
      <c r="F26" s="15"/>
      <c r="G26" s="54"/>
      <c r="H26" s="53"/>
      <c r="I26" s="54"/>
      <c r="J26" s="61"/>
      <c r="K26" s="54"/>
      <c r="L26" s="62"/>
      <c r="M26" s="54"/>
      <c r="N26" s="54"/>
    </row>
    <row r="27" spans="1:14" ht="22.5" customHeight="1" x14ac:dyDescent="0.25">
      <c r="A27" s="59"/>
      <c r="B27" s="21"/>
      <c r="C27" s="63"/>
      <c r="D27" s="20"/>
      <c r="E27" s="60"/>
      <c r="F27" s="15"/>
      <c r="G27" s="54"/>
      <c r="H27" s="53"/>
      <c r="I27" s="54"/>
      <c r="J27" s="61"/>
      <c r="K27" s="54"/>
      <c r="L27" s="62"/>
      <c r="M27" s="54"/>
      <c r="N27" s="54"/>
    </row>
    <row r="28" spans="1:14" x14ac:dyDescent="0.25">
      <c r="H28" s="54"/>
      <c r="I28" s="54"/>
      <c r="J28" s="54"/>
      <c r="K28" s="54"/>
      <c r="L28" s="54"/>
      <c r="M28" s="54"/>
    </row>
    <row r="29" spans="1:14" x14ac:dyDescent="0.25">
      <c r="H29" s="54"/>
      <c r="I29" s="54"/>
      <c r="J29" s="54"/>
      <c r="K29" s="54"/>
      <c r="L29" s="54"/>
      <c r="M29" s="54"/>
    </row>
    <row r="30" spans="1:14" x14ac:dyDescent="0.25">
      <c r="H30" s="54"/>
      <c r="I30" s="54"/>
      <c r="J30" s="54"/>
      <c r="K30" s="54"/>
      <c r="L30" s="54"/>
      <c r="M30" s="54"/>
    </row>
    <row r="31" spans="1:14" x14ac:dyDescent="0.25">
      <c r="H31" s="54"/>
      <c r="I31" s="54"/>
      <c r="J31" s="54"/>
      <c r="K31" s="54"/>
      <c r="L31" s="54"/>
      <c r="M31" s="54"/>
    </row>
    <row r="32" spans="1:14" x14ac:dyDescent="0.25">
      <c r="H32" s="54"/>
      <c r="I32" s="54"/>
      <c r="J32" s="54"/>
      <c r="K32" s="54"/>
      <c r="L32" s="54"/>
      <c r="M32" s="54"/>
    </row>
    <row r="33" spans="8:13" x14ac:dyDescent="0.25">
      <c r="H33" s="54"/>
      <c r="I33" s="54"/>
      <c r="J33" s="54"/>
      <c r="K33" s="54"/>
      <c r="L33" s="54"/>
      <c r="M33" s="54"/>
    </row>
    <row r="34" spans="8:13" x14ac:dyDescent="0.25">
      <c r="H34" s="54"/>
      <c r="I34" s="54"/>
      <c r="J34" s="54"/>
      <c r="K34" s="54"/>
      <c r="L34" s="54"/>
      <c r="M34" s="54"/>
    </row>
    <row r="35" spans="8:13" x14ac:dyDescent="0.25">
      <c r="H35" s="54"/>
      <c r="I35" s="54"/>
      <c r="J35" s="54"/>
      <c r="K35" s="54"/>
      <c r="L35" s="53"/>
      <c r="M35" s="53"/>
    </row>
    <row r="36" spans="8:13" x14ac:dyDescent="0.25">
      <c r="H36" s="54"/>
      <c r="I36" s="54"/>
      <c r="J36" s="54"/>
      <c r="K36" s="54"/>
      <c r="L36" s="53"/>
      <c r="M36" s="53"/>
    </row>
    <row r="37" spans="8:13" x14ac:dyDescent="0.25">
      <c r="H37" s="54"/>
      <c r="I37" s="54"/>
      <c r="J37" s="54"/>
      <c r="K37" s="54"/>
      <c r="L37" s="53"/>
      <c r="M37" s="53"/>
    </row>
    <row r="38" spans="8:13" x14ac:dyDescent="0.25">
      <c r="H38" s="54"/>
      <c r="I38" s="54"/>
      <c r="J38" s="54"/>
      <c r="K38" s="54"/>
      <c r="L38" s="53"/>
      <c r="M38" s="53"/>
    </row>
    <row r="39" spans="8:13" x14ac:dyDescent="0.25">
      <c r="H39" s="54"/>
      <c r="I39" s="54"/>
      <c r="J39" s="54"/>
      <c r="K39" s="54"/>
      <c r="L39" s="53"/>
      <c r="M39" s="53"/>
    </row>
    <row r="40" spans="8:13" x14ac:dyDescent="0.25">
      <c r="H40" s="54"/>
      <c r="I40" s="54"/>
      <c r="J40" s="54"/>
      <c r="K40" s="54"/>
    </row>
    <row r="41" spans="8:13" x14ac:dyDescent="0.25">
      <c r="H41" s="54"/>
      <c r="I41" s="54"/>
      <c r="J41" s="54"/>
      <c r="K41" s="54"/>
    </row>
    <row r="42" spans="8:13" x14ac:dyDescent="0.25">
      <c r="H42" s="54"/>
      <c r="I42" s="54"/>
      <c r="J42" s="54"/>
      <c r="K42" s="54"/>
    </row>
    <row r="43" spans="8:13" x14ac:dyDescent="0.25">
      <c r="H43" s="54"/>
      <c r="I43" s="54"/>
      <c r="J43" s="54"/>
      <c r="K43" s="54"/>
    </row>
    <row r="44" spans="8:13" x14ac:dyDescent="0.25">
      <c r="H44" s="54"/>
      <c r="I44" s="54"/>
      <c r="J44" s="54"/>
      <c r="K44" s="54"/>
    </row>
    <row r="45" spans="8:13" x14ac:dyDescent="0.25">
      <c r="H45" s="54"/>
      <c r="I45" s="54"/>
      <c r="J45" s="54"/>
      <c r="K45" s="54"/>
    </row>
    <row r="46" spans="8:13" x14ac:dyDescent="0.25">
      <c r="H46" s="54"/>
      <c r="I46" s="54"/>
      <c r="J46" s="54"/>
      <c r="K46" s="54"/>
    </row>
    <row r="47" spans="8:13" x14ac:dyDescent="0.25">
      <c r="H47" s="54"/>
      <c r="I47" s="54"/>
      <c r="J47" s="54"/>
      <c r="K47" s="54"/>
    </row>
    <row r="48" spans="8:13" x14ac:dyDescent="0.25">
      <c r="H48" s="53"/>
      <c r="I48" s="53"/>
      <c r="J48" s="54"/>
      <c r="K48" s="54"/>
    </row>
    <row r="49" spans="8:11" x14ac:dyDescent="0.25">
      <c r="H49" s="53"/>
      <c r="I49" s="53"/>
      <c r="J49" s="54"/>
      <c r="K49" s="54"/>
    </row>
    <row r="50" spans="8:11" x14ac:dyDescent="0.25">
      <c r="H50" s="53"/>
      <c r="I50" s="53"/>
      <c r="J50" s="54"/>
      <c r="K50" s="54"/>
    </row>
    <row r="51" spans="8:11" x14ac:dyDescent="0.25">
      <c r="H51" s="53"/>
      <c r="I51" s="53"/>
      <c r="J51" s="54"/>
      <c r="K51" s="54"/>
    </row>
    <row r="52" spans="8:11" x14ac:dyDescent="0.25">
      <c r="H52" s="53"/>
      <c r="I52" s="53"/>
      <c r="J52" s="54"/>
      <c r="K52" s="54"/>
    </row>
    <row r="53" spans="8:11" x14ac:dyDescent="0.25">
      <c r="H53" s="53"/>
      <c r="I53" s="53"/>
      <c r="J53" s="54"/>
      <c r="K53" s="54"/>
    </row>
    <row r="54" spans="8:11" x14ac:dyDescent="0.25">
      <c r="H54" s="53"/>
      <c r="I54" s="53"/>
      <c r="J54" s="54"/>
      <c r="K54" s="54"/>
    </row>
  </sheetData>
  <mergeCells count="6">
    <mergeCell ref="B1:F1"/>
    <mergeCell ref="B2:F2"/>
    <mergeCell ref="A4:A6"/>
    <mergeCell ref="B4:C6"/>
    <mergeCell ref="D4:D6"/>
    <mergeCell ref="E4:F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6"/>
  <sheetViews>
    <sheetView topLeftCell="A4" workbookViewId="0">
      <selection activeCell="E14" sqref="E14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34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15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229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I'!D15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I'!E15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I'!F15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I'!G15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I'!H15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I'!I15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I'!J15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I'!K15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I'!L15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I'!M15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I'!N15</f>
        <v>C</v>
      </c>
      <c r="H26" s="81">
        <f t="shared" si="0"/>
        <v>2</v>
      </c>
      <c r="I26" s="88"/>
      <c r="J26" s="86">
        <f t="shared" si="1"/>
        <v>2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I'!O15</f>
        <v>C</v>
      </c>
      <c r="H27" s="81">
        <f t="shared" si="0"/>
        <v>2</v>
      </c>
      <c r="I27" s="88"/>
      <c r="J27" s="86">
        <f t="shared" si="1"/>
        <v>2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I'!P15</f>
        <v>C</v>
      </c>
      <c r="H28" s="81">
        <f t="shared" si="0"/>
        <v>2</v>
      </c>
      <c r="I28" s="88"/>
      <c r="J28" s="86">
        <f t="shared" si="1"/>
        <v>2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I'!Q15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I'!R15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I'!S15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I'!T15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66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3.4736842105263159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3.4736842105263159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Drs. Agus Widodo, M.Kes</v>
      </c>
      <c r="C41" s="92"/>
      <c r="D41" s="92"/>
      <c r="E41" s="142" t="str">
        <f>D12</f>
        <v>Meliana Dwi Nahdaranto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3K211243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Meliana Dwi Nahdaranto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Drs. Agus Widodo,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1.6923076923076923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Drs. Agus Widodo, M.Kes</v>
      </c>
      <c r="C105" s="141"/>
      <c r="D105" s="141"/>
      <c r="E105" s="142" t="str">
        <f>D74</f>
        <v>Meliana Dwi Nahdaranto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3K211243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Meliana Dwi Nahdaranto</v>
      </c>
      <c r="E136" s="79"/>
      <c r="F136" s="109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Drs. Agus Widodo,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1.1578947368421053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Drs. Agus Widodo, M.Kes</v>
      </c>
      <c r="C166" s="141"/>
      <c r="D166" s="141"/>
      <c r="E166" s="142" t="str">
        <f>D136</f>
        <v>Meliana Dwi Nahdaranto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3K211243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Meliana Dwi Nahdaranto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Drs. Agus Widodo,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0.82499999999999996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Drs. Agus Widodo, M.Kes</v>
      </c>
      <c r="C230" s="141"/>
      <c r="D230" s="141"/>
      <c r="E230" s="142" t="str">
        <f>D198</f>
        <v>Meliana Dwi Nahdaranto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36"/>
  <sheetViews>
    <sheetView topLeftCell="A4" workbookViewId="0">
      <selection activeCell="D10" sqref="D10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35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16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230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I'!D16</f>
        <v>B</v>
      </c>
      <c r="H16" s="81">
        <f>(F16*J16)</f>
        <v>3</v>
      </c>
      <c r="I16" s="83"/>
      <c r="J16" s="86">
        <f>IF(G16="A",4,IF(G16="B",3,IF(G16="C",2,IF(G16="D",1,IF(G16="E",0,)))))</f>
        <v>3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I'!E16</f>
        <v>B</v>
      </c>
      <c r="H17" s="81">
        <f t="shared" ref="H17:H32" si="0">(F17*J17)</f>
        <v>3</v>
      </c>
      <c r="I17" s="83"/>
      <c r="J17" s="86">
        <f t="shared" ref="J17:J32" si="1">IF(G17="A",4,IF(G17="B",3,IF(G17="C",2,IF(G17="D",1,IF(G17="E",0,)))))</f>
        <v>3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I'!F16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I'!G16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I'!H16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I'!I16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I'!J16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I'!K16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I'!L16</f>
        <v>B</v>
      </c>
      <c r="H24" s="81">
        <f t="shared" si="0"/>
        <v>3</v>
      </c>
      <c r="I24" s="88"/>
      <c r="J24" s="86">
        <f t="shared" si="1"/>
        <v>3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I'!M16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I'!N16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I'!O16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I'!P16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I'!Q16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I'!R16</f>
        <v>A</v>
      </c>
      <c r="H30" s="81">
        <f t="shared" si="0"/>
        <v>4</v>
      </c>
      <c r="I30" s="83"/>
      <c r="J30" s="86">
        <f t="shared" si="1"/>
        <v>4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I'!S16</f>
        <v>A</v>
      </c>
      <c r="H31" s="81">
        <f t="shared" si="0"/>
        <v>4</v>
      </c>
      <c r="I31" s="89"/>
      <c r="J31" s="86">
        <f t="shared" si="1"/>
        <v>4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I'!T16</f>
        <v>B</v>
      </c>
      <c r="H32" s="81">
        <f t="shared" si="0"/>
        <v>3</v>
      </c>
      <c r="I32" s="89"/>
      <c r="J32" s="86">
        <f t="shared" si="1"/>
        <v>3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67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3.5263157894736841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3.5263157894736841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Dyah Kusumawati, SKM, MPH</v>
      </c>
      <c r="C41" s="92"/>
      <c r="D41" s="92"/>
      <c r="E41" s="142" t="str">
        <f>D12</f>
        <v>Muhamad Rifqi Maulana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3K211245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Muhamad Rifqi Maulana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Dyah Kusumawati, SKM, MPH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1.7179487179487178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Dyah Kusumawati, SKM, MPH</v>
      </c>
      <c r="C105" s="141"/>
      <c r="D105" s="141"/>
      <c r="E105" s="142" t="str">
        <f>D74</f>
        <v>Muhamad Rifqi Maulana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3K211245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Muhamad Rifqi Maulana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Dyah Kusumawati, SKM, MPH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1.1754385964912279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Dyah Kusumawati, SKM, MPH</v>
      </c>
      <c r="C166" s="141"/>
      <c r="D166" s="141"/>
      <c r="E166" s="142" t="str">
        <f>D136</f>
        <v>Muhamad Rifqi Maulana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3K211245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Muhamad Rifqi Maulana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Dyah Kusumawati, SKM, MPH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0.83750000000000002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Dyah Kusumawati, SKM, MPH</v>
      </c>
      <c r="C230" s="141"/>
      <c r="D230" s="141"/>
      <c r="E230" s="142" t="str">
        <f>D198</f>
        <v>Muhamad Rifqi Maulana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36"/>
  <sheetViews>
    <sheetView topLeftCell="A8" zoomScale="115" zoomScaleNormal="115" workbookViewId="0">
      <selection activeCell="A2" sqref="A1:XFD1048576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36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17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230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I'!D17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I'!E17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I'!F17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I'!G17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I'!H17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I'!I17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I'!J17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I'!K17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I'!L17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I'!M17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I'!N17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I'!O17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I'!P17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I'!Q17</f>
        <v>A</v>
      </c>
      <c r="H29" s="81">
        <f t="shared" si="0"/>
        <v>4</v>
      </c>
      <c r="I29" s="83"/>
      <c r="J29" s="86">
        <f t="shared" si="1"/>
        <v>4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I'!R17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I'!S17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I'!T17</f>
        <v>B</v>
      </c>
      <c r="H32" s="81">
        <f t="shared" si="0"/>
        <v>3</v>
      </c>
      <c r="I32" s="89"/>
      <c r="J32" s="86">
        <f t="shared" si="1"/>
        <v>3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69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3.6315789473684212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3.6315789473684212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Dyah Kusumawati, SKM, MPH</v>
      </c>
      <c r="C41" s="92"/>
      <c r="D41" s="92"/>
      <c r="E41" s="142" t="str">
        <f>D12</f>
        <v>Rafika Aulia Rahmah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3K211246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Rafika Aulia Rahmah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Dyah Kusumawati, SKM, MPH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1.7692307692307692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Dyah Kusumawati, SKM, MPH</v>
      </c>
      <c r="C105" s="141"/>
      <c r="D105" s="141"/>
      <c r="E105" s="142" t="str">
        <f>D74</f>
        <v>Rafika Aulia Rahmah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3K211246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Rafika Aulia Rahmah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Dyah Kusumawati, SKM, MPH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1.2105263157894737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Dyah Kusumawati, SKM, MPH</v>
      </c>
      <c r="C166" s="141"/>
      <c r="D166" s="141"/>
      <c r="E166" s="142" t="str">
        <f>D136</f>
        <v>Rafika Aulia Rahmah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3K211246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Rafika Aulia Rahmah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Dyah Kusumawati, SKM, MPH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0.86250000000000004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Dyah Kusumawati, SKM, MPH</v>
      </c>
      <c r="C230" s="141"/>
      <c r="D230" s="141"/>
      <c r="E230" s="142" t="str">
        <f>D198</f>
        <v>Rafika Aulia Rahmah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36"/>
  <sheetViews>
    <sheetView topLeftCell="A5" workbookViewId="0">
      <selection activeCell="E11" sqref="E11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37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18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230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I'!D18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I'!E18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I'!F18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I'!G18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I'!H18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I'!I18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I'!J18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I'!K18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I'!L18</f>
        <v>B</v>
      </c>
      <c r="H24" s="81">
        <f t="shared" si="0"/>
        <v>3</v>
      </c>
      <c r="I24" s="88"/>
      <c r="J24" s="86">
        <f t="shared" si="1"/>
        <v>3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I'!M18</f>
        <v>B</v>
      </c>
      <c r="H25" s="81">
        <f t="shared" si="0"/>
        <v>3</v>
      </c>
      <c r="I25" s="88"/>
      <c r="J25" s="86">
        <f t="shared" si="1"/>
        <v>3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I'!N18</f>
        <v>C</v>
      </c>
      <c r="H26" s="81">
        <f t="shared" si="0"/>
        <v>2</v>
      </c>
      <c r="I26" s="88"/>
      <c r="J26" s="86">
        <f t="shared" si="1"/>
        <v>2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I'!O18</f>
        <v>C</v>
      </c>
      <c r="H27" s="81">
        <f t="shared" si="0"/>
        <v>2</v>
      </c>
      <c r="I27" s="88"/>
      <c r="J27" s="86">
        <f t="shared" si="1"/>
        <v>2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I'!P18</f>
        <v>C</v>
      </c>
      <c r="H28" s="81">
        <f t="shared" si="0"/>
        <v>2</v>
      </c>
      <c r="I28" s="88"/>
      <c r="J28" s="86">
        <f t="shared" si="1"/>
        <v>2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I'!Q18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I'!R18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I'!S18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I'!T18</f>
        <v>C</v>
      </c>
      <c r="H32" s="81">
        <f t="shared" si="0"/>
        <v>2</v>
      </c>
      <c r="I32" s="89"/>
      <c r="J32" s="86">
        <f t="shared" si="1"/>
        <v>2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62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3.263157894736842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3.263157894736842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Dyah Kusumawati, SKM, MPH</v>
      </c>
      <c r="C41" s="92"/>
      <c r="D41" s="92"/>
      <c r="E41" s="142" t="str">
        <f>D12</f>
        <v>Ratnawati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3K211247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Ratnawati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Dyah Kusumawati, SKM, MPH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1.5897435897435896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Dyah Kusumawati, SKM, MPH</v>
      </c>
      <c r="C105" s="141"/>
      <c r="D105" s="141"/>
      <c r="E105" s="142" t="str">
        <f>D74</f>
        <v>Ratnawati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3K211247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Ratnawati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Dyah Kusumawati, SKM, MPH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1.0877192982456141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Dyah Kusumawati, SKM, MPH</v>
      </c>
      <c r="C166" s="141"/>
      <c r="D166" s="141"/>
      <c r="E166" s="142" t="str">
        <f>D136</f>
        <v>Ratnawati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3K211247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Ratnawati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Dyah Kusumawati, SKM, MPH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0.77500000000000002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Dyah Kusumawati, SKM, MPH</v>
      </c>
      <c r="C230" s="141"/>
      <c r="D230" s="141"/>
      <c r="E230" s="142" t="str">
        <f>D198</f>
        <v>Ratnawati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36"/>
  <sheetViews>
    <sheetView topLeftCell="A22" workbookViewId="0">
      <selection activeCell="C28" sqref="C28:D28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38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19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231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I'!D19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I'!E19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I'!F19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I'!G19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I'!H19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I'!I19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I'!J19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I'!K19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I'!L19</f>
        <v>B</v>
      </c>
      <c r="H24" s="81">
        <f t="shared" si="0"/>
        <v>3</v>
      </c>
      <c r="I24" s="88"/>
      <c r="J24" s="86">
        <f t="shared" si="1"/>
        <v>3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I'!M19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I'!N19</f>
        <v>A</v>
      </c>
      <c r="H26" s="81">
        <f t="shared" si="0"/>
        <v>4</v>
      </c>
      <c r="I26" s="88"/>
      <c r="J26" s="86">
        <f t="shared" si="1"/>
        <v>4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I'!O19</f>
        <v>A</v>
      </c>
      <c r="H27" s="81">
        <f t="shared" si="0"/>
        <v>4</v>
      </c>
      <c r="I27" s="88"/>
      <c r="J27" s="86">
        <f t="shared" si="1"/>
        <v>4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I'!P19</f>
        <v>C</v>
      </c>
      <c r="H28" s="81">
        <f t="shared" si="0"/>
        <v>2</v>
      </c>
      <c r="I28" s="88"/>
      <c r="J28" s="86">
        <f t="shared" si="1"/>
        <v>2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I'!Q19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I'!R19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I'!S19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I'!T19</f>
        <v>B</v>
      </c>
      <c r="H32" s="81">
        <f t="shared" si="0"/>
        <v>3</v>
      </c>
      <c r="I32" s="89"/>
      <c r="J32" s="86">
        <f t="shared" si="1"/>
        <v>3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68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3.5789473684210527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3.5789473684210527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dr. H. Fuad Alhamidy, M.Kes</v>
      </c>
      <c r="C41" s="92"/>
      <c r="D41" s="92"/>
      <c r="E41" s="142" t="str">
        <f>D12</f>
        <v>Rina Apita Fatma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3K211248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Rina Apita Fatma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dr. H. Fuad Alhamidy,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1.7435897435897436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dr. H. Fuad Alhamidy, M.Kes</v>
      </c>
      <c r="C105" s="141"/>
      <c r="D105" s="141"/>
      <c r="E105" s="142" t="str">
        <f>D74</f>
        <v>Rina Apita Fatma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3K211248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Rina Apita Fatma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dr. H. Fuad Alhamidy,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1.1929824561403508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dr. H. Fuad Alhamidy, M.Kes</v>
      </c>
      <c r="C166" s="141"/>
      <c r="D166" s="141"/>
      <c r="E166" s="142" t="str">
        <f>D136</f>
        <v>Rina Apita Fatma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3K211248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Rina Apita Fatma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dr. H. Fuad Alhamidy,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0.85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dr. H. Fuad Alhamidy, M.Kes</v>
      </c>
      <c r="C230" s="141"/>
      <c r="D230" s="141"/>
      <c r="E230" s="142" t="str">
        <f>D198</f>
        <v>Rina Apita Fatma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6"/>
  <sheetViews>
    <sheetView topLeftCell="A4" workbookViewId="0">
      <selection activeCell="C16" sqref="C16:D16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39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20</v>
      </c>
      <c r="E12" s="79"/>
      <c r="F12" s="77"/>
      <c r="G12" s="109" t="s">
        <v>91</v>
      </c>
      <c r="H12" s="79"/>
    </row>
    <row r="13" spans="1:10" ht="15.75" x14ac:dyDescent="0.3">
      <c r="A13" s="149" t="s">
        <v>92</v>
      </c>
      <c r="B13" s="149"/>
      <c r="C13" s="77" t="s">
        <v>89</v>
      </c>
      <c r="D13" s="110" t="s">
        <v>231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I'!D20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I'!E20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I'!F20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I'!G20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I'!H20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I'!I20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I'!J20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I'!K20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I'!L20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I'!L20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I'!N20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I'!O20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I'!P20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I'!Q20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I'!R20</f>
        <v>A</v>
      </c>
      <c r="H30" s="81">
        <f t="shared" si="0"/>
        <v>4</v>
      </c>
      <c r="I30" s="83"/>
      <c r="J30" s="86">
        <f t="shared" si="1"/>
        <v>4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I'!S20</f>
        <v>A</v>
      </c>
      <c r="H31" s="81">
        <f t="shared" si="0"/>
        <v>4</v>
      </c>
      <c r="I31" s="89"/>
      <c r="J31" s="86">
        <f t="shared" si="1"/>
        <v>4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I'!T20</f>
        <v>B</v>
      </c>
      <c r="H32" s="81">
        <f t="shared" si="0"/>
        <v>3</v>
      </c>
      <c r="I32" s="89"/>
      <c r="J32" s="86">
        <f t="shared" si="1"/>
        <v>3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70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3.6842105263157894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3.6842105263157894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dr. H. Fuad Alhamidy, M.Kes</v>
      </c>
      <c r="C41" s="92"/>
      <c r="D41" s="92"/>
      <c r="E41" s="142" t="str">
        <f>D12</f>
        <v>Thereciana Indrasari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3K211249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Thereciana Indrasari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">
        <v>231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1.7948717948717949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dr. H. Fuad Alhamidy, M.Kes</v>
      </c>
      <c r="C105" s="141"/>
      <c r="D105" s="141"/>
      <c r="E105" s="142" t="str">
        <f>D74</f>
        <v>Thereciana Indrasari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3K211249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Thereciana Indrasari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dr. H. Fuad Alhamidy,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1.2280701754385965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dr. H. Fuad Alhamidy, M.Kes</v>
      </c>
      <c r="C166" s="141"/>
      <c r="D166" s="141"/>
      <c r="E166" s="142" t="str">
        <f>D136</f>
        <v>Thereciana Indrasari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3K211249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Thereciana Indrasari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dr. H. Fuad Alhamidy,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0.875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dr. H. Fuad Alhamidy, M.Kes</v>
      </c>
      <c r="C230" s="141"/>
      <c r="D230" s="141"/>
      <c r="E230" s="142" t="str">
        <f>D198</f>
        <v>Thereciana Indrasari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36"/>
  <sheetViews>
    <sheetView topLeftCell="A10" workbookViewId="0">
      <selection sqref="A1:XFD1048576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40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21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231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I'!D21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I'!E21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I'!F21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I'!G21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I'!H21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I'!I21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I'!J21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I'!K21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I'!L21</f>
        <v>B</v>
      </c>
      <c r="H24" s="81">
        <f t="shared" si="0"/>
        <v>3</v>
      </c>
      <c r="I24" s="88"/>
      <c r="J24" s="86">
        <f t="shared" si="1"/>
        <v>3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I'!M21</f>
        <v>B</v>
      </c>
      <c r="H25" s="81">
        <f t="shared" si="0"/>
        <v>3</v>
      </c>
      <c r="I25" s="88"/>
      <c r="J25" s="86">
        <f t="shared" si="1"/>
        <v>3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I'!N21</f>
        <v>C</v>
      </c>
      <c r="H26" s="81">
        <f t="shared" si="0"/>
        <v>2</v>
      </c>
      <c r="I26" s="88"/>
      <c r="J26" s="86">
        <f t="shared" si="1"/>
        <v>2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I'!O21</f>
        <v>C</v>
      </c>
      <c r="H27" s="81">
        <f t="shared" si="0"/>
        <v>2</v>
      </c>
      <c r="I27" s="88"/>
      <c r="J27" s="86">
        <f t="shared" si="1"/>
        <v>2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I'!P21</f>
        <v>C</v>
      </c>
      <c r="H28" s="81">
        <f t="shared" si="0"/>
        <v>2</v>
      </c>
      <c r="I28" s="88"/>
      <c r="J28" s="86">
        <f t="shared" si="1"/>
        <v>2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I'!Q21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I'!R21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I'!S21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I'!T21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64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3.3684210526315788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3.3684210526315788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dr. H. Fuad Alhamidy, M.Kes</v>
      </c>
      <c r="C41" s="92"/>
      <c r="D41" s="92"/>
      <c r="E41" s="142" t="str">
        <f>D12</f>
        <v>Welas Arum Sekarwati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3K211250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Welas Arum Sekarwati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dr. H. Fuad Alhamidy,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1.641025641025641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dr. H. Fuad Alhamidy, M.Kes</v>
      </c>
      <c r="C105" s="141"/>
      <c r="D105" s="141"/>
      <c r="E105" s="142" t="str">
        <f>D74</f>
        <v>Welas Arum Sekarwati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3K211250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Welas Arum Sekarwati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dr. H. Fuad Alhamidy,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1.1228070175438596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dr. H. Fuad Alhamidy, M.Kes</v>
      </c>
      <c r="C166" s="141"/>
      <c r="D166" s="141"/>
      <c r="E166" s="142" t="str">
        <f>D136</f>
        <v>Welas Arum Sekarwati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3K211250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Welas Arum Sekarwati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dr. H. Fuad Alhamidy,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dr. H. Fuad Alhamidy, M.Kes</v>
      </c>
      <c r="C230" s="141"/>
      <c r="D230" s="141"/>
      <c r="E230" s="142" t="str">
        <f>D198</f>
        <v>Welas Arum Sekarwati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36"/>
  <sheetViews>
    <sheetView topLeftCell="A4" workbookViewId="0">
      <selection activeCell="D13" sqref="D13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41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22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232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I'!D22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I'!E22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I'!F22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I'!G22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I'!H22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I'!I22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I'!J22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I'!K22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I'!L22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I'!M22</f>
        <v>B</v>
      </c>
      <c r="H25" s="81">
        <f t="shared" si="0"/>
        <v>3</v>
      </c>
      <c r="I25" s="88"/>
      <c r="J25" s="86">
        <f t="shared" si="1"/>
        <v>3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I'!N22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I'!O22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I'!P22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I'!Q22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I'!R22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I'!S22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I'!T22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68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3.5789473684210527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3.5789473684210527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Armydha Dwi Susanti, S.Pd, M.Sc</v>
      </c>
      <c r="C41" s="92"/>
      <c r="D41" s="92"/>
      <c r="E41" s="142" t="str">
        <f>D12</f>
        <v>Yohana Veronika Ziliwu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3K211251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Yohana Veronika Ziliwu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Armydha Dwi Susanti, S.Pd, M.Sc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1.7435897435897436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Armydha Dwi Susanti, S.Pd, M.Sc</v>
      </c>
      <c r="C105" s="141"/>
      <c r="D105" s="141"/>
      <c r="E105" s="142" t="str">
        <f>D74</f>
        <v>Yohana Veronika Ziliwu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3K211251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Yohana Veronika Ziliwu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Armydha Dwi Susanti, S.Pd, M.Sc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1.1929824561403508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Armydha Dwi Susanti, S.Pd, M.Sc</v>
      </c>
      <c r="C166" s="141"/>
      <c r="D166" s="141"/>
      <c r="E166" s="142" t="str">
        <f>D136</f>
        <v>Yohana Veronika Ziliwu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3K211251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Yohana Veronika Ziliwu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Armydha Dwi Susanti, S.Pd, M.Sc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0.85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Armydha Dwi Susanti, S.Pd, M.Sc</v>
      </c>
      <c r="C230" s="141"/>
      <c r="D230" s="141"/>
      <c r="E230" s="142" t="str">
        <f>D198</f>
        <v>Yohana Veronika Ziliwu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6"/>
  <sheetViews>
    <sheetView topLeftCell="A7" workbookViewId="0">
      <selection activeCell="C16" sqref="C16:D16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42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23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232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I'!D23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I'!E23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I'!F23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I'!G23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I'!H23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I'!I23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I'!J23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I'!K23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I'!L23</f>
        <v>B</v>
      </c>
      <c r="H24" s="81">
        <f t="shared" si="0"/>
        <v>3</v>
      </c>
      <c r="I24" s="88"/>
      <c r="J24" s="86">
        <f t="shared" si="1"/>
        <v>3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I'!M23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I'!N23</f>
        <v>D</v>
      </c>
      <c r="H26" s="81">
        <f t="shared" si="0"/>
        <v>1</v>
      </c>
      <c r="I26" s="88"/>
      <c r="J26" s="86">
        <f t="shared" si="1"/>
        <v>1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I'!O23</f>
        <v>D</v>
      </c>
      <c r="H27" s="81">
        <f t="shared" si="0"/>
        <v>1</v>
      </c>
      <c r="I27" s="88"/>
      <c r="J27" s="86">
        <f t="shared" si="1"/>
        <v>1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I'!P23</f>
        <v>D</v>
      </c>
      <c r="H28" s="81">
        <f t="shared" si="0"/>
        <v>1</v>
      </c>
      <c r="I28" s="88"/>
      <c r="J28" s="86">
        <f t="shared" si="1"/>
        <v>1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I'!Q23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I'!R23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I'!S23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I'!T23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62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3.263157894736842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3.263157894736842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Armydha Dwi Susanti, S.Pd, M.Sc</v>
      </c>
      <c r="C41" s="92"/>
      <c r="D41" s="92"/>
      <c r="E41" s="142" t="str">
        <f>D12</f>
        <v>Zaky Achmad Firdaus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3K211252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Zaky Achmad Firdaus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">
        <v>232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1.5897435897435896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Armydha Dwi Susanti, S.Pd, M.Sc</v>
      </c>
      <c r="C105" s="141"/>
      <c r="D105" s="141"/>
      <c r="E105" s="142" t="str">
        <f>D74</f>
        <v>Zaky Achmad Firdaus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3K211252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Zaky Achmad Firdaus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Armydha Dwi Susanti, S.Pd, M.Sc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1.0877192982456141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Armydha Dwi Susanti, S.Pd, M.Sc</v>
      </c>
      <c r="C166" s="141"/>
      <c r="D166" s="141"/>
      <c r="E166" s="142" t="str">
        <f>D136</f>
        <v>Zaky Achmad Firdaus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3K211252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Zaky Achmad Firdaus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Armydha Dwi Susanti, S.Pd, M.Sc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0.77500000000000002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Armydha Dwi Susanti, S.Pd, M.Sc</v>
      </c>
      <c r="C230" s="141"/>
      <c r="D230" s="141"/>
      <c r="E230" s="142" t="str">
        <f>D198</f>
        <v>Zaky Achmad Firdaus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6"/>
  <sheetViews>
    <sheetView workbookViewId="0">
      <selection activeCell="R3" sqref="R3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43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24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232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I'!D24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I'!E24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I'!F24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I'!G24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I'!H24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I'!I24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I'!J24</f>
        <v>B</v>
      </c>
      <c r="H22" s="81">
        <f t="shared" si="0"/>
        <v>3</v>
      </c>
      <c r="I22" s="88"/>
      <c r="J22" s="86">
        <f t="shared" si="1"/>
        <v>3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I'!K24</f>
        <v>B</v>
      </c>
      <c r="H23" s="81">
        <f t="shared" si="0"/>
        <v>6</v>
      </c>
      <c r="I23" s="88"/>
      <c r="J23" s="86">
        <f t="shared" si="1"/>
        <v>3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I'!L24</f>
        <v>C</v>
      </c>
      <c r="H24" s="81">
        <f t="shared" si="0"/>
        <v>2</v>
      </c>
      <c r="I24" s="88"/>
      <c r="J24" s="86">
        <f t="shared" si="1"/>
        <v>2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I'!M24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I'!N24</f>
        <v>D</v>
      </c>
      <c r="H26" s="81">
        <f t="shared" si="0"/>
        <v>1</v>
      </c>
      <c r="I26" s="88"/>
      <c r="J26" s="86">
        <f t="shared" si="1"/>
        <v>1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I'!O24</f>
        <v>D</v>
      </c>
      <c r="H27" s="81">
        <f t="shared" si="0"/>
        <v>1</v>
      </c>
      <c r="I27" s="88"/>
      <c r="J27" s="86">
        <f t="shared" si="1"/>
        <v>1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I'!P24</f>
        <v>C</v>
      </c>
      <c r="H28" s="81">
        <f t="shared" si="0"/>
        <v>2</v>
      </c>
      <c r="I28" s="88"/>
      <c r="J28" s="86">
        <f t="shared" si="1"/>
        <v>2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I'!Q24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I'!R24</f>
        <v>C</v>
      </c>
      <c r="H30" s="81">
        <f t="shared" si="0"/>
        <v>2</v>
      </c>
      <c r="I30" s="83"/>
      <c r="J30" s="86">
        <f t="shared" si="1"/>
        <v>2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I'!S24</f>
        <v>C</v>
      </c>
      <c r="H31" s="81">
        <f t="shared" si="0"/>
        <v>2</v>
      </c>
      <c r="I31" s="89"/>
      <c r="J31" s="86">
        <f t="shared" si="1"/>
        <v>2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I'!T24</f>
        <v>C</v>
      </c>
      <c r="H32" s="81">
        <f t="shared" si="0"/>
        <v>2</v>
      </c>
      <c r="I32" s="89"/>
      <c r="J32" s="86">
        <f t="shared" si="1"/>
        <v>2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55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2.8947368421052633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2.8947368421052633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Armydha Dwi Susanti, S.Pd, M.Sc</v>
      </c>
      <c r="C41" s="92"/>
      <c r="D41" s="92"/>
      <c r="E41" s="142" t="str">
        <f>D12</f>
        <v>Ziphora Nanda Prantantra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3K211253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Ziphora Nanda Prantantra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">
        <v>232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1.4102564102564104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Armydha Dwi Susanti, S.Pd, M.Sc</v>
      </c>
      <c r="C105" s="141"/>
      <c r="D105" s="141"/>
      <c r="E105" s="142" t="str">
        <f>D74</f>
        <v>Ziphora Nanda Prantantra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3K211253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Ziphora Nanda Prantantra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Armydha Dwi Susanti, S.Pd, M.Sc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0.96491228070175439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Armydha Dwi Susanti, S.Pd, M.Sc</v>
      </c>
      <c r="C166" s="141"/>
      <c r="D166" s="141"/>
      <c r="E166" s="142" t="str">
        <f>D136</f>
        <v>Ziphora Nanda Prantantra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3K211253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Ziphora Nanda Prantantra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Armydha Dwi Susanti, S.Pd, M.Sc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0.6875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Armydha Dwi Susanti, S.Pd, M.Sc</v>
      </c>
      <c r="C230" s="141"/>
      <c r="D230" s="141"/>
      <c r="E230" s="142" t="str">
        <f>D198</f>
        <v>Ziphora Nanda Prantantra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65"/>
  <sheetViews>
    <sheetView showGridLines="0" tabSelected="1" topLeftCell="A19" zoomScale="80" zoomScaleNormal="80" workbookViewId="0">
      <selection activeCell="D13" sqref="D1:T1048576"/>
    </sheetView>
  </sheetViews>
  <sheetFormatPr defaultRowHeight="15" x14ac:dyDescent="0.25"/>
  <cols>
    <col min="1" max="1" width="4.5703125" style="1" customWidth="1"/>
    <col min="2" max="2" width="34.7109375" style="1" customWidth="1"/>
    <col min="3" max="3" width="14.85546875" style="1" customWidth="1"/>
    <col min="4" max="20" width="5.140625" style="1" customWidth="1"/>
    <col min="21" max="22" width="9.140625" style="27"/>
    <col min="23" max="39" width="4.7109375" style="1" customWidth="1"/>
    <col min="40" max="40" width="9.140625" style="1"/>
    <col min="41" max="57" width="3.7109375" style="1" customWidth="1"/>
    <col min="58" max="59" width="9.140625" style="1"/>
    <col min="60" max="60" width="9.140625" style="24"/>
    <col min="61" max="61" width="9.140625" style="1"/>
    <col min="62" max="62" width="15" style="1" customWidth="1"/>
    <col min="63" max="63" width="14.5703125" style="1" customWidth="1"/>
    <col min="64" max="259" width="9.140625" style="1"/>
    <col min="260" max="260" width="4.5703125" style="1" customWidth="1"/>
    <col min="261" max="261" width="33.85546875" style="1" customWidth="1"/>
    <col min="262" max="262" width="17.42578125" style="1" customWidth="1"/>
    <col min="263" max="277" width="3.42578125" style="1" customWidth="1"/>
    <col min="278" max="515" width="9.140625" style="1"/>
    <col min="516" max="516" width="4.5703125" style="1" customWidth="1"/>
    <col min="517" max="517" width="33.85546875" style="1" customWidth="1"/>
    <col min="518" max="518" width="17.42578125" style="1" customWidth="1"/>
    <col min="519" max="533" width="3.42578125" style="1" customWidth="1"/>
    <col min="534" max="771" width="9.140625" style="1"/>
    <col min="772" max="772" width="4.5703125" style="1" customWidth="1"/>
    <col min="773" max="773" width="33.85546875" style="1" customWidth="1"/>
    <col min="774" max="774" width="17.42578125" style="1" customWidth="1"/>
    <col min="775" max="789" width="3.42578125" style="1" customWidth="1"/>
    <col min="790" max="1027" width="9.140625" style="1"/>
    <col min="1028" max="1028" width="4.5703125" style="1" customWidth="1"/>
    <col min="1029" max="1029" width="33.85546875" style="1" customWidth="1"/>
    <col min="1030" max="1030" width="17.42578125" style="1" customWidth="1"/>
    <col min="1031" max="1045" width="3.42578125" style="1" customWidth="1"/>
    <col min="1046" max="1283" width="9.140625" style="1"/>
    <col min="1284" max="1284" width="4.5703125" style="1" customWidth="1"/>
    <col min="1285" max="1285" width="33.85546875" style="1" customWidth="1"/>
    <col min="1286" max="1286" width="17.42578125" style="1" customWidth="1"/>
    <col min="1287" max="1301" width="3.42578125" style="1" customWidth="1"/>
    <col min="1302" max="1539" width="9.140625" style="1"/>
    <col min="1540" max="1540" width="4.5703125" style="1" customWidth="1"/>
    <col min="1541" max="1541" width="33.85546875" style="1" customWidth="1"/>
    <col min="1542" max="1542" width="17.42578125" style="1" customWidth="1"/>
    <col min="1543" max="1557" width="3.42578125" style="1" customWidth="1"/>
    <col min="1558" max="1795" width="9.140625" style="1"/>
    <col min="1796" max="1796" width="4.5703125" style="1" customWidth="1"/>
    <col min="1797" max="1797" width="33.85546875" style="1" customWidth="1"/>
    <col min="1798" max="1798" width="17.42578125" style="1" customWidth="1"/>
    <col min="1799" max="1813" width="3.42578125" style="1" customWidth="1"/>
    <col min="1814" max="2051" width="9.140625" style="1"/>
    <col min="2052" max="2052" width="4.5703125" style="1" customWidth="1"/>
    <col min="2053" max="2053" width="33.85546875" style="1" customWidth="1"/>
    <col min="2054" max="2054" width="17.42578125" style="1" customWidth="1"/>
    <col min="2055" max="2069" width="3.42578125" style="1" customWidth="1"/>
    <col min="2070" max="2307" width="9.140625" style="1"/>
    <col min="2308" max="2308" width="4.5703125" style="1" customWidth="1"/>
    <col min="2309" max="2309" width="33.85546875" style="1" customWidth="1"/>
    <col min="2310" max="2310" width="17.42578125" style="1" customWidth="1"/>
    <col min="2311" max="2325" width="3.42578125" style="1" customWidth="1"/>
    <col min="2326" max="2563" width="9.140625" style="1"/>
    <col min="2564" max="2564" width="4.5703125" style="1" customWidth="1"/>
    <col min="2565" max="2565" width="33.85546875" style="1" customWidth="1"/>
    <col min="2566" max="2566" width="17.42578125" style="1" customWidth="1"/>
    <col min="2567" max="2581" width="3.42578125" style="1" customWidth="1"/>
    <col min="2582" max="2819" width="9.140625" style="1"/>
    <col min="2820" max="2820" width="4.5703125" style="1" customWidth="1"/>
    <col min="2821" max="2821" width="33.85546875" style="1" customWidth="1"/>
    <col min="2822" max="2822" width="17.42578125" style="1" customWidth="1"/>
    <col min="2823" max="2837" width="3.42578125" style="1" customWidth="1"/>
    <col min="2838" max="3075" width="9.140625" style="1"/>
    <col min="3076" max="3076" width="4.5703125" style="1" customWidth="1"/>
    <col min="3077" max="3077" width="33.85546875" style="1" customWidth="1"/>
    <col min="3078" max="3078" width="17.42578125" style="1" customWidth="1"/>
    <col min="3079" max="3093" width="3.42578125" style="1" customWidth="1"/>
    <col min="3094" max="3331" width="9.140625" style="1"/>
    <col min="3332" max="3332" width="4.5703125" style="1" customWidth="1"/>
    <col min="3333" max="3333" width="33.85546875" style="1" customWidth="1"/>
    <col min="3334" max="3334" width="17.42578125" style="1" customWidth="1"/>
    <col min="3335" max="3349" width="3.42578125" style="1" customWidth="1"/>
    <col min="3350" max="3587" width="9.140625" style="1"/>
    <col min="3588" max="3588" width="4.5703125" style="1" customWidth="1"/>
    <col min="3589" max="3589" width="33.85546875" style="1" customWidth="1"/>
    <col min="3590" max="3590" width="17.42578125" style="1" customWidth="1"/>
    <col min="3591" max="3605" width="3.42578125" style="1" customWidth="1"/>
    <col min="3606" max="3843" width="9.140625" style="1"/>
    <col min="3844" max="3844" width="4.5703125" style="1" customWidth="1"/>
    <col min="3845" max="3845" width="33.85546875" style="1" customWidth="1"/>
    <col min="3846" max="3846" width="17.42578125" style="1" customWidth="1"/>
    <col min="3847" max="3861" width="3.42578125" style="1" customWidth="1"/>
    <col min="3862" max="4099" width="9.140625" style="1"/>
    <col min="4100" max="4100" width="4.5703125" style="1" customWidth="1"/>
    <col min="4101" max="4101" width="33.85546875" style="1" customWidth="1"/>
    <col min="4102" max="4102" width="17.42578125" style="1" customWidth="1"/>
    <col min="4103" max="4117" width="3.42578125" style="1" customWidth="1"/>
    <col min="4118" max="4355" width="9.140625" style="1"/>
    <col min="4356" max="4356" width="4.5703125" style="1" customWidth="1"/>
    <col min="4357" max="4357" width="33.85546875" style="1" customWidth="1"/>
    <col min="4358" max="4358" width="17.42578125" style="1" customWidth="1"/>
    <col min="4359" max="4373" width="3.42578125" style="1" customWidth="1"/>
    <col min="4374" max="4611" width="9.140625" style="1"/>
    <col min="4612" max="4612" width="4.5703125" style="1" customWidth="1"/>
    <col min="4613" max="4613" width="33.85546875" style="1" customWidth="1"/>
    <col min="4614" max="4614" width="17.42578125" style="1" customWidth="1"/>
    <col min="4615" max="4629" width="3.42578125" style="1" customWidth="1"/>
    <col min="4630" max="4867" width="9.140625" style="1"/>
    <col min="4868" max="4868" width="4.5703125" style="1" customWidth="1"/>
    <col min="4869" max="4869" width="33.85546875" style="1" customWidth="1"/>
    <col min="4870" max="4870" width="17.42578125" style="1" customWidth="1"/>
    <col min="4871" max="4885" width="3.42578125" style="1" customWidth="1"/>
    <col min="4886" max="5123" width="9.140625" style="1"/>
    <col min="5124" max="5124" width="4.5703125" style="1" customWidth="1"/>
    <col min="5125" max="5125" width="33.85546875" style="1" customWidth="1"/>
    <col min="5126" max="5126" width="17.42578125" style="1" customWidth="1"/>
    <col min="5127" max="5141" width="3.42578125" style="1" customWidth="1"/>
    <col min="5142" max="5379" width="9.140625" style="1"/>
    <col min="5380" max="5380" width="4.5703125" style="1" customWidth="1"/>
    <col min="5381" max="5381" width="33.85546875" style="1" customWidth="1"/>
    <col min="5382" max="5382" width="17.42578125" style="1" customWidth="1"/>
    <col min="5383" max="5397" width="3.42578125" style="1" customWidth="1"/>
    <col min="5398" max="5635" width="9.140625" style="1"/>
    <col min="5636" max="5636" width="4.5703125" style="1" customWidth="1"/>
    <col min="5637" max="5637" width="33.85546875" style="1" customWidth="1"/>
    <col min="5638" max="5638" width="17.42578125" style="1" customWidth="1"/>
    <col min="5639" max="5653" width="3.42578125" style="1" customWidth="1"/>
    <col min="5654" max="5891" width="9.140625" style="1"/>
    <col min="5892" max="5892" width="4.5703125" style="1" customWidth="1"/>
    <col min="5893" max="5893" width="33.85546875" style="1" customWidth="1"/>
    <col min="5894" max="5894" width="17.42578125" style="1" customWidth="1"/>
    <col min="5895" max="5909" width="3.42578125" style="1" customWidth="1"/>
    <col min="5910" max="6147" width="9.140625" style="1"/>
    <col min="6148" max="6148" width="4.5703125" style="1" customWidth="1"/>
    <col min="6149" max="6149" width="33.85546875" style="1" customWidth="1"/>
    <col min="6150" max="6150" width="17.42578125" style="1" customWidth="1"/>
    <col min="6151" max="6165" width="3.42578125" style="1" customWidth="1"/>
    <col min="6166" max="6403" width="9.140625" style="1"/>
    <col min="6404" max="6404" width="4.5703125" style="1" customWidth="1"/>
    <col min="6405" max="6405" width="33.85546875" style="1" customWidth="1"/>
    <col min="6406" max="6406" width="17.42578125" style="1" customWidth="1"/>
    <col min="6407" max="6421" width="3.42578125" style="1" customWidth="1"/>
    <col min="6422" max="6659" width="9.140625" style="1"/>
    <col min="6660" max="6660" width="4.5703125" style="1" customWidth="1"/>
    <col min="6661" max="6661" width="33.85546875" style="1" customWidth="1"/>
    <col min="6662" max="6662" width="17.42578125" style="1" customWidth="1"/>
    <col min="6663" max="6677" width="3.42578125" style="1" customWidth="1"/>
    <col min="6678" max="6915" width="9.140625" style="1"/>
    <col min="6916" max="6916" width="4.5703125" style="1" customWidth="1"/>
    <col min="6917" max="6917" width="33.85546875" style="1" customWidth="1"/>
    <col min="6918" max="6918" width="17.42578125" style="1" customWidth="1"/>
    <col min="6919" max="6933" width="3.42578125" style="1" customWidth="1"/>
    <col min="6934" max="7171" width="9.140625" style="1"/>
    <col min="7172" max="7172" width="4.5703125" style="1" customWidth="1"/>
    <col min="7173" max="7173" width="33.85546875" style="1" customWidth="1"/>
    <col min="7174" max="7174" width="17.42578125" style="1" customWidth="1"/>
    <col min="7175" max="7189" width="3.42578125" style="1" customWidth="1"/>
    <col min="7190" max="7427" width="9.140625" style="1"/>
    <col min="7428" max="7428" width="4.5703125" style="1" customWidth="1"/>
    <col min="7429" max="7429" width="33.85546875" style="1" customWidth="1"/>
    <col min="7430" max="7430" width="17.42578125" style="1" customWidth="1"/>
    <col min="7431" max="7445" width="3.42578125" style="1" customWidth="1"/>
    <col min="7446" max="7683" width="9.140625" style="1"/>
    <col min="7684" max="7684" width="4.5703125" style="1" customWidth="1"/>
    <col min="7685" max="7685" width="33.85546875" style="1" customWidth="1"/>
    <col min="7686" max="7686" width="17.42578125" style="1" customWidth="1"/>
    <col min="7687" max="7701" width="3.42578125" style="1" customWidth="1"/>
    <col min="7702" max="7939" width="9.140625" style="1"/>
    <col min="7940" max="7940" width="4.5703125" style="1" customWidth="1"/>
    <col min="7941" max="7941" width="33.85546875" style="1" customWidth="1"/>
    <col min="7942" max="7942" width="17.42578125" style="1" customWidth="1"/>
    <col min="7943" max="7957" width="3.42578125" style="1" customWidth="1"/>
    <col min="7958" max="8195" width="9.140625" style="1"/>
    <col min="8196" max="8196" width="4.5703125" style="1" customWidth="1"/>
    <col min="8197" max="8197" width="33.85546875" style="1" customWidth="1"/>
    <col min="8198" max="8198" width="17.42578125" style="1" customWidth="1"/>
    <col min="8199" max="8213" width="3.42578125" style="1" customWidth="1"/>
    <col min="8214" max="8451" width="9.140625" style="1"/>
    <col min="8452" max="8452" width="4.5703125" style="1" customWidth="1"/>
    <col min="8453" max="8453" width="33.85546875" style="1" customWidth="1"/>
    <col min="8454" max="8454" width="17.42578125" style="1" customWidth="1"/>
    <col min="8455" max="8469" width="3.42578125" style="1" customWidth="1"/>
    <col min="8470" max="8707" width="9.140625" style="1"/>
    <col min="8708" max="8708" width="4.5703125" style="1" customWidth="1"/>
    <col min="8709" max="8709" width="33.85546875" style="1" customWidth="1"/>
    <col min="8710" max="8710" width="17.42578125" style="1" customWidth="1"/>
    <col min="8711" max="8725" width="3.42578125" style="1" customWidth="1"/>
    <col min="8726" max="8963" width="9.140625" style="1"/>
    <col min="8964" max="8964" width="4.5703125" style="1" customWidth="1"/>
    <col min="8965" max="8965" width="33.85546875" style="1" customWidth="1"/>
    <col min="8966" max="8966" width="17.42578125" style="1" customWidth="1"/>
    <col min="8967" max="8981" width="3.42578125" style="1" customWidth="1"/>
    <col min="8982" max="9219" width="9.140625" style="1"/>
    <col min="9220" max="9220" width="4.5703125" style="1" customWidth="1"/>
    <col min="9221" max="9221" width="33.85546875" style="1" customWidth="1"/>
    <col min="9222" max="9222" width="17.42578125" style="1" customWidth="1"/>
    <col min="9223" max="9237" width="3.42578125" style="1" customWidth="1"/>
    <col min="9238" max="9475" width="9.140625" style="1"/>
    <col min="9476" max="9476" width="4.5703125" style="1" customWidth="1"/>
    <col min="9477" max="9477" width="33.85546875" style="1" customWidth="1"/>
    <col min="9478" max="9478" width="17.42578125" style="1" customWidth="1"/>
    <col min="9479" max="9493" width="3.42578125" style="1" customWidth="1"/>
    <col min="9494" max="9731" width="9.140625" style="1"/>
    <col min="9732" max="9732" width="4.5703125" style="1" customWidth="1"/>
    <col min="9733" max="9733" width="33.85546875" style="1" customWidth="1"/>
    <col min="9734" max="9734" width="17.42578125" style="1" customWidth="1"/>
    <col min="9735" max="9749" width="3.42578125" style="1" customWidth="1"/>
    <col min="9750" max="9987" width="9.140625" style="1"/>
    <col min="9988" max="9988" width="4.5703125" style="1" customWidth="1"/>
    <col min="9989" max="9989" width="33.85546875" style="1" customWidth="1"/>
    <col min="9990" max="9990" width="17.42578125" style="1" customWidth="1"/>
    <col min="9991" max="10005" width="3.42578125" style="1" customWidth="1"/>
    <col min="10006" max="10243" width="9.140625" style="1"/>
    <col min="10244" max="10244" width="4.5703125" style="1" customWidth="1"/>
    <col min="10245" max="10245" width="33.85546875" style="1" customWidth="1"/>
    <col min="10246" max="10246" width="17.42578125" style="1" customWidth="1"/>
    <col min="10247" max="10261" width="3.42578125" style="1" customWidth="1"/>
    <col min="10262" max="10499" width="9.140625" style="1"/>
    <col min="10500" max="10500" width="4.5703125" style="1" customWidth="1"/>
    <col min="10501" max="10501" width="33.85546875" style="1" customWidth="1"/>
    <col min="10502" max="10502" width="17.42578125" style="1" customWidth="1"/>
    <col min="10503" max="10517" width="3.42578125" style="1" customWidth="1"/>
    <col min="10518" max="10755" width="9.140625" style="1"/>
    <col min="10756" max="10756" width="4.5703125" style="1" customWidth="1"/>
    <col min="10757" max="10757" width="33.85546875" style="1" customWidth="1"/>
    <col min="10758" max="10758" width="17.42578125" style="1" customWidth="1"/>
    <col min="10759" max="10773" width="3.42578125" style="1" customWidth="1"/>
    <col min="10774" max="11011" width="9.140625" style="1"/>
    <col min="11012" max="11012" width="4.5703125" style="1" customWidth="1"/>
    <col min="11013" max="11013" width="33.85546875" style="1" customWidth="1"/>
    <col min="11014" max="11014" width="17.42578125" style="1" customWidth="1"/>
    <col min="11015" max="11029" width="3.42578125" style="1" customWidth="1"/>
    <col min="11030" max="11267" width="9.140625" style="1"/>
    <col min="11268" max="11268" width="4.5703125" style="1" customWidth="1"/>
    <col min="11269" max="11269" width="33.85546875" style="1" customWidth="1"/>
    <col min="11270" max="11270" width="17.42578125" style="1" customWidth="1"/>
    <col min="11271" max="11285" width="3.42578125" style="1" customWidth="1"/>
    <col min="11286" max="11523" width="9.140625" style="1"/>
    <col min="11524" max="11524" width="4.5703125" style="1" customWidth="1"/>
    <col min="11525" max="11525" width="33.85546875" style="1" customWidth="1"/>
    <col min="11526" max="11526" width="17.42578125" style="1" customWidth="1"/>
    <col min="11527" max="11541" width="3.42578125" style="1" customWidth="1"/>
    <col min="11542" max="11779" width="9.140625" style="1"/>
    <col min="11780" max="11780" width="4.5703125" style="1" customWidth="1"/>
    <col min="11781" max="11781" width="33.85546875" style="1" customWidth="1"/>
    <col min="11782" max="11782" width="17.42578125" style="1" customWidth="1"/>
    <col min="11783" max="11797" width="3.42578125" style="1" customWidth="1"/>
    <col min="11798" max="12035" width="9.140625" style="1"/>
    <col min="12036" max="12036" width="4.5703125" style="1" customWidth="1"/>
    <col min="12037" max="12037" width="33.85546875" style="1" customWidth="1"/>
    <col min="12038" max="12038" width="17.42578125" style="1" customWidth="1"/>
    <col min="12039" max="12053" width="3.42578125" style="1" customWidth="1"/>
    <col min="12054" max="12291" width="9.140625" style="1"/>
    <col min="12292" max="12292" width="4.5703125" style="1" customWidth="1"/>
    <col min="12293" max="12293" width="33.85546875" style="1" customWidth="1"/>
    <col min="12294" max="12294" width="17.42578125" style="1" customWidth="1"/>
    <col min="12295" max="12309" width="3.42578125" style="1" customWidth="1"/>
    <col min="12310" max="12547" width="9.140625" style="1"/>
    <col min="12548" max="12548" width="4.5703125" style="1" customWidth="1"/>
    <col min="12549" max="12549" width="33.85546875" style="1" customWidth="1"/>
    <col min="12550" max="12550" width="17.42578125" style="1" customWidth="1"/>
    <col min="12551" max="12565" width="3.42578125" style="1" customWidth="1"/>
    <col min="12566" max="12803" width="9.140625" style="1"/>
    <col min="12804" max="12804" width="4.5703125" style="1" customWidth="1"/>
    <col min="12805" max="12805" width="33.85546875" style="1" customWidth="1"/>
    <col min="12806" max="12806" width="17.42578125" style="1" customWidth="1"/>
    <col min="12807" max="12821" width="3.42578125" style="1" customWidth="1"/>
    <col min="12822" max="13059" width="9.140625" style="1"/>
    <col min="13060" max="13060" width="4.5703125" style="1" customWidth="1"/>
    <col min="13061" max="13061" width="33.85546875" style="1" customWidth="1"/>
    <col min="13062" max="13062" width="17.42578125" style="1" customWidth="1"/>
    <col min="13063" max="13077" width="3.42578125" style="1" customWidth="1"/>
    <col min="13078" max="13315" width="9.140625" style="1"/>
    <col min="13316" max="13316" width="4.5703125" style="1" customWidth="1"/>
    <col min="13317" max="13317" width="33.85546875" style="1" customWidth="1"/>
    <col min="13318" max="13318" width="17.42578125" style="1" customWidth="1"/>
    <col min="13319" max="13333" width="3.42578125" style="1" customWidth="1"/>
    <col min="13334" max="13571" width="9.140625" style="1"/>
    <col min="13572" max="13572" width="4.5703125" style="1" customWidth="1"/>
    <col min="13573" max="13573" width="33.85546875" style="1" customWidth="1"/>
    <col min="13574" max="13574" width="17.42578125" style="1" customWidth="1"/>
    <col min="13575" max="13589" width="3.42578125" style="1" customWidth="1"/>
    <col min="13590" max="13827" width="9.140625" style="1"/>
    <col min="13828" max="13828" width="4.5703125" style="1" customWidth="1"/>
    <col min="13829" max="13829" width="33.85546875" style="1" customWidth="1"/>
    <col min="13830" max="13830" width="17.42578125" style="1" customWidth="1"/>
    <col min="13831" max="13845" width="3.42578125" style="1" customWidth="1"/>
    <col min="13846" max="14083" width="9.140625" style="1"/>
    <col min="14084" max="14084" width="4.5703125" style="1" customWidth="1"/>
    <col min="14085" max="14085" width="33.85546875" style="1" customWidth="1"/>
    <col min="14086" max="14086" width="17.42578125" style="1" customWidth="1"/>
    <col min="14087" max="14101" width="3.42578125" style="1" customWidth="1"/>
    <col min="14102" max="14339" width="9.140625" style="1"/>
    <col min="14340" max="14340" width="4.5703125" style="1" customWidth="1"/>
    <col min="14341" max="14341" width="33.85546875" style="1" customWidth="1"/>
    <col min="14342" max="14342" width="17.42578125" style="1" customWidth="1"/>
    <col min="14343" max="14357" width="3.42578125" style="1" customWidth="1"/>
    <col min="14358" max="14595" width="9.140625" style="1"/>
    <col min="14596" max="14596" width="4.5703125" style="1" customWidth="1"/>
    <col min="14597" max="14597" width="33.85546875" style="1" customWidth="1"/>
    <col min="14598" max="14598" width="17.42578125" style="1" customWidth="1"/>
    <col min="14599" max="14613" width="3.42578125" style="1" customWidth="1"/>
    <col min="14614" max="14851" width="9.140625" style="1"/>
    <col min="14852" max="14852" width="4.5703125" style="1" customWidth="1"/>
    <col min="14853" max="14853" width="33.85546875" style="1" customWidth="1"/>
    <col min="14854" max="14854" width="17.42578125" style="1" customWidth="1"/>
    <col min="14855" max="14869" width="3.42578125" style="1" customWidth="1"/>
    <col min="14870" max="15107" width="9.140625" style="1"/>
    <col min="15108" max="15108" width="4.5703125" style="1" customWidth="1"/>
    <col min="15109" max="15109" width="33.85546875" style="1" customWidth="1"/>
    <col min="15110" max="15110" width="17.42578125" style="1" customWidth="1"/>
    <col min="15111" max="15125" width="3.42578125" style="1" customWidth="1"/>
    <col min="15126" max="15363" width="9.140625" style="1"/>
    <col min="15364" max="15364" width="4.5703125" style="1" customWidth="1"/>
    <col min="15365" max="15365" width="33.85546875" style="1" customWidth="1"/>
    <col min="15366" max="15366" width="17.42578125" style="1" customWidth="1"/>
    <col min="15367" max="15381" width="3.42578125" style="1" customWidth="1"/>
    <col min="15382" max="15619" width="9.140625" style="1"/>
    <col min="15620" max="15620" width="4.5703125" style="1" customWidth="1"/>
    <col min="15621" max="15621" width="33.85546875" style="1" customWidth="1"/>
    <col min="15622" max="15622" width="17.42578125" style="1" customWidth="1"/>
    <col min="15623" max="15637" width="3.42578125" style="1" customWidth="1"/>
    <col min="15638" max="15875" width="9.140625" style="1"/>
    <col min="15876" max="15876" width="4.5703125" style="1" customWidth="1"/>
    <col min="15877" max="15877" width="33.85546875" style="1" customWidth="1"/>
    <col min="15878" max="15878" width="17.42578125" style="1" customWidth="1"/>
    <col min="15879" max="15893" width="3.42578125" style="1" customWidth="1"/>
    <col min="15894" max="16131" width="9.140625" style="1"/>
    <col min="16132" max="16132" width="4.5703125" style="1" customWidth="1"/>
    <col min="16133" max="16133" width="33.85546875" style="1" customWidth="1"/>
    <col min="16134" max="16134" width="17.42578125" style="1" customWidth="1"/>
    <col min="16135" max="16149" width="3.42578125" style="1" customWidth="1"/>
    <col min="16150" max="16384" width="9.140625" style="1"/>
  </cols>
  <sheetData>
    <row r="1" spans="1:65" ht="13.5" customHeight="1" x14ac:dyDescent="0.25">
      <c r="A1" s="132" t="s">
        <v>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6"/>
      <c r="V1" s="26"/>
    </row>
    <row r="2" spans="1:65" ht="13.5" customHeight="1" x14ac:dyDescent="0.25">
      <c r="A2" s="132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6"/>
      <c r="V2" s="26"/>
    </row>
    <row r="3" spans="1:65" ht="13.5" customHeight="1" x14ac:dyDescent="0.25">
      <c r="A3" s="132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6"/>
      <c r="V3" s="26"/>
    </row>
    <row r="4" spans="1:65" x14ac:dyDescent="0.25">
      <c r="A4" s="2" t="s">
        <v>7</v>
      </c>
    </row>
    <row r="5" spans="1:65" s="3" customFormat="1" ht="15" customHeight="1" x14ac:dyDescent="0.25">
      <c r="A5" s="125" t="s">
        <v>2</v>
      </c>
      <c r="B5" s="125" t="s">
        <v>3</v>
      </c>
      <c r="C5" s="126" t="s">
        <v>4</v>
      </c>
      <c r="D5" s="127" t="s">
        <v>5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9" t="s">
        <v>75</v>
      </c>
      <c r="V5" s="28"/>
      <c r="W5" s="134" t="s">
        <v>72</v>
      </c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O5" s="134" t="s">
        <v>73</v>
      </c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H5" s="25"/>
    </row>
    <row r="6" spans="1:65" s="3" customFormat="1" ht="15" customHeight="1" x14ac:dyDescent="0.25">
      <c r="A6" s="125"/>
      <c r="B6" s="125"/>
      <c r="C6" s="126"/>
      <c r="D6" s="17">
        <v>1</v>
      </c>
      <c r="E6" s="17">
        <v>1</v>
      </c>
      <c r="F6" s="17">
        <v>2</v>
      </c>
      <c r="G6" s="7">
        <v>1</v>
      </c>
      <c r="H6" s="7">
        <v>1</v>
      </c>
      <c r="I6" s="7">
        <v>1</v>
      </c>
      <c r="J6" s="7">
        <v>1</v>
      </c>
      <c r="K6" s="7">
        <v>2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130"/>
      <c r="V6" s="28"/>
      <c r="W6" s="17">
        <v>1</v>
      </c>
      <c r="X6" s="17">
        <v>1</v>
      </c>
      <c r="Y6" s="17">
        <v>2</v>
      </c>
      <c r="Z6" s="7">
        <v>1</v>
      </c>
      <c r="AA6" s="7">
        <v>1</v>
      </c>
      <c r="AB6" s="7">
        <v>1</v>
      </c>
      <c r="AC6" s="7">
        <v>2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O6" s="17">
        <v>1</v>
      </c>
      <c r="AP6" s="17">
        <v>1</v>
      </c>
      <c r="AQ6" s="17">
        <v>2</v>
      </c>
      <c r="AR6" s="7">
        <v>1</v>
      </c>
      <c r="AS6" s="7">
        <v>1</v>
      </c>
      <c r="AT6" s="7">
        <v>1</v>
      </c>
      <c r="AU6" s="7">
        <v>2</v>
      </c>
      <c r="AV6" s="7">
        <v>1</v>
      </c>
      <c r="AW6" s="7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128" t="s">
        <v>74</v>
      </c>
      <c r="BG6" s="3">
        <f>AO6+AP6+AQ6+AR6+AS6+AT6+AU6+AV6+AW6+AX6+AY6+AZ6+BA6+BB6+BC6+BD6+BE6</f>
        <v>19</v>
      </c>
      <c r="BH6" s="25"/>
    </row>
    <row r="7" spans="1:65" s="3" customFormat="1" ht="183" customHeight="1" x14ac:dyDescent="0.25">
      <c r="A7" s="125"/>
      <c r="B7" s="125"/>
      <c r="C7" s="126"/>
      <c r="D7" s="18" t="s">
        <v>46</v>
      </c>
      <c r="E7" s="18" t="s">
        <v>47</v>
      </c>
      <c r="F7" s="18" t="s">
        <v>62</v>
      </c>
      <c r="G7" s="22" t="s">
        <v>60</v>
      </c>
      <c r="H7" s="18" t="s">
        <v>48</v>
      </c>
      <c r="I7" s="18" t="s">
        <v>49</v>
      </c>
      <c r="J7" s="18" t="s">
        <v>50</v>
      </c>
      <c r="K7" s="18" t="s">
        <v>51</v>
      </c>
      <c r="L7" s="18" t="s">
        <v>52</v>
      </c>
      <c r="M7" s="18" t="s">
        <v>53</v>
      </c>
      <c r="N7" s="18" t="s">
        <v>54</v>
      </c>
      <c r="O7" s="18" t="s">
        <v>55</v>
      </c>
      <c r="P7" s="18" t="s">
        <v>56</v>
      </c>
      <c r="Q7" s="18" t="s">
        <v>57</v>
      </c>
      <c r="R7" s="18" t="s">
        <v>58</v>
      </c>
      <c r="S7" s="18" t="s">
        <v>59</v>
      </c>
      <c r="T7" s="18" t="s">
        <v>61</v>
      </c>
      <c r="U7" s="131"/>
      <c r="V7" s="25"/>
      <c r="W7" s="18" t="s">
        <v>46</v>
      </c>
      <c r="X7" s="18" t="s">
        <v>47</v>
      </c>
      <c r="Y7" s="18" t="s">
        <v>62</v>
      </c>
      <c r="Z7" s="18" t="s">
        <v>48</v>
      </c>
      <c r="AA7" s="18" t="s">
        <v>49</v>
      </c>
      <c r="AB7" s="18" t="s">
        <v>50</v>
      </c>
      <c r="AC7" s="18" t="s">
        <v>51</v>
      </c>
      <c r="AD7" s="18" t="s">
        <v>52</v>
      </c>
      <c r="AE7" s="18" t="s">
        <v>53</v>
      </c>
      <c r="AF7" s="18" t="s">
        <v>54</v>
      </c>
      <c r="AG7" s="18" t="s">
        <v>55</v>
      </c>
      <c r="AH7" s="18" t="s">
        <v>56</v>
      </c>
      <c r="AI7" s="18" t="s">
        <v>57</v>
      </c>
      <c r="AJ7" s="18" t="s">
        <v>58</v>
      </c>
      <c r="AK7" s="18" t="s">
        <v>59</v>
      </c>
      <c r="AL7" s="18" t="s">
        <v>60</v>
      </c>
      <c r="AM7" s="18" t="s">
        <v>61</v>
      </c>
      <c r="AO7" s="18" t="s">
        <v>46</v>
      </c>
      <c r="AP7" s="18" t="s">
        <v>47</v>
      </c>
      <c r="AQ7" s="18" t="s">
        <v>62</v>
      </c>
      <c r="AR7" s="18" t="s">
        <v>48</v>
      </c>
      <c r="AS7" s="18" t="s">
        <v>49</v>
      </c>
      <c r="AT7" s="18" t="s">
        <v>50</v>
      </c>
      <c r="AU7" s="18" t="s">
        <v>51</v>
      </c>
      <c r="AV7" s="18" t="s">
        <v>52</v>
      </c>
      <c r="AW7" s="18" t="s">
        <v>53</v>
      </c>
      <c r="AX7" s="18" t="s">
        <v>54</v>
      </c>
      <c r="AY7" s="18" t="s">
        <v>55</v>
      </c>
      <c r="AZ7" s="18" t="s">
        <v>56</v>
      </c>
      <c r="BA7" s="18" t="s">
        <v>57</v>
      </c>
      <c r="BB7" s="18" t="s">
        <v>58</v>
      </c>
      <c r="BC7" s="18" t="s">
        <v>59</v>
      </c>
      <c r="BD7" s="18" t="s">
        <v>60</v>
      </c>
      <c r="BE7" s="18" t="s">
        <v>61</v>
      </c>
      <c r="BF7" s="128"/>
      <c r="BH7" s="25"/>
    </row>
    <row r="8" spans="1:65" s="3" customFormat="1" x14ac:dyDescent="0.25">
      <c r="A8" s="4">
        <v>1</v>
      </c>
      <c r="B8" s="19" t="s">
        <v>8</v>
      </c>
      <c r="C8" s="20" t="s">
        <v>27</v>
      </c>
      <c r="D8" s="5" t="s">
        <v>64</v>
      </c>
      <c r="E8" s="5" t="s">
        <v>64</v>
      </c>
      <c r="F8" s="5" t="s">
        <v>63</v>
      </c>
      <c r="G8" s="5" t="s">
        <v>64</v>
      </c>
      <c r="H8" s="5" t="s">
        <v>63</v>
      </c>
      <c r="I8" s="5" t="s">
        <v>63</v>
      </c>
      <c r="J8" s="6" t="s">
        <v>63</v>
      </c>
      <c r="K8" s="6" t="s">
        <v>63</v>
      </c>
      <c r="L8" s="6" t="s">
        <v>64</v>
      </c>
      <c r="M8" s="15" t="s">
        <v>63</v>
      </c>
      <c r="N8" s="5" t="s">
        <v>64</v>
      </c>
      <c r="O8" s="5" t="s">
        <v>64</v>
      </c>
      <c r="P8" s="5" t="s">
        <v>64</v>
      </c>
      <c r="Q8" s="5" t="s">
        <v>64</v>
      </c>
      <c r="R8" s="5" t="s">
        <v>63</v>
      </c>
      <c r="S8" s="5" t="s">
        <v>63</v>
      </c>
      <c r="T8" s="5" t="s">
        <v>65</v>
      </c>
      <c r="U8" s="29">
        <f>BF8/BG8</f>
        <v>3.4736842105263159</v>
      </c>
      <c r="V8" s="28"/>
      <c r="W8" s="23">
        <f t="shared" ref="W8:W26" si="0">IF(D8="A",4,IF(D8="B",3,IF(D8="C",2,IF(D8="D",1,IF(D8="E",0,)))))</f>
        <v>3</v>
      </c>
      <c r="X8" s="23">
        <f t="shared" ref="X8:X26" si="1">IF(E8="A",4,IF(E8="B",3,IF(E8="C",2,IF(E8="D",1,IF(E8="E",0,)))))</f>
        <v>3</v>
      </c>
      <c r="Y8" s="23">
        <f t="shared" ref="Y8:Y26" si="2">IF(F8="A",4,IF(F8="B",3,IF(F8="C",2,IF(F8="D",1,IF(F8="E",0,)))))</f>
        <v>4</v>
      </c>
      <c r="Z8" s="23">
        <f t="shared" ref="Z8:Z26" si="3">IF(H8="A",4,IF(H8="B",3,IF(H8="C",2,IF(H8="D",1,IF(H8="E",0,)))))</f>
        <v>4</v>
      </c>
      <c r="AA8" s="23">
        <f t="shared" ref="AA8:AA26" si="4">IF(I8="A",4,IF(I8="B",3,IF(I8="C",2,IF(I8="D",1,IF(I8="E",0,)))))</f>
        <v>4</v>
      </c>
      <c r="AB8" s="23">
        <f t="shared" ref="AB8:AB26" si="5">IF(J8="A",4,IF(J8="B",3,IF(J8="C",2,IF(J8="D",1,IF(J8="E",0,)))))</f>
        <v>4</v>
      </c>
      <c r="AC8" s="23">
        <f t="shared" ref="AC8:AC26" si="6">IF(K8="A",4,IF(K8="B",3,IF(K8="C",2,IF(K8="D",1,IF(K8="E",0,)))))</f>
        <v>4</v>
      </c>
      <c r="AD8" s="23">
        <f t="shared" ref="AD8:AD26" si="7">IF(L8="A",4,IF(L8="B",3,IF(L8="C",2,IF(L8="D",1,IF(L8="E",0,)))))</f>
        <v>3</v>
      </c>
      <c r="AE8" s="23">
        <f t="shared" ref="AE8:AE26" si="8">IF(M8="A",4,IF(M8="B",3,IF(M8="C",2,IF(M8="D",1,IF(M8="E",0,)))))</f>
        <v>4</v>
      </c>
      <c r="AF8" s="23">
        <f t="shared" ref="AF8:AF26" si="9">IF(N8="A",4,IF(N8="B",3,IF(N8="C",2,IF(N8="D",1,IF(N8="E",0,)))))</f>
        <v>3</v>
      </c>
      <c r="AG8" s="23">
        <f t="shared" ref="AG8:AG26" si="10">IF(O8="A",4,IF(O8="B",3,IF(O8="C",2,IF(O8="D",1,IF(O8="E",0,)))))</f>
        <v>3</v>
      </c>
      <c r="AH8" s="23">
        <f t="shared" ref="AH8:AH26" si="11">IF(P8="A",4,IF(P8="B",3,IF(P8="C",2,IF(P8="D",1,IF(P8="E",0,)))))</f>
        <v>3</v>
      </c>
      <c r="AI8" s="23">
        <f t="shared" ref="AI8:AI26" si="12">IF(Q8="A",4,IF(Q8="B",3,IF(Q8="C",2,IF(Q8="D",1,IF(Q8="E",0,)))))</f>
        <v>3</v>
      </c>
      <c r="AJ8" s="23">
        <f t="shared" ref="AJ8:AJ26" si="13">IF(R8="A",4,IF(R8="B",3,IF(R8="C",2,IF(R8="D",1,IF(R8="E",0,)))))</f>
        <v>4</v>
      </c>
      <c r="AK8" s="23">
        <f t="shared" ref="AK8:AK26" si="14">IF(S8="A",4,IF(S8="B",3,IF(S8="C",2,IF(S8="D",1,IF(S8="E",0,)))))</f>
        <v>4</v>
      </c>
      <c r="AL8" s="23">
        <f t="shared" ref="AL8:AL26" si="15">IF(G8="A",4,IF(G8="B",3,IF(G8="C",2,IF(G8="D",1,IF(G8="E",0,)))))</f>
        <v>3</v>
      </c>
      <c r="AM8" s="23">
        <f t="shared" ref="AM8" si="16">IF(T8="A",4,IF(T8="B",3,IF(T8="C",2,IF(T8="D",1,IF(T8="E",0,)))))</f>
        <v>2</v>
      </c>
      <c r="AO8" s="3">
        <f>W8*W6</f>
        <v>3</v>
      </c>
      <c r="AP8" s="3">
        <f t="shared" ref="AP8:BE8" si="17">X8*X6</f>
        <v>3</v>
      </c>
      <c r="AQ8" s="3">
        <f t="shared" si="17"/>
        <v>8</v>
      </c>
      <c r="AR8" s="3">
        <f t="shared" si="17"/>
        <v>4</v>
      </c>
      <c r="AS8" s="3">
        <f t="shared" si="17"/>
        <v>4</v>
      </c>
      <c r="AT8" s="3">
        <f t="shared" si="17"/>
        <v>4</v>
      </c>
      <c r="AU8" s="3">
        <f t="shared" si="17"/>
        <v>8</v>
      </c>
      <c r="AV8" s="3">
        <f t="shared" si="17"/>
        <v>3</v>
      </c>
      <c r="AW8" s="3">
        <f t="shared" si="17"/>
        <v>4</v>
      </c>
      <c r="AX8" s="3">
        <f t="shared" si="17"/>
        <v>3</v>
      </c>
      <c r="AY8" s="3">
        <f t="shared" si="17"/>
        <v>3</v>
      </c>
      <c r="AZ8" s="3">
        <f t="shared" si="17"/>
        <v>3</v>
      </c>
      <c r="BA8" s="3">
        <f t="shared" si="17"/>
        <v>3</v>
      </c>
      <c r="BB8" s="3">
        <f t="shared" si="17"/>
        <v>4</v>
      </c>
      <c r="BC8" s="3">
        <f t="shared" si="17"/>
        <v>4</v>
      </c>
      <c r="BD8" s="3">
        <f t="shared" si="17"/>
        <v>3</v>
      </c>
      <c r="BE8" s="3">
        <f t="shared" si="17"/>
        <v>2</v>
      </c>
      <c r="BF8" s="3">
        <f>SUM(AO8:BE8)</f>
        <v>66</v>
      </c>
      <c r="BG8" s="3">
        <v>19</v>
      </c>
      <c r="BH8" s="25">
        <f>BF8/BG8</f>
        <v>3.4736842105263159</v>
      </c>
      <c r="BJ8" s="135" t="s">
        <v>7</v>
      </c>
      <c r="BK8" s="135"/>
      <c r="BL8" s="135"/>
      <c r="BM8" s="135"/>
    </row>
    <row r="9" spans="1:65" s="3" customFormat="1" ht="16.5" x14ac:dyDescent="0.25">
      <c r="A9" s="4">
        <v>2</v>
      </c>
      <c r="B9" s="19" t="s">
        <v>9</v>
      </c>
      <c r="C9" s="20" t="s">
        <v>28</v>
      </c>
      <c r="D9" s="9" t="s">
        <v>240</v>
      </c>
      <c r="E9" s="9" t="s">
        <v>240</v>
      </c>
      <c r="F9" s="5" t="s">
        <v>63</v>
      </c>
      <c r="G9" s="5" t="s">
        <v>64</v>
      </c>
      <c r="H9" s="5" t="s">
        <v>64</v>
      </c>
      <c r="I9" s="5" t="s">
        <v>64</v>
      </c>
      <c r="J9" s="6" t="s">
        <v>64</v>
      </c>
      <c r="K9" s="6" t="s">
        <v>64</v>
      </c>
      <c r="L9" s="6" t="s">
        <v>65</v>
      </c>
      <c r="M9" s="12" t="s">
        <v>63</v>
      </c>
      <c r="N9" s="5" t="s">
        <v>65</v>
      </c>
      <c r="O9" s="5" t="s">
        <v>65</v>
      </c>
      <c r="P9" s="12" t="s">
        <v>65</v>
      </c>
      <c r="Q9" s="5" t="s">
        <v>64</v>
      </c>
      <c r="R9" s="5" t="s">
        <v>64</v>
      </c>
      <c r="S9" s="5" t="s">
        <v>64</v>
      </c>
      <c r="T9" s="5" t="s">
        <v>64</v>
      </c>
      <c r="U9" s="29">
        <f t="shared" ref="U9:U26" si="18">BF9/BG9</f>
        <v>2.6315789473684212</v>
      </c>
      <c r="V9" s="28"/>
      <c r="W9" s="23">
        <f t="shared" si="0"/>
        <v>0</v>
      </c>
      <c r="X9" s="23">
        <f t="shared" si="1"/>
        <v>0</v>
      </c>
      <c r="Y9" s="23">
        <f t="shared" si="2"/>
        <v>4</v>
      </c>
      <c r="Z9" s="23">
        <f t="shared" si="3"/>
        <v>3</v>
      </c>
      <c r="AA9" s="23">
        <f t="shared" si="4"/>
        <v>3</v>
      </c>
      <c r="AB9" s="23">
        <f t="shared" si="5"/>
        <v>3</v>
      </c>
      <c r="AC9" s="23">
        <f t="shared" si="6"/>
        <v>3</v>
      </c>
      <c r="AD9" s="23">
        <f t="shared" si="7"/>
        <v>2</v>
      </c>
      <c r="AE9" s="23">
        <f t="shared" si="8"/>
        <v>4</v>
      </c>
      <c r="AF9" s="23">
        <f t="shared" si="9"/>
        <v>2</v>
      </c>
      <c r="AG9" s="23">
        <f t="shared" si="10"/>
        <v>2</v>
      </c>
      <c r="AH9" s="23">
        <f t="shared" si="11"/>
        <v>2</v>
      </c>
      <c r="AI9" s="23">
        <f t="shared" si="12"/>
        <v>3</v>
      </c>
      <c r="AJ9" s="23">
        <f t="shared" si="13"/>
        <v>3</v>
      </c>
      <c r="AK9" s="23">
        <f t="shared" si="14"/>
        <v>3</v>
      </c>
      <c r="AL9" s="23">
        <f t="shared" si="15"/>
        <v>3</v>
      </c>
      <c r="AM9" s="23">
        <f t="shared" ref="AM9:AM26" si="19">IF(T9="A",4,IF(T9="B",3,IF(T9="C",2,IF(T9="D",1,IF(T9="E",0,)))))</f>
        <v>3</v>
      </c>
      <c r="AO9" s="3">
        <f>W9*W6</f>
        <v>0</v>
      </c>
      <c r="AP9" s="3">
        <f t="shared" ref="AP9:BE9" si="20">X9*X6</f>
        <v>0</v>
      </c>
      <c r="AQ9" s="3">
        <f t="shared" si="20"/>
        <v>8</v>
      </c>
      <c r="AR9" s="3">
        <f t="shared" si="20"/>
        <v>3</v>
      </c>
      <c r="AS9" s="3">
        <f t="shared" si="20"/>
        <v>3</v>
      </c>
      <c r="AT9" s="3">
        <f t="shared" si="20"/>
        <v>3</v>
      </c>
      <c r="AU9" s="3">
        <f t="shared" si="20"/>
        <v>6</v>
      </c>
      <c r="AV9" s="3">
        <f t="shared" si="20"/>
        <v>2</v>
      </c>
      <c r="AW9" s="3">
        <f t="shared" si="20"/>
        <v>4</v>
      </c>
      <c r="AX9" s="3">
        <f t="shared" si="20"/>
        <v>2</v>
      </c>
      <c r="AY9" s="3">
        <f t="shared" si="20"/>
        <v>2</v>
      </c>
      <c r="AZ9" s="3">
        <f t="shared" si="20"/>
        <v>2</v>
      </c>
      <c r="BA9" s="3">
        <f t="shared" si="20"/>
        <v>3</v>
      </c>
      <c r="BB9" s="3">
        <f t="shared" si="20"/>
        <v>3</v>
      </c>
      <c r="BC9" s="3">
        <f t="shared" si="20"/>
        <v>3</v>
      </c>
      <c r="BD9" s="3">
        <f t="shared" si="20"/>
        <v>3</v>
      </c>
      <c r="BE9" s="3">
        <f t="shared" si="20"/>
        <v>3</v>
      </c>
      <c r="BF9" s="3">
        <f t="shared" ref="BF9:BF26" si="21">SUM(AO9:BE9)</f>
        <v>50</v>
      </c>
      <c r="BG9" s="3">
        <v>19</v>
      </c>
      <c r="BH9" s="25">
        <f t="shared" ref="BH9:BH26" si="22">BF9/BG9</f>
        <v>2.6315789473684212</v>
      </c>
      <c r="BJ9" s="136" t="s">
        <v>76</v>
      </c>
      <c r="BK9" s="136"/>
      <c r="BL9" s="137">
        <f>BH27/19</f>
        <v>3.4182825484764541</v>
      </c>
      <c r="BM9" s="137"/>
    </row>
    <row r="10" spans="1:65" s="3" customFormat="1" ht="16.5" x14ac:dyDescent="0.25">
      <c r="A10" s="4">
        <v>3</v>
      </c>
      <c r="B10" s="19" t="s">
        <v>10</v>
      </c>
      <c r="C10" s="20" t="s">
        <v>29</v>
      </c>
      <c r="D10" s="5" t="s">
        <v>63</v>
      </c>
      <c r="E10" s="5" t="s">
        <v>63</v>
      </c>
      <c r="F10" s="5" t="s">
        <v>63</v>
      </c>
      <c r="G10" s="5" t="s">
        <v>64</v>
      </c>
      <c r="H10" s="5" t="s">
        <v>63</v>
      </c>
      <c r="I10" s="5" t="s">
        <v>63</v>
      </c>
      <c r="J10" s="6" t="s">
        <v>63</v>
      </c>
      <c r="K10" s="6" t="s">
        <v>63</v>
      </c>
      <c r="L10" s="6" t="s">
        <v>64</v>
      </c>
      <c r="M10" s="12" t="s">
        <v>63</v>
      </c>
      <c r="N10" s="5" t="s">
        <v>65</v>
      </c>
      <c r="O10" s="5" t="s">
        <v>65</v>
      </c>
      <c r="P10" s="12" t="s">
        <v>64</v>
      </c>
      <c r="Q10" s="5" t="s">
        <v>64</v>
      </c>
      <c r="R10" s="5" t="s">
        <v>64</v>
      </c>
      <c r="S10" s="5" t="s">
        <v>64</v>
      </c>
      <c r="T10" s="5" t="s">
        <v>63</v>
      </c>
      <c r="U10" s="29">
        <f t="shared" si="18"/>
        <v>3.4736842105263159</v>
      </c>
      <c r="V10" s="28"/>
      <c r="W10" s="23">
        <f t="shared" si="0"/>
        <v>4</v>
      </c>
      <c r="X10" s="23">
        <f t="shared" si="1"/>
        <v>4</v>
      </c>
      <c r="Y10" s="23">
        <f t="shared" si="2"/>
        <v>4</v>
      </c>
      <c r="Z10" s="23">
        <f t="shared" si="3"/>
        <v>4</v>
      </c>
      <c r="AA10" s="23">
        <f t="shared" si="4"/>
        <v>4</v>
      </c>
      <c r="AB10" s="23">
        <f t="shared" si="5"/>
        <v>4</v>
      </c>
      <c r="AC10" s="23">
        <f t="shared" si="6"/>
        <v>4</v>
      </c>
      <c r="AD10" s="23">
        <f t="shared" si="7"/>
        <v>3</v>
      </c>
      <c r="AE10" s="23">
        <f t="shared" si="8"/>
        <v>4</v>
      </c>
      <c r="AF10" s="23">
        <f t="shared" si="9"/>
        <v>2</v>
      </c>
      <c r="AG10" s="23">
        <f t="shared" si="10"/>
        <v>2</v>
      </c>
      <c r="AH10" s="23">
        <f t="shared" si="11"/>
        <v>3</v>
      </c>
      <c r="AI10" s="23">
        <f t="shared" si="12"/>
        <v>3</v>
      </c>
      <c r="AJ10" s="23">
        <f t="shared" si="13"/>
        <v>3</v>
      </c>
      <c r="AK10" s="23">
        <f t="shared" si="14"/>
        <v>3</v>
      </c>
      <c r="AL10" s="23">
        <f t="shared" si="15"/>
        <v>3</v>
      </c>
      <c r="AM10" s="23">
        <f t="shared" si="19"/>
        <v>4</v>
      </c>
      <c r="AO10" s="3">
        <f>W10*W6</f>
        <v>4</v>
      </c>
      <c r="AP10" s="3">
        <f t="shared" ref="AP10:BE10" si="23">X10*X6</f>
        <v>4</v>
      </c>
      <c r="AQ10" s="3">
        <f t="shared" si="23"/>
        <v>8</v>
      </c>
      <c r="AR10" s="3">
        <f t="shared" si="23"/>
        <v>4</v>
      </c>
      <c r="AS10" s="3">
        <f t="shared" si="23"/>
        <v>4</v>
      </c>
      <c r="AT10" s="3">
        <f t="shared" si="23"/>
        <v>4</v>
      </c>
      <c r="AU10" s="3">
        <f t="shared" si="23"/>
        <v>8</v>
      </c>
      <c r="AV10" s="3">
        <f t="shared" si="23"/>
        <v>3</v>
      </c>
      <c r="AW10" s="3">
        <f t="shared" si="23"/>
        <v>4</v>
      </c>
      <c r="AX10" s="3">
        <f t="shared" si="23"/>
        <v>2</v>
      </c>
      <c r="AY10" s="3">
        <f t="shared" si="23"/>
        <v>2</v>
      </c>
      <c r="AZ10" s="3">
        <f t="shared" si="23"/>
        <v>3</v>
      </c>
      <c r="BA10" s="3">
        <f t="shared" si="23"/>
        <v>3</v>
      </c>
      <c r="BB10" s="3">
        <f t="shared" si="23"/>
        <v>3</v>
      </c>
      <c r="BC10" s="3">
        <f t="shared" si="23"/>
        <v>3</v>
      </c>
      <c r="BD10" s="3">
        <f t="shared" si="23"/>
        <v>3</v>
      </c>
      <c r="BE10" s="3">
        <f t="shared" si="23"/>
        <v>4</v>
      </c>
      <c r="BF10" s="3">
        <f t="shared" si="21"/>
        <v>66</v>
      </c>
      <c r="BG10" s="3">
        <v>19</v>
      </c>
      <c r="BH10" s="25">
        <f t="shared" si="22"/>
        <v>3.4736842105263159</v>
      </c>
      <c r="BJ10" s="31" t="s">
        <v>77</v>
      </c>
      <c r="BK10" s="32"/>
      <c r="BL10" s="33"/>
      <c r="BM10" s="34">
        <v>2.79</v>
      </c>
    </row>
    <row r="11" spans="1:65" s="3" customFormat="1" ht="16.5" x14ac:dyDescent="0.25">
      <c r="A11" s="4">
        <v>4</v>
      </c>
      <c r="B11" s="21" t="s">
        <v>11</v>
      </c>
      <c r="C11" s="20" t="s">
        <v>30</v>
      </c>
      <c r="D11" s="5" t="s">
        <v>63</v>
      </c>
      <c r="E11" s="5" t="s">
        <v>63</v>
      </c>
      <c r="F11" s="5" t="s">
        <v>63</v>
      </c>
      <c r="G11" s="5" t="s">
        <v>64</v>
      </c>
      <c r="H11" s="5" t="s">
        <v>63</v>
      </c>
      <c r="I11" s="5" t="s">
        <v>63</v>
      </c>
      <c r="J11" s="6" t="s">
        <v>63</v>
      </c>
      <c r="K11" s="6" t="s">
        <v>63</v>
      </c>
      <c r="L11" s="6" t="s">
        <v>63</v>
      </c>
      <c r="M11" s="12" t="s">
        <v>63</v>
      </c>
      <c r="N11" s="5" t="s">
        <v>64</v>
      </c>
      <c r="O11" s="5" t="s">
        <v>64</v>
      </c>
      <c r="P11" s="12" t="s">
        <v>64</v>
      </c>
      <c r="Q11" s="5" t="s">
        <v>64</v>
      </c>
      <c r="R11" s="5" t="s">
        <v>64</v>
      </c>
      <c r="S11" s="5" t="s">
        <v>64</v>
      </c>
      <c r="T11" s="5" t="s">
        <v>63</v>
      </c>
      <c r="U11" s="29">
        <f t="shared" si="18"/>
        <v>3.6315789473684212</v>
      </c>
      <c r="V11" s="28"/>
      <c r="W11" s="23">
        <f t="shared" si="0"/>
        <v>4</v>
      </c>
      <c r="X11" s="23">
        <f t="shared" si="1"/>
        <v>4</v>
      </c>
      <c r="Y11" s="23">
        <f t="shared" si="2"/>
        <v>4</v>
      </c>
      <c r="Z11" s="23">
        <f t="shared" si="3"/>
        <v>4</v>
      </c>
      <c r="AA11" s="23">
        <f t="shared" si="4"/>
        <v>4</v>
      </c>
      <c r="AB11" s="23">
        <f t="shared" si="5"/>
        <v>4</v>
      </c>
      <c r="AC11" s="23">
        <f t="shared" si="6"/>
        <v>4</v>
      </c>
      <c r="AD11" s="23">
        <f t="shared" si="7"/>
        <v>4</v>
      </c>
      <c r="AE11" s="23">
        <f t="shared" si="8"/>
        <v>4</v>
      </c>
      <c r="AF11" s="23">
        <f t="shared" si="9"/>
        <v>3</v>
      </c>
      <c r="AG11" s="23">
        <f t="shared" si="10"/>
        <v>3</v>
      </c>
      <c r="AH11" s="23">
        <f t="shared" si="11"/>
        <v>3</v>
      </c>
      <c r="AI11" s="23">
        <f t="shared" si="12"/>
        <v>3</v>
      </c>
      <c r="AJ11" s="23">
        <f t="shared" si="13"/>
        <v>3</v>
      </c>
      <c r="AK11" s="23">
        <f t="shared" si="14"/>
        <v>3</v>
      </c>
      <c r="AL11" s="23">
        <f t="shared" si="15"/>
        <v>3</v>
      </c>
      <c r="AM11" s="23">
        <f t="shared" si="19"/>
        <v>4</v>
      </c>
      <c r="AO11" s="3">
        <f>W11*W6</f>
        <v>4</v>
      </c>
      <c r="AP11" s="3">
        <f t="shared" ref="AP11:BE11" si="24">X11*X6</f>
        <v>4</v>
      </c>
      <c r="AQ11" s="3">
        <f t="shared" si="24"/>
        <v>8</v>
      </c>
      <c r="AR11" s="3">
        <f t="shared" si="24"/>
        <v>4</v>
      </c>
      <c r="AS11" s="3">
        <f t="shared" si="24"/>
        <v>4</v>
      </c>
      <c r="AT11" s="3">
        <f t="shared" si="24"/>
        <v>4</v>
      </c>
      <c r="AU11" s="3">
        <f t="shared" si="24"/>
        <v>8</v>
      </c>
      <c r="AV11" s="3">
        <f t="shared" si="24"/>
        <v>4</v>
      </c>
      <c r="AW11" s="3">
        <f t="shared" si="24"/>
        <v>4</v>
      </c>
      <c r="AX11" s="3">
        <f t="shared" si="24"/>
        <v>3</v>
      </c>
      <c r="AY11" s="3">
        <f t="shared" si="24"/>
        <v>3</v>
      </c>
      <c r="AZ11" s="3">
        <f t="shared" si="24"/>
        <v>3</v>
      </c>
      <c r="BA11" s="3">
        <f t="shared" si="24"/>
        <v>3</v>
      </c>
      <c r="BB11" s="3">
        <f t="shared" si="24"/>
        <v>3</v>
      </c>
      <c r="BC11" s="3">
        <f t="shared" si="24"/>
        <v>3</v>
      </c>
      <c r="BD11" s="3">
        <f t="shared" si="24"/>
        <v>3</v>
      </c>
      <c r="BE11" s="3">
        <f t="shared" si="24"/>
        <v>4</v>
      </c>
      <c r="BF11" s="3">
        <f t="shared" si="21"/>
        <v>69</v>
      </c>
      <c r="BG11" s="3">
        <v>19</v>
      </c>
      <c r="BH11" s="25">
        <f t="shared" si="22"/>
        <v>3.6315789473684212</v>
      </c>
      <c r="BJ11" s="31" t="s">
        <v>78</v>
      </c>
      <c r="BK11" s="35"/>
      <c r="BL11" s="33"/>
      <c r="BM11" s="34">
        <v>3.58</v>
      </c>
    </row>
    <row r="12" spans="1:65" s="3" customFormat="1" x14ac:dyDescent="0.25">
      <c r="A12" s="4">
        <v>5</v>
      </c>
      <c r="B12" s="19" t="s">
        <v>12</v>
      </c>
      <c r="C12" s="20" t="s">
        <v>31</v>
      </c>
      <c r="D12" s="5" t="s">
        <v>64</v>
      </c>
      <c r="E12" s="5" t="s">
        <v>64</v>
      </c>
      <c r="F12" s="5" t="s">
        <v>63</v>
      </c>
      <c r="G12" s="5" t="s">
        <v>64</v>
      </c>
      <c r="H12" s="5" t="s">
        <v>63</v>
      </c>
      <c r="I12" s="5" t="s">
        <v>63</v>
      </c>
      <c r="J12" s="6" t="s">
        <v>63</v>
      </c>
      <c r="K12" s="6" t="s">
        <v>63</v>
      </c>
      <c r="L12" s="6" t="s">
        <v>65</v>
      </c>
      <c r="M12" s="12" t="s">
        <v>63</v>
      </c>
      <c r="N12" s="5" t="s">
        <v>63</v>
      </c>
      <c r="O12" s="5" t="s">
        <v>63</v>
      </c>
      <c r="P12" s="12" t="s">
        <v>64</v>
      </c>
      <c r="Q12" s="5" t="s">
        <v>64</v>
      </c>
      <c r="R12" s="5" t="s">
        <v>64</v>
      </c>
      <c r="S12" s="5" t="s">
        <v>64</v>
      </c>
      <c r="T12" s="5" t="s">
        <v>65</v>
      </c>
      <c r="U12" s="29">
        <f t="shared" si="18"/>
        <v>3.4210526315789473</v>
      </c>
      <c r="V12" s="28"/>
      <c r="W12" s="23">
        <f t="shared" si="0"/>
        <v>3</v>
      </c>
      <c r="X12" s="23">
        <f t="shared" si="1"/>
        <v>3</v>
      </c>
      <c r="Y12" s="23">
        <f t="shared" si="2"/>
        <v>4</v>
      </c>
      <c r="Z12" s="23">
        <f t="shared" si="3"/>
        <v>4</v>
      </c>
      <c r="AA12" s="23">
        <f t="shared" si="4"/>
        <v>4</v>
      </c>
      <c r="AB12" s="23">
        <f t="shared" si="5"/>
        <v>4</v>
      </c>
      <c r="AC12" s="23">
        <f t="shared" si="6"/>
        <v>4</v>
      </c>
      <c r="AD12" s="23">
        <f t="shared" si="7"/>
        <v>2</v>
      </c>
      <c r="AE12" s="23">
        <f t="shared" si="8"/>
        <v>4</v>
      </c>
      <c r="AF12" s="23">
        <f t="shared" si="9"/>
        <v>4</v>
      </c>
      <c r="AG12" s="23">
        <f t="shared" si="10"/>
        <v>4</v>
      </c>
      <c r="AH12" s="23">
        <f t="shared" si="11"/>
        <v>3</v>
      </c>
      <c r="AI12" s="23">
        <f t="shared" si="12"/>
        <v>3</v>
      </c>
      <c r="AJ12" s="23">
        <f t="shared" si="13"/>
        <v>3</v>
      </c>
      <c r="AK12" s="23">
        <f t="shared" si="14"/>
        <v>3</v>
      </c>
      <c r="AL12" s="23">
        <f t="shared" si="15"/>
        <v>3</v>
      </c>
      <c r="AM12" s="23">
        <f t="shared" si="19"/>
        <v>2</v>
      </c>
      <c r="AO12" s="3">
        <f>W12*W6</f>
        <v>3</v>
      </c>
      <c r="AP12" s="3">
        <f t="shared" ref="AP12:BE12" si="25">X12*X6</f>
        <v>3</v>
      </c>
      <c r="AQ12" s="3">
        <f t="shared" si="25"/>
        <v>8</v>
      </c>
      <c r="AR12" s="3">
        <f t="shared" si="25"/>
        <v>4</v>
      </c>
      <c r="AS12" s="3">
        <f t="shared" si="25"/>
        <v>4</v>
      </c>
      <c r="AT12" s="3">
        <f t="shared" si="25"/>
        <v>4</v>
      </c>
      <c r="AU12" s="3">
        <f t="shared" si="25"/>
        <v>8</v>
      </c>
      <c r="AV12" s="3">
        <f t="shared" si="25"/>
        <v>2</v>
      </c>
      <c r="AW12" s="3">
        <f t="shared" si="25"/>
        <v>4</v>
      </c>
      <c r="AX12" s="3">
        <f t="shared" si="25"/>
        <v>4</v>
      </c>
      <c r="AY12" s="3">
        <f t="shared" si="25"/>
        <v>4</v>
      </c>
      <c r="AZ12" s="3">
        <f t="shared" si="25"/>
        <v>3</v>
      </c>
      <c r="BA12" s="3">
        <f t="shared" si="25"/>
        <v>3</v>
      </c>
      <c r="BB12" s="3">
        <f t="shared" si="25"/>
        <v>3</v>
      </c>
      <c r="BC12" s="3">
        <f t="shared" si="25"/>
        <v>3</v>
      </c>
      <c r="BD12" s="3">
        <f t="shared" si="25"/>
        <v>3</v>
      </c>
      <c r="BE12" s="3">
        <f t="shared" si="25"/>
        <v>2</v>
      </c>
      <c r="BF12" s="3">
        <f t="shared" si="21"/>
        <v>65</v>
      </c>
      <c r="BG12" s="3">
        <v>19</v>
      </c>
      <c r="BH12" s="25">
        <f t="shared" si="22"/>
        <v>3.4210526315789473</v>
      </c>
    </row>
    <row r="13" spans="1:65" s="3" customFormat="1" x14ac:dyDescent="0.25">
      <c r="A13" s="4">
        <v>6</v>
      </c>
      <c r="B13" s="19" t="s">
        <v>13</v>
      </c>
      <c r="C13" s="20" t="s">
        <v>32</v>
      </c>
      <c r="D13" s="5" t="s">
        <v>63</v>
      </c>
      <c r="E13" s="5" t="s">
        <v>63</v>
      </c>
      <c r="F13" s="5" t="s">
        <v>63</v>
      </c>
      <c r="G13" s="5" t="s">
        <v>64</v>
      </c>
      <c r="H13" s="5" t="s">
        <v>63</v>
      </c>
      <c r="I13" s="5" t="s">
        <v>63</v>
      </c>
      <c r="J13" s="6" t="s">
        <v>63</v>
      </c>
      <c r="K13" s="6" t="s">
        <v>63</v>
      </c>
      <c r="L13" s="6" t="s">
        <v>63</v>
      </c>
      <c r="M13" s="12" t="s">
        <v>63</v>
      </c>
      <c r="N13" s="5" t="s">
        <v>64</v>
      </c>
      <c r="O13" s="5" t="s">
        <v>64</v>
      </c>
      <c r="P13" s="12" t="s">
        <v>64</v>
      </c>
      <c r="Q13" s="5" t="s">
        <v>64</v>
      </c>
      <c r="R13" s="5" t="s">
        <v>63</v>
      </c>
      <c r="S13" s="5" t="s">
        <v>63</v>
      </c>
      <c r="T13" s="5" t="s">
        <v>63</v>
      </c>
      <c r="U13" s="29">
        <f t="shared" si="18"/>
        <v>3.736842105263158</v>
      </c>
      <c r="V13" s="28"/>
      <c r="W13" s="23">
        <f t="shared" si="0"/>
        <v>4</v>
      </c>
      <c r="X13" s="23">
        <f t="shared" si="1"/>
        <v>4</v>
      </c>
      <c r="Y13" s="23">
        <f t="shared" si="2"/>
        <v>4</v>
      </c>
      <c r="Z13" s="23">
        <f t="shared" si="3"/>
        <v>4</v>
      </c>
      <c r="AA13" s="23">
        <f t="shared" si="4"/>
        <v>4</v>
      </c>
      <c r="AB13" s="23">
        <f t="shared" si="5"/>
        <v>4</v>
      </c>
      <c r="AC13" s="23">
        <f t="shared" si="6"/>
        <v>4</v>
      </c>
      <c r="AD13" s="23">
        <f t="shared" si="7"/>
        <v>4</v>
      </c>
      <c r="AE13" s="23">
        <f t="shared" si="8"/>
        <v>4</v>
      </c>
      <c r="AF13" s="23">
        <f t="shared" si="9"/>
        <v>3</v>
      </c>
      <c r="AG13" s="23">
        <f t="shared" si="10"/>
        <v>3</v>
      </c>
      <c r="AH13" s="23">
        <f t="shared" si="11"/>
        <v>3</v>
      </c>
      <c r="AI13" s="23">
        <f t="shared" si="12"/>
        <v>3</v>
      </c>
      <c r="AJ13" s="23">
        <f t="shared" si="13"/>
        <v>4</v>
      </c>
      <c r="AK13" s="23">
        <f t="shared" si="14"/>
        <v>4</v>
      </c>
      <c r="AL13" s="23">
        <f t="shared" si="15"/>
        <v>3</v>
      </c>
      <c r="AM13" s="23">
        <f t="shared" si="19"/>
        <v>4</v>
      </c>
      <c r="AO13" s="3">
        <f>W13*W6</f>
        <v>4</v>
      </c>
      <c r="AP13" s="3">
        <f t="shared" ref="AP13:BE13" si="26">X13*X6</f>
        <v>4</v>
      </c>
      <c r="AQ13" s="3">
        <f t="shared" si="26"/>
        <v>8</v>
      </c>
      <c r="AR13" s="3">
        <f t="shared" si="26"/>
        <v>4</v>
      </c>
      <c r="AS13" s="3">
        <f t="shared" si="26"/>
        <v>4</v>
      </c>
      <c r="AT13" s="3">
        <f t="shared" si="26"/>
        <v>4</v>
      </c>
      <c r="AU13" s="3">
        <f t="shared" si="26"/>
        <v>8</v>
      </c>
      <c r="AV13" s="3">
        <f t="shared" si="26"/>
        <v>4</v>
      </c>
      <c r="AW13" s="3">
        <f t="shared" si="26"/>
        <v>4</v>
      </c>
      <c r="AX13" s="3">
        <f t="shared" si="26"/>
        <v>3</v>
      </c>
      <c r="AY13" s="3">
        <f t="shared" si="26"/>
        <v>3</v>
      </c>
      <c r="AZ13" s="3">
        <f t="shared" si="26"/>
        <v>3</v>
      </c>
      <c r="BA13" s="3">
        <f t="shared" si="26"/>
        <v>3</v>
      </c>
      <c r="BB13" s="3">
        <f t="shared" si="26"/>
        <v>4</v>
      </c>
      <c r="BC13" s="3">
        <f t="shared" si="26"/>
        <v>4</v>
      </c>
      <c r="BD13" s="3">
        <f t="shared" si="26"/>
        <v>3</v>
      </c>
      <c r="BE13" s="3">
        <f t="shared" si="26"/>
        <v>4</v>
      </c>
      <c r="BF13" s="3">
        <f t="shared" si="21"/>
        <v>71</v>
      </c>
      <c r="BG13" s="3">
        <v>19</v>
      </c>
      <c r="BH13" s="25">
        <f t="shared" si="22"/>
        <v>3.736842105263158</v>
      </c>
    </row>
    <row r="14" spans="1:65" s="3" customFormat="1" x14ac:dyDescent="0.25">
      <c r="A14" s="4">
        <v>7</v>
      </c>
      <c r="B14" s="19" t="s">
        <v>14</v>
      </c>
      <c r="C14" s="20" t="s">
        <v>33</v>
      </c>
      <c r="D14" s="5" t="s">
        <v>63</v>
      </c>
      <c r="E14" s="5" t="s">
        <v>63</v>
      </c>
      <c r="F14" s="5" t="s">
        <v>63</v>
      </c>
      <c r="G14" s="5" t="s">
        <v>64</v>
      </c>
      <c r="H14" s="5" t="s">
        <v>63</v>
      </c>
      <c r="I14" s="5" t="s">
        <v>63</v>
      </c>
      <c r="J14" s="6" t="s">
        <v>63</v>
      </c>
      <c r="K14" s="6" t="s">
        <v>63</v>
      </c>
      <c r="L14" s="6" t="s">
        <v>63</v>
      </c>
      <c r="M14" s="12" t="s">
        <v>63</v>
      </c>
      <c r="N14" s="5" t="s">
        <v>65</v>
      </c>
      <c r="O14" s="5" t="s">
        <v>65</v>
      </c>
      <c r="P14" s="12" t="s">
        <v>64</v>
      </c>
      <c r="Q14" s="5" t="s">
        <v>64</v>
      </c>
      <c r="R14" s="5" t="s">
        <v>64</v>
      </c>
      <c r="S14" s="5" t="s">
        <v>64</v>
      </c>
      <c r="T14" s="5" t="s">
        <v>64</v>
      </c>
      <c r="U14" s="29">
        <f t="shared" si="18"/>
        <v>3.4736842105263159</v>
      </c>
      <c r="V14" s="28"/>
      <c r="W14" s="23">
        <f t="shared" si="0"/>
        <v>4</v>
      </c>
      <c r="X14" s="23">
        <f t="shared" si="1"/>
        <v>4</v>
      </c>
      <c r="Y14" s="23">
        <f t="shared" si="2"/>
        <v>4</v>
      </c>
      <c r="Z14" s="23">
        <f t="shared" si="3"/>
        <v>4</v>
      </c>
      <c r="AA14" s="23">
        <f t="shared" si="4"/>
        <v>4</v>
      </c>
      <c r="AB14" s="23">
        <f t="shared" si="5"/>
        <v>4</v>
      </c>
      <c r="AC14" s="23">
        <f t="shared" si="6"/>
        <v>4</v>
      </c>
      <c r="AD14" s="23">
        <f t="shared" si="7"/>
        <v>4</v>
      </c>
      <c r="AE14" s="23">
        <f t="shared" si="8"/>
        <v>4</v>
      </c>
      <c r="AF14" s="23">
        <f t="shared" si="9"/>
        <v>2</v>
      </c>
      <c r="AG14" s="23">
        <f t="shared" si="10"/>
        <v>2</v>
      </c>
      <c r="AH14" s="23">
        <f t="shared" si="11"/>
        <v>3</v>
      </c>
      <c r="AI14" s="23">
        <f t="shared" si="12"/>
        <v>3</v>
      </c>
      <c r="AJ14" s="23">
        <f t="shared" si="13"/>
        <v>3</v>
      </c>
      <c r="AK14" s="23">
        <f t="shared" si="14"/>
        <v>3</v>
      </c>
      <c r="AL14" s="23">
        <f t="shared" si="15"/>
        <v>3</v>
      </c>
      <c r="AM14" s="23">
        <f t="shared" si="19"/>
        <v>3</v>
      </c>
      <c r="AO14" s="3">
        <f>W14*W6</f>
        <v>4</v>
      </c>
      <c r="AP14" s="3">
        <f t="shared" ref="AP14:BE14" si="27">X14*X6</f>
        <v>4</v>
      </c>
      <c r="AQ14" s="3">
        <f t="shared" si="27"/>
        <v>8</v>
      </c>
      <c r="AR14" s="3">
        <f t="shared" si="27"/>
        <v>4</v>
      </c>
      <c r="AS14" s="3">
        <f t="shared" si="27"/>
        <v>4</v>
      </c>
      <c r="AT14" s="3">
        <f t="shared" si="27"/>
        <v>4</v>
      </c>
      <c r="AU14" s="3">
        <f t="shared" si="27"/>
        <v>8</v>
      </c>
      <c r="AV14" s="3">
        <f t="shared" si="27"/>
        <v>4</v>
      </c>
      <c r="AW14" s="3">
        <f t="shared" si="27"/>
        <v>4</v>
      </c>
      <c r="AX14" s="3">
        <f t="shared" si="27"/>
        <v>2</v>
      </c>
      <c r="AY14" s="3">
        <f t="shared" si="27"/>
        <v>2</v>
      </c>
      <c r="AZ14" s="3">
        <f t="shared" si="27"/>
        <v>3</v>
      </c>
      <c r="BA14" s="3">
        <f t="shared" si="27"/>
        <v>3</v>
      </c>
      <c r="BB14" s="3">
        <f t="shared" si="27"/>
        <v>3</v>
      </c>
      <c r="BC14" s="3">
        <f t="shared" si="27"/>
        <v>3</v>
      </c>
      <c r="BD14" s="3">
        <f t="shared" si="27"/>
        <v>3</v>
      </c>
      <c r="BE14" s="3">
        <f t="shared" si="27"/>
        <v>3</v>
      </c>
      <c r="BF14" s="3">
        <f t="shared" si="21"/>
        <v>66</v>
      </c>
      <c r="BG14" s="3">
        <v>19</v>
      </c>
      <c r="BH14" s="25">
        <f t="shared" si="22"/>
        <v>3.4736842105263159</v>
      </c>
    </row>
    <row r="15" spans="1:65" s="3" customFormat="1" x14ac:dyDescent="0.25">
      <c r="A15" s="4">
        <v>8</v>
      </c>
      <c r="B15" s="19" t="s">
        <v>15</v>
      </c>
      <c r="C15" s="20" t="s">
        <v>34</v>
      </c>
      <c r="D15" s="5" t="s">
        <v>63</v>
      </c>
      <c r="E15" s="5" t="s">
        <v>63</v>
      </c>
      <c r="F15" s="5" t="s">
        <v>63</v>
      </c>
      <c r="G15" s="5" t="s">
        <v>64</v>
      </c>
      <c r="H15" s="5" t="s">
        <v>63</v>
      </c>
      <c r="I15" s="5" t="s">
        <v>63</v>
      </c>
      <c r="J15" s="6" t="s">
        <v>63</v>
      </c>
      <c r="K15" s="6" t="s">
        <v>63</v>
      </c>
      <c r="L15" s="6" t="s">
        <v>63</v>
      </c>
      <c r="M15" s="12" t="s">
        <v>63</v>
      </c>
      <c r="N15" s="5" t="s">
        <v>65</v>
      </c>
      <c r="O15" s="5" t="s">
        <v>65</v>
      </c>
      <c r="P15" s="12" t="s">
        <v>65</v>
      </c>
      <c r="Q15" s="5" t="s">
        <v>64</v>
      </c>
      <c r="R15" s="5" t="s">
        <v>64</v>
      </c>
      <c r="S15" s="5" t="s">
        <v>64</v>
      </c>
      <c r="T15" s="5" t="s">
        <v>63</v>
      </c>
      <c r="U15" s="29">
        <f t="shared" si="18"/>
        <v>3.4736842105263159</v>
      </c>
      <c r="V15" s="28"/>
      <c r="W15" s="23">
        <f t="shared" si="0"/>
        <v>4</v>
      </c>
      <c r="X15" s="23">
        <f t="shared" si="1"/>
        <v>4</v>
      </c>
      <c r="Y15" s="23">
        <f t="shared" si="2"/>
        <v>4</v>
      </c>
      <c r="Z15" s="23">
        <f t="shared" si="3"/>
        <v>4</v>
      </c>
      <c r="AA15" s="23">
        <f t="shared" si="4"/>
        <v>4</v>
      </c>
      <c r="AB15" s="23">
        <f t="shared" si="5"/>
        <v>4</v>
      </c>
      <c r="AC15" s="23">
        <f t="shared" si="6"/>
        <v>4</v>
      </c>
      <c r="AD15" s="23">
        <f t="shared" si="7"/>
        <v>4</v>
      </c>
      <c r="AE15" s="23">
        <f t="shared" si="8"/>
        <v>4</v>
      </c>
      <c r="AF15" s="23">
        <f t="shared" si="9"/>
        <v>2</v>
      </c>
      <c r="AG15" s="23">
        <f t="shared" si="10"/>
        <v>2</v>
      </c>
      <c r="AH15" s="23">
        <f t="shared" si="11"/>
        <v>2</v>
      </c>
      <c r="AI15" s="23">
        <f t="shared" si="12"/>
        <v>3</v>
      </c>
      <c r="AJ15" s="23">
        <f t="shared" si="13"/>
        <v>3</v>
      </c>
      <c r="AK15" s="23">
        <f t="shared" si="14"/>
        <v>3</v>
      </c>
      <c r="AL15" s="23">
        <f t="shared" si="15"/>
        <v>3</v>
      </c>
      <c r="AM15" s="23">
        <f t="shared" si="19"/>
        <v>4</v>
      </c>
      <c r="AO15" s="3">
        <f>W15*W6</f>
        <v>4</v>
      </c>
      <c r="AP15" s="3">
        <f t="shared" ref="AP15:BE15" si="28">X15*X6</f>
        <v>4</v>
      </c>
      <c r="AQ15" s="3">
        <f t="shared" si="28"/>
        <v>8</v>
      </c>
      <c r="AR15" s="3">
        <f t="shared" si="28"/>
        <v>4</v>
      </c>
      <c r="AS15" s="3">
        <f t="shared" si="28"/>
        <v>4</v>
      </c>
      <c r="AT15" s="3">
        <f t="shared" si="28"/>
        <v>4</v>
      </c>
      <c r="AU15" s="3">
        <f t="shared" si="28"/>
        <v>8</v>
      </c>
      <c r="AV15" s="3">
        <f t="shared" si="28"/>
        <v>4</v>
      </c>
      <c r="AW15" s="3">
        <f t="shared" si="28"/>
        <v>4</v>
      </c>
      <c r="AX15" s="3">
        <f t="shared" si="28"/>
        <v>2</v>
      </c>
      <c r="AY15" s="3">
        <f t="shared" si="28"/>
        <v>2</v>
      </c>
      <c r="AZ15" s="3">
        <f t="shared" si="28"/>
        <v>2</v>
      </c>
      <c r="BA15" s="3">
        <f t="shared" si="28"/>
        <v>3</v>
      </c>
      <c r="BB15" s="3">
        <f t="shared" si="28"/>
        <v>3</v>
      </c>
      <c r="BC15" s="3">
        <f t="shared" si="28"/>
        <v>3</v>
      </c>
      <c r="BD15" s="3">
        <f t="shared" si="28"/>
        <v>3</v>
      </c>
      <c r="BE15" s="3">
        <f t="shared" si="28"/>
        <v>4</v>
      </c>
      <c r="BF15" s="3">
        <f t="shared" si="21"/>
        <v>66</v>
      </c>
      <c r="BG15" s="3">
        <v>19</v>
      </c>
      <c r="BH15" s="25">
        <f t="shared" si="22"/>
        <v>3.4736842105263159</v>
      </c>
    </row>
    <row r="16" spans="1:65" s="3" customFormat="1" x14ac:dyDescent="0.25">
      <c r="A16" s="4">
        <v>9</v>
      </c>
      <c r="B16" s="19" t="s">
        <v>16</v>
      </c>
      <c r="C16" s="20" t="s">
        <v>35</v>
      </c>
      <c r="D16" s="5" t="s">
        <v>64</v>
      </c>
      <c r="E16" s="5" t="s">
        <v>64</v>
      </c>
      <c r="F16" s="5" t="s">
        <v>63</v>
      </c>
      <c r="G16" s="5" t="s">
        <v>64</v>
      </c>
      <c r="H16" s="5" t="s">
        <v>63</v>
      </c>
      <c r="I16" s="5" t="s">
        <v>63</v>
      </c>
      <c r="J16" s="6" t="s">
        <v>63</v>
      </c>
      <c r="K16" s="6" t="s">
        <v>63</v>
      </c>
      <c r="L16" s="6" t="s">
        <v>64</v>
      </c>
      <c r="M16" s="12" t="s">
        <v>63</v>
      </c>
      <c r="N16" s="5" t="s">
        <v>64</v>
      </c>
      <c r="O16" s="5" t="s">
        <v>64</v>
      </c>
      <c r="P16" s="12" t="s">
        <v>64</v>
      </c>
      <c r="Q16" s="5" t="s">
        <v>64</v>
      </c>
      <c r="R16" s="5" t="s">
        <v>63</v>
      </c>
      <c r="S16" s="5" t="s">
        <v>63</v>
      </c>
      <c r="T16" s="5" t="s">
        <v>64</v>
      </c>
      <c r="U16" s="29">
        <f t="shared" si="18"/>
        <v>3.5263157894736841</v>
      </c>
      <c r="V16" s="28"/>
      <c r="W16" s="23">
        <f t="shared" si="0"/>
        <v>3</v>
      </c>
      <c r="X16" s="23">
        <f t="shared" si="1"/>
        <v>3</v>
      </c>
      <c r="Y16" s="23">
        <f t="shared" si="2"/>
        <v>4</v>
      </c>
      <c r="Z16" s="23">
        <f t="shared" si="3"/>
        <v>4</v>
      </c>
      <c r="AA16" s="23">
        <f t="shared" si="4"/>
        <v>4</v>
      </c>
      <c r="AB16" s="23">
        <f t="shared" si="5"/>
        <v>4</v>
      </c>
      <c r="AC16" s="23">
        <f t="shared" si="6"/>
        <v>4</v>
      </c>
      <c r="AD16" s="23">
        <f t="shared" si="7"/>
        <v>3</v>
      </c>
      <c r="AE16" s="23">
        <f t="shared" si="8"/>
        <v>4</v>
      </c>
      <c r="AF16" s="23">
        <f t="shared" si="9"/>
        <v>3</v>
      </c>
      <c r="AG16" s="23">
        <f t="shared" si="10"/>
        <v>3</v>
      </c>
      <c r="AH16" s="23">
        <f t="shared" si="11"/>
        <v>3</v>
      </c>
      <c r="AI16" s="23">
        <f t="shared" si="12"/>
        <v>3</v>
      </c>
      <c r="AJ16" s="23">
        <f t="shared" si="13"/>
        <v>4</v>
      </c>
      <c r="AK16" s="23">
        <f t="shared" si="14"/>
        <v>4</v>
      </c>
      <c r="AL16" s="23">
        <f t="shared" si="15"/>
        <v>3</v>
      </c>
      <c r="AM16" s="23">
        <f t="shared" si="19"/>
        <v>3</v>
      </c>
      <c r="AO16" s="3">
        <f>W16*W6</f>
        <v>3</v>
      </c>
      <c r="AP16" s="3">
        <f t="shared" ref="AP16:BE16" si="29">X16*X6</f>
        <v>3</v>
      </c>
      <c r="AQ16" s="3">
        <f t="shared" si="29"/>
        <v>8</v>
      </c>
      <c r="AR16" s="3">
        <f t="shared" si="29"/>
        <v>4</v>
      </c>
      <c r="AS16" s="3">
        <f t="shared" si="29"/>
        <v>4</v>
      </c>
      <c r="AT16" s="3">
        <f t="shared" si="29"/>
        <v>4</v>
      </c>
      <c r="AU16" s="3">
        <f t="shared" si="29"/>
        <v>8</v>
      </c>
      <c r="AV16" s="3">
        <f t="shared" si="29"/>
        <v>3</v>
      </c>
      <c r="AW16" s="3">
        <f t="shared" si="29"/>
        <v>4</v>
      </c>
      <c r="AX16" s="3">
        <f t="shared" si="29"/>
        <v>3</v>
      </c>
      <c r="AY16" s="3">
        <f t="shared" si="29"/>
        <v>3</v>
      </c>
      <c r="AZ16" s="3">
        <f t="shared" si="29"/>
        <v>3</v>
      </c>
      <c r="BA16" s="3">
        <f t="shared" si="29"/>
        <v>3</v>
      </c>
      <c r="BB16" s="3">
        <f t="shared" si="29"/>
        <v>4</v>
      </c>
      <c r="BC16" s="3">
        <f t="shared" si="29"/>
        <v>4</v>
      </c>
      <c r="BD16" s="3">
        <f t="shared" si="29"/>
        <v>3</v>
      </c>
      <c r="BE16" s="3">
        <f t="shared" si="29"/>
        <v>3</v>
      </c>
      <c r="BF16" s="3">
        <f t="shared" si="21"/>
        <v>67</v>
      </c>
      <c r="BG16" s="3">
        <v>19</v>
      </c>
      <c r="BH16" s="25">
        <f t="shared" si="22"/>
        <v>3.5263157894736841</v>
      </c>
    </row>
    <row r="17" spans="1:60" s="3" customFormat="1" x14ac:dyDescent="0.25">
      <c r="A17" s="4">
        <v>10</v>
      </c>
      <c r="B17" s="19" t="s">
        <v>17</v>
      </c>
      <c r="C17" s="20" t="s">
        <v>36</v>
      </c>
      <c r="D17" s="5" t="s">
        <v>63</v>
      </c>
      <c r="E17" s="5" t="s">
        <v>63</v>
      </c>
      <c r="F17" s="5" t="s">
        <v>63</v>
      </c>
      <c r="G17" s="5" t="s">
        <v>64</v>
      </c>
      <c r="H17" s="5" t="s">
        <v>63</v>
      </c>
      <c r="I17" s="5" t="s">
        <v>63</v>
      </c>
      <c r="J17" s="6" t="s">
        <v>63</v>
      </c>
      <c r="K17" s="6" t="s">
        <v>63</v>
      </c>
      <c r="L17" s="6" t="s">
        <v>63</v>
      </c>
      <c r="M17" s="12" t="s">
        <v>63</v>
      </c>
      <c r="N17" s="5" t="s">
        <v>64</v>
      </c>
      <c r="O17" s="5" t="s">
        <v>64</v>
      </c>
      <c r="P17" s="12" t="s">
        <v>64</v>
      </c>
      <c r="Q17" s="5" t="s">
        <v>63</v>
      </c>
      <c r="R17" s="5" t="s">
        <v>64</v>
      </c>
      <c r="S17" s="5" t="s">
        <v>64</v>
      </c>
      <c r="T17" s="5" t="s">
        <v>64</v>
      </c>
      <c r="U17" s="29">
        <f t="shared" si="18"/>
        <v>3.6315789473684212</v>
      </c>
      <c r="V17" s="28"/>
      <c r="W17" s="23">
        <f t="shared" si="0"/>
        <v>4</v>
      </c>
      <c r="X17" s="23">
        <f t="shared" si="1"/>
        <v>4</v>
      </c>
      <c r="Y17" s="23">
        <f t="shared" si="2"/>
        <v>4</v>
      </c>
      <c r="Z17" s="23">
        <f t="shared" si="3"/>
        <v>4</v>
      </c>
      <c r="AA17" s="23">
        <f t="shared" si="4"/>
        <v>4</v>
      </c>
      <c r="AB17" s="23">
        <f t="shared" si="5"/>
        <v>4</v>
      </c>
      <c r="AC17" s="23">
        <f t="shared" si="6"/>
        <v>4</v>
      </c>
      <c r="AD17" s="23">
        <f t="shared" si="7"/>
        <v>4</v>
      </c>
      <c r="AE17" s="23">
        <f t="shared" si="8"/>
        <v>4</v>
      </c>
      <c r="AF17" s="23">
        <f t="shared" si="9"/>
        <v>3</v>
      </c>
      <c r="AG17" s="23">
        <f t="shared" si="10"/>
        <v>3</v>
      </c>
      <c r="AH17" s="23">
        <f t="shared" si="11"/>
        <v>3</v>
      </c>
      <c r="AI17" s="23">
        <f t="shared" si="12"/>
        <v>4</v>
      </c>
      <c r="AJ17" s="23">
        <f t="shared" si="13"/>
        <v>3</v>
      </c>
      <c r="AK17" s="23">
        <f t="shared" si="14"/>
        <v>3</v>
      </c>
      <c r="AL17" s="23">
        <f t="shared" si="15"/>
        <v>3</v>
      </c>
      <c r="AM17" s="23">
        <f t="shared" si="19"/>
        <v>3</v>
      </c>
      <c r="AO17" s="3">
        <f>W17*W6</f>
        <v>4</v>
      </c>
      <c r="AP17" s="3">
        <f t="shared" ref="AP17:BE17" si="30">X17*X6</f>
        <v>4</v>
      </c>
      <c r="AQ17" s="3">
        <f t="shared" si="30"/>
        <v>8</v>
      </c>
      <c r="AR17" s="3">
        <f t="shared" si="30"/>
        <v>4</v>
      </c>
      <c r="AS17" s="3">
        <f t="shared" si="30"/>
        <v>4</v>
      </c>
      <c r="AT17" s="3">
        <f t="shared" si="30"/>
        <v>4</v>
      </c>
      <c r="AU17" s="3">
        <f t="shared" si="30"/>
        <v>8</v>
      </c>
      <c r="AV17" s="3">
        <f t="shared" si="30"/>
        <v>4</v>
      </c>
      <c r="AW17" s="3">
        <f t="shared" si="30"/>
        <v>4</v>
      </c>
      <c r="AX17" s="3">
        <f t="shared" si="30"/>
        <v>3</v>
      </c>
      <c r="AY17" s="3">
        <f t="shared" si="30"/>
        <v>3</v>
      </c>
      <c r="AZ17" s="3">
        <f t="shared" si="30"/>
        <v>3</v>
      </c>
      <c r="BA17" s="3">
        <f t="shared" si="30"/>
        <v>4</v>
      </c>
      <c r="BB17" s="3">
        <f t="shared" si="30"/>
        <v>3</v>
      </c>
      <c r="BC17" s="3">
        <f t="shared" si="30"/>
        <v>3</v>
      </c>
      <c r="BD17" s="3">
        <f t="shared" si="30"/>
        <v>3</v>
      </c>
      <c r="BE17" s="3">
        <f t="shared" si="30"/>
        <v>3</v>
      </c>
      <c r="BF17" s="3">
        <f t="shared" si="21"/>
        <v>69</v>
      </c>
      <c r="BG17" s="3">
        <v>19</v>
      </c>
      <c r="BH17" s="25">
        <f t="shared" si="22"/>
        <v>3.6315789473684212</v>
      </c>
    </row>
    <row r="18" spans="1:60" s="3" customFormat="1" x14ac:dyDescent="0.25">
      <c r="A18" s="4">
        <v>11</v>
      </c>
      <c r="B18" s="21" t="s">
        <v>18</v>
      </c>
      <c r="C18" s="20" t="s">
        <v>37</v>
      </c>
      <c r="D18" s="5" t="s">
        <v>63</v>
      </c>
      <c r="E18" s="5" t="s">
        <v>63</v>
      </c>
      <c r="F18" s="5" t="s">
        <v>63</v>
      </c>
      <c r="G18" s="5" t="s">
        <v>64</v>
      </c>
      <c r="H18" s="5" t="s">
        <v>63</v>
      </c>
      <c r="I18" s="5" t="s">
        <v>63</v>
      </c>
      <c r="J18" s="6" t="s">
        <v>63</v>
      </c>
      <c r="K18" s="6" t="s">
        <v>63</v>
      </c>
      <c r="L18" s="7" t="s">
        <v>64</v>
      </c>
      <c r="M18" s="12" t="s">
        <v>64</v>
      </c>
      <c r="N18" s="5" t="s">
        <v>65</v>
      </c>
      <c r="O18" s="5" t="s">
        <v>65</v>
      </c>
      <c r="P18" s="12" t="s">
        <v>65</v>
      </c>
      <c r="Q18" s="5" t="s">
        <v>64</v>
      </c>
      <c r="R18" s="9" t="s">
        <v>64</v>
      </c>
      <c r="S18" s="9" t="s">
        <v>64</v>
      </c>
      <c r="T18" s="9" t="s">
        <v>65</v>
      </c>
      <c r="U18" s="29">
        <f t="shared" si="18"/>
        <v>3.263157894736842</v>
      </c>
      <c r="V18" s="28"/>
      <c r="W18" s="23">
        <f t="shared" si="0"/>
        <v>4</v>
      </c>
      <c r="X18" s="23">
        <f t="shared" si="1"/>
        <v>4</v>
      </c>
      <c r="Y18" s="23">
        <f t="shared" si="2"/>
        <v>4</v>
      </c>
      <c r="Z18" s="23">
        <f t="shared" si="3"/>
        <v>4</v>
      </c>
      <c r="AA18" s="23">
        <f t="shared" si="4"/>
        <v>4</v>
      </c>
      <c r="AB18" s="23">
        <f t="shared" si="5"/>
        <v>4</v>
      </c>
      <c r="AC18" s="23">
        <f t="shared" si="6"/>
        <v>4</v>
      </c>
      <c r="AD18" s="23">
        <f t="shared" si="7"/>
        <v>3</v>
      </c>
      <c r="AE18" s="23">
        <f t="shared" si="8"/>
        <v>3</v>
      </c>
      <c r="AF18" s="23">
        <f t="shared" si="9"/>
        <v>2</v>
      </c>
      <c r="AG18" s="23">
        <f t="shared" si="10"/>
        <v>2</v>
      </c>
      <c r="AH18" s="23">
        <f t="shared" si="11"/>
        <v>2</v>
      </c>
      <c r="AI18" s="23">
        <f t="shared" si="12"/>
        <v>3</v>
      </c>
      <c r="AJ18" s="23">
        <f t="shared" si="13"/>
        <v>3</v>
      </c>
      <c r="AK18" s="23">
        <f t="shared" si="14"/>
        <v>3</v>
      </c>
      <c r="AL18" s="23">
        <f t="shared" si="15"/>
        <v>3</v>
      </c>
      <c r="AM18" s="23">
        <f t="shared" si="19"/>
        <v>2</v>
      </c>
      <c r="AO18" s="3">
        <f>W18*W6</f>
        <v>4</v>
      </c>
      <c r="AP18" s="3">
        <f t="shared" ref="AP18:BE18" si="31">X18*X6</f>
        <v>4</v>
      </c>
      <c r="AQ18" s="3">
        <f t="shared" si="31"/>
        <v>8</v>
      </c>
      <c r="AR18" s="3">
        <f t="shared" si="31"/>
        <v>4</v>
      </c>
      <c r="AS18" s="3">
        <f t="shared" si="31"/>
        <v>4</v>
      </c>
      <c r="AT18" s="3">
        <f t="shared" si="31"/>
        <v>4</v>
      </c>
      <c r="AU18" s="3">
        <f t="shared" si="31"/>
        <v>8</v>
      </c>
      <c r="AV18" s="3">
        <f t="shared" si="31"/>
        <v>3</v>
      </c>
      <c r="AW18" s="3">
        <f t="shared" si="31"/>
        <v>3</v>
      </c>
      <c r="AX18" s="3">
        <f t="shared" si="31"/>
        <v>2</v>
      </c>
      <c r="AY18" s="3">
        <f t="shared" si="31"/>
        <v>2</v>
      </c>
      <c r="AZ18" s="3">
        <f t="shared" si="31"/>
        <v>2</v>
      </c>
      <c r="BA18" s="3">
        <f t="shared" si="31"/>
        <v>3</v>
      </c>
      <c r="BB18" s="3">
        <f t="shared" si="31"/>
        <v>3</v>
      </c>
      <c r="BC18" s="3">
        <f t="shared" si="31"/>
        <v>3</v>
      </c>
      <c r="BD18" s="3">
        <f t="shared" si="31"/>
        <v>3</v>
      </c>
      <c r="BE18" s="3">
        <f t="shared" si="31"/>
        <v>2</v>
      </c>
      <c r="BF18" s="3">
        <f t="shared" si="21"/>
        <v>62</v>
      </c>
      <c r="BG18" s="3">
        <v>19</v>
      </c>
      <c r="BH18" s="25">
        <f t="shared" si="22"/>
        <v>3.263157894736842</v>
      </c>
    </row>
    <row r="19" spans="1:60" s="3" customFormat="1" x14ac:dyDescent="0.25">
      <c r="A19" s="4">
        <v>12</v>
      </c>
      <c r="B19" s="21" t="s">
        <v>19</v>
      </c>
      <c r="C19" s="20" t="s">
        <v>38</v>
      </c>
      <c r="D19" s="5" t="s">
        <v>63</v>
      </c>
      <c r="E19" s="5" t="s">
        <v>63</v>
      </c>
      <c r="F19" s="5" t="s">
        <v>63</v>
      </c>
      <c r="G19" s="5" t="s">
        <v>64</v>
      </c>
      <c r="H19" s="5" t="s">
        <v>63</v>
      </c>
      <c r="I19" s="5" t="s">
        <v>63</v>
      </c>
      <c r="J19" s="6" t="s">
        <v>63</v>
      </c>
      <c r="K19" s="6" t="s">
        <v>63</v>
      </c>
      <c r="L19" s="6" t="s">
        <v>64</v>
      </c>
      <c r="M19" s="12" t="s">
        <v>63</v>
      </c>
      <c r="N19" s="5" t="s">
        <v>63</v>
      </c>
      <c r="O19" s="5" t="s">
        <v>63</v>
      </c>
      <c r="P19" s="12" t="s">
        <v>65</v>
      </c>
      <c r="Q19" s="5" t="s">
        <v>64</v>
      </c>
      <c r="R19" s="5" t="s">
        <v>64</v>
      </c>
      <c r="S19" s="5" t="s">
        <v>64</v>
      </c>
      <c r="T19" s="5" t="s">
        <v>64</v>
      </c>
      <c r="U19" s="29">
        <f t="shared" si="18"/>
        <v>3.5789473684210527</v>
      </c>
      <c r="V19" s="28"/>
      <c r="W19" s="23">
        <f t="shared" si="0"/>
        <v>4</v>
      </c>
      <c r="X19" s="23">
        <f t="shared" si="1"/>
        <v>4</v>
      </c>
      <c r="Y19" s="23">
        <f t="shared" si="2"/>
        <v>4</v>
      </c>
      <c r="Z19" s="23">
        <f t="shared" si="3"/>
        <v>4</v>
      </c>
      <c r="AA19" s="23">
        <f t="shared" si="4"/>
        <v>4</v>
      </c>
      <c r="AB19" s="23">
        <f t="shared" si="5"/>
        <v>4</v>
      </c>
      <c r="AC19" s="23">
        <f t="shared" si="6"/>
        <v>4</v>
      </c>
      <c r="AD19" s="23">
        <f t="shared" si="7"/>
        <v>3</v>
      </c>
      <c r="AE19" s="23">
        <f t="shared" si="8"/>
        <v>4</v>
      </c>
      <c r="AF19" s="23">
        <f t="shared" si="9"/>
        <v>4</v>
      </c>
      <c r="AG19" s="23">
        <f t="shared" si="10"/>
        <v>4</v>
      </c>
      <c r="AH19" s="23">
        <f t="shared" si="11"/>
        <v>2</v>
      </c>
      <c r="AI19" s="23">
        <f t="shared" si="12"/>
        <v>3</v>
      </c>
      <c r="AJ19" s="23">
        <f t="shared" si="13"/>
        <v>3</v>
      </c>
      <c r="AK19" s="23">
        <f t="shared" si="14"/>
        <v>3</v>
      </c>
      <c r="AL19" s="23">
        <f t="shared" si="15"/>
        <v>3</v>
      </c>
      <c r="AM19" s="23">
        <f t="shared" si="19"/>
        <v>3</v>
      </c>
      <c r="AO19" s="3">
        <f>W19*W6</f>
        <v>4</v>
      </c>
      <c r="AP19" s="3">
        <f t="shared" ref="AP19:BE19" si="32">X19*X6</f>
        <v>4</v>
      </c>
      <c r="AQ19" s="3">
        <f t="shared" si="32"/>
        <v>8</v>
      </c>
      <c r="AR19" s="3">
        <f t="shared" si="32"/>
        <v>4</v>
      </c>
      <c r="AS19" s="3">
        <f t="shared" si="32"/>
        <v>4</v>
      </c>
      <c r="AT19" s="3">
        <f t="shared" si="32"/>
        <v>4</v>
      </c>
      <c r="AU19" s="3">
        <f t="shared" si="32"/>
        <v>8</v>
      </c>
      <c r="AV19" s="3">
        <f t="shared" si="32"/>
        <v>3</v>
      </c>
      <c r="AW19" s="3">
        <f t="shared" si="32"/>
        <v>4</v>
      </c>
      <c r="AX19" s="3">
        <f t="shared" si="32"/>
        <v>4</v>
      </c>
      <c r="AY19" s="3">
        <f t="shared" si="32"/>
        <v>4</v>
      </c>
      <c r="AZ19" s="3">
        <f t="shared" si="32"/>
        <v>2</v>
      </c>
      <c r="BA19" s="3">
        <f t="shared" si="32"/>
        <v>3</v>
      </c>
      <c r="BB19" s="3">
        <f t="shared" si="32"/>
        <v>3</v>
      </c>
      <c r="BC19" s="3">
        <f t="shared" si="32"/>
        <v>3</v>
      </c>
      <c r="BD19" s="3">
        <f t="shared" si="32"/>
        <v>3</v>
      </c>
      <c r="BE19" s="3">
        <f t="shared" si="32"/>
        <v>3</v>
      </c>
      <c r="BF19" s="3">
        <f t="shared" si="21"/>
        <v>68</v>
      </c>
      <c r="BG19" s="3">
        <v>19</v>
      </c>
      <c r="BH19" s="25">
        <f t="shared" si="22"/>
        <v>3.5789473684210527</v>
      </c>
    </row>
    <row r="20" spans="1:60" s="3" customFormat="1" x14ac:dyDescent="0.25">
      <c r="A20" s="4">
        <v>13</v>
      </c>
      <c r="B20" s="21" t="s">
        <v>20</v>
      </c>
      <c r="C20" s="20" t="s">
        <v>39</v>
      </c>
      <c r="D20" s="5" t="s">
        <v>63</v>
      </c>
      <c r="E20" s="5" t="s">
        <v>63</v>
      </c>
      <c r="F20" s="5" t="s">
        <v>63</v>
      </c>
      <c r="G20" s="5" t="s">
        <v>64</v>
      </c>
      <c r="H20" s="5" t="s">
        <v>63</v>
      </c>
      <c r="I20" s="5" t="s">
        <v>63</v>
      </c>
      <c r="J20" s="6" t="s">
        <v>63</v>
      </c>
      <c r="K20" s="6" t="s">
        <v>63</v>
      </c>
      <c r="L20" s="6" t="s">
        <v>63</v>
      </c>
      <c r="M20" s="12" t="s">
        <v>63</v>
      </c>
      <c r="N20" s="5" t="s">
        <v>64</v>
      </c>
      <c r="O20" s="5" t="s">
        <v>64</v>
      </c>
      <c r="P20" s="12" t="s">
        <v>64</v>
      </c>
      <c r="Q20" s="5" t="s">
        <v>64</v>
      </c>
      <c r="R20" s="5" t="s">
        <v>63</v>
      </c>
      <c r="S20" s="5" t="s">
        <v>63</v>
      </c>
      <c r="T20" s="5" t="s">
        <v>64</v>
      </c>
      <c r="U20" s="29">
        <f t="shared" si="18"/>
        <v>3.6842105263157894</v>
      </c>
      <c r="V20" s="28"/>
      <c r="W20" s="23">
        <f t="shared" si="0"/>
        <v>4</v>
      </c>
      <c r="X20" s="23">
        <f t="shared" si="1"/>
        <v>4</v>
      </c>
      <c r="Y20" s="23">
        <f t="shared" si="2"/>
        <v>4</v>
      </c>
      <c r="Z20" s="23">
        <f t="shared" si="3"/>
        <v>4</v>
      </c>
      <c r="AA20" s="23">
        <f t="shared" si="4"/>
        <v>4</v>
      </c>
      <c r="AB20" s="23">
        <f t="shared" si="5"/>
        <v>4</v>
      </c>
      <c r="AC20" s="23">
        <f t="shared" si="6"/>
        <v>4</v>
      </c>
      <c r="AD20" s="23">
        <f t="shared" si="7"/>
        <v>4</v>
      </c>
      <c r="AE20" s="23">
        <f t="shared" si="8"/>
        <v>4</v>
      </c>
      <c r="AF20" s="23">
        <f t="shared" si="9"/>
        <v>3</v>
      </c>
      <c r="AG20" s="23">
        <f t="shared" si="10"/>
        <v>3</v>
      </c>
      <c r="AH20" s="23">
        <f t="shared" si="11"/>
        <v>3</v>
      </c>
      <c r="AI20" s="23">
        <f t="shared" si="12"/>
        <v>3</v>
      </c>
      <c r="AJ20" s="23">
        <f t="shared" si="13"/>
        <v>4</v>
      </c>
      <c r="AK20" s="23">
        <f t="shared" si="14"/>
        <v>4</v>
      </c>
      <c r="AL20" s="23">
        <f t="shared" si="15"/>
        <v>3</v>
      </c>
      <c r="AM20" s="23">
        <f t="shared" si="19"/>
        <v>3</v>
      </c>
      <c r="AO20" s="3">
        <f>W20*W6</f>
        <v>4</v>
      </c>
      <c r="AP20" s="3">
        <f t="shared" ref="AP20:BE20" si="33">X20*X6</f>
        <v>4</v>
      </c>
      <c r="AQ20" s="3">
        <f t="shared" si="33"/>
        <v>8</v>
      </c>
      <c r="AR20" s="3">
        <f t="shared" si="33"/>
        <v>4</v>
      </c>
      <c r="AS20" s="3">
        <f t="shared" si="33"/>
        <v>4</v>
      </c>
      <c r="AT20" s="3">
        <f t="shared" si="33"/>
        <v>4</v>
      </c>
      <c r="AU20" s="3">
        <f t="shared" si="33"/>
        <v>8</v>
      </c>
      <c r="AV20" s="3">
        <f t="shared" si="33"/>
        <v>4</v>
      </c>
      <c r="AW20" s="3">
        <f t="shared" si="33"/>
        <v>4</v>
      </c>
      <c r="AX20" s="3">
        <f t="shared" si="33"/>
        <v>3</v>
      </c>
      <c r="AY20" s="3">
        <f t="shared" si="33"/>
        <v>3</v>
      </c>
      <c r="AZ20" s="3">
        <f t="shared" si="33"/>
        <v>3</v>
      </c>
      <c r="BA20" s="3">
        <f t="shared" si="33"/>
        <v>3</v>
      </c>
      <c r="BB20" s="3">
        <f t="shared" si="33"/>
        <v>4</v>
      </c>
      <c r="BC20" s="3">
        <f t="shared" si="33"/>
        <v>4</v>
      </c>
      <c r="BD20" s="3">
        <f t="shared" si="33"/>
        <v>3</v>
      </c>
      <c r="BE20" s="3">
        <f t="shared" si="33"/>
        <v>3</v>
      </c>
      <c r="BF20" s="3">
        <f t="shared" si="21"/>
        <v>70</v>
      </c>
      <c r="BG20" s="3">
        <v>19</v>
      </c>
      <c r="BH20" s="25">
        <f t="shared" si="22"/>
        <v>3.6842105263157894</v>
      </c>
    </row>
    <row r="21" spans="1:60" s="3" customFormat="1" ht="15.75" customHeight="1" x14ac:dyDescent="0.25">
      <c r="A21" s="4">
        <v>14</v>
      </c>
      <c r="B21" s="21" t="s">
        <v>21</v>
      </c>
      <c r="C21" s="20" t="s">
        <v>40</v>
      </c>
      <c r="D21" s="5" t="s">
        <v>63</v>
      </c>
      <c r="E21" s="5" t="s">
        <v>63</v>
      </c>
      <c r="F21" s="5" t="s">
        <v>63</v>
      </c>
      <c r="G21" s="5" t="s">
        <v>64</v>
      </c>
      <c r="H21" s="5" t="s">
        <v>63</v>
      </c>
      <c r="I21" s="5" t="s">
        <v>63</v>
      </c>
      <c r="J21" s="6" t="s">
        <v>63</v>
      </c>
      <c r="K21" s="6" t="s">
        <v>63</v>
      </c>
      <c r="L21" s="6" t="s">
        <v>64</v>
      </c>
      <c r="M21" s="12" t="s">
        <v>64</v>
      </c>
      <c r="N21" s="5" t="s">
        <v>65</v>
      </c>
      <c r="O21" s="5" t="s">
        <v>65</v>
      </c>
      <c r="P21" s="12" t="s">
        <v>65</v>
      </c>
      <c r="Q21" s="5" t="s">
        <v>64</v>
      </c>
      <c r="R21" s="5" t="s">
        <v>64</v>
      </c>
      <c r="S21" s="5" t="s">
        <v>64</v>
      </c>
      <c r="T21" s="5" t="s">
        <v>63</v>
      </c>
      <c r="U21" s="29">
        <f t="shared" si="18"/>
        <v>3.3684210526315788</v>
      </c>
      <c r="V21" s="28"/>
      <c r="W21" s="23">
        <f t="shared" si="0"/>
        <v>4</v>
      </c>
      <c r="X21" s="23">
        <f t="shared" si="1"/>
        <v>4</v>
      </c>
      <c r="Y21" s="23">
        <f t="shared" si="2"/>
        <v>4</v>
      </c>
      <c r="Z21" s="23">
        <f t="shared" si="3"/>
        <v>4</v>
      </c>
      <c r="AA21" s="23">
        <f t="shared" si="4"/>
        <v>4</v>
      </c>
      <c r="AB21" s="23">
        <f t="shared" si="5"/>
        <v>4</v>
      </c>
      <c r="AC21" s="23">
        <f t="shared" si="6"/>
        <v>4</v>
      </c>
      <c r="AD21" s="23">
        <f t="shared" si="7"/>
        <v>3</v>
      </c>
      <c r="AE21" s="23">
        <f t="shared" si="8"/>
        <v>3</v>
      </c>
      <c r="AF21" s="23">
        <f t="shared" si="9"/>
        <v>2</v>
      </c>
      <c r="AG21" s="23">
        <f t="shared" si="10"/>
        <v>2</v>
      </c>
      <c r="AH21" s="23">
        <f t="shared" si="11"/>
        <v>2</v>
      </c>
      <c r="AI21" s="23">
        <f t="shared" si="12"/>
        <v>3</v>
      </c>
      <c r="AJ21" s="23">
        <f t="shared" si="13"/>
        <v>3</v>
      </c>
      <c r="AK21" s="23">
        <f t="shared" si="14"/>
        <v>3</v>
      </c>
      <c r="AL21" s="23">
        <f t="shared" si="15"/>
        <v>3</v>
      </c>
      <c r="AM21" s="23">
        <f t="shared" si="19"/>
        <v>4</v>
      </c>
      <c r="AO21" s="3">
        <f>W21*D6</f>
        <v>4</v>
      </c>
      <c r="AP21" s="3">
        <f>X21*E6</f>
        <v>4</v>
      </c>
      <c r="AQ21" s="3">
        <f>Y21*F6</f>
        <v>8</v>
      </c>
      <c r="AR21" s="3">
        <f t="shared" ref="AR21:BC21" si="34">Z21*H6</f>
        <v>4</v>
      </c>
      <c r="AS21" s="3">
        <f t="shared" si="34"/>
        <v>4</v>
      </c>
      <c r="AT21" s="3">
        <f t="shared" si="34"/>
        <v>4</v>
      </c>
      <c r="AU21" s="3">
        <f t="shared" si="34"/>
        <v>8</v>
      </c>
      <c r="AV21" s="3">
        <f t="shared" si="34"/>
        <v>3</v>
      </c>
      <c r="AW21" s="3">
        <f t="shared" si="34"/>
        <v>3</v>
      </c>
      <c r="AX21" s="3">
        <f t="shared" si="34"/>
        <v>2</v>
      </c>
      <c r="AY21" s="3">
        <f t="shared" si="34"/>
        <v>2</v>
      </c>
      <c r="AZ21" s="3">
        <f t="shared" si="34"/>
        <v>2</v>
      </c>
      <c r="BA21" s="3">
        <f t="shared" si="34"/>
        <v>3</v>
      </c>
      <c r="BB21" s="3">
        <f t="shared" si="34"/>
        <v>3</v>
      </c>
      <c r="BC21" s="3">
        <f t="shared" si="34"/>
        <v>3</v>
      </c>
      <c r="BD21" s="3">
        <f>AL21*G6</f>
        <v>3</v>
      </c>
      <c r="BE21" s="3">
        <f t="shared" ref="BE21" si="35">AM21*T6</f>
        <v>4</v>
      </c>
      <c r="BF21" s="3">
        <f t="shared" si="21"/>
        <v>64</v>
      </c>
      <c r="BG21" s="3">
        <v>19</v>
      </c>
      <c r="BH21" s="25">
        <f t="shared" si="22"/>
        <v>3.3684210526315788</v>
      </c>
    </row>
    <row r="22" spans="1:60" s="3" customFormat="1" x14ac:dyDescent="0.25">
      <c r="A22" s="4">
        <v>15</v>
      </c>
      <c r="B22" s="19" t="s">
        <v>22</v>
      </c>
      <c r="C22" s="20" t="s">
        <v>41</v>
      </c>
      <c r="D22" s="5" t="s">
        <v>63</v>
      </c>
      <c r="E22" s="5" t="s">
        <v>63</v>
      </c>
      <c r="F22" s="5" t="s">
        <v>63</v>
      </c>
      <c r="G22" s="5" t="s">
        <v>64</v>
      </c>
      <c r="H22" s="5" t="s">
        <v>63</v>
      </c>
      <c r="I22" s="5" t="s">
        <v>63</v>
      </c>
      <c r="J22" s="6" t="s">
        <v>63</v>
      </c>
      <c r="K22" s="6" t="s">
        <v>63</v>
      </c>
      <c r="L22" s="6" t="s">
        <v>63</v>
      </c>
      <c r="M22" s="12" t="s">
        <v>64</v>
      </c>
      <c r="N22" s="5" t="s">
        <v>64</v>
      </c>
      <c r="O22" s="5" t="s">
        <v>64</v>
      </c>
      <c r="P22" s="12" t="s">
        <v>64</v>
      </c>
      <c r="Q22" s="5" t="s">
        <v>64</v>
      </c>
      <c r="R22" s="5" t="s">
        <v>64</v>
      </c>
      <c r="S22" s="5" t="s">
        <v>64</v>
      </c>
      <c r="T22" s="5" t="s">
        <v>63</v>
      </c>
      <c r="U22" s="29">
        <f t="shared" si="18"/>
        <v>3.5789473684210527</v>
      </c>
      <c r="V22" s="28"/>
      <c r="W22" s="23">
        <f t="shared" si="0"/>
        <v>4</v>
      </c>
      <c r="X22" s="23">
        <f t="shared" si="1"/>
        <v>4</v>
      </c>
      <c r="Y22" s="23">
        <f t="shared" si="2"/>
        <v>4</v>
      </c>
      <c r="Z22" s="23">
        <f t="shared" si="3"/>
        <v>4</v>
      </c>
      <c r="AA22" s="23">
        <f t="shared" si="4"/>
        <v>4</v>
      </c>
      <c r="AB22" s="23">
        <f t="shared" si="5"/>
        <v>4</v>
      </c>
      <c r="AC22" s="23">
        <f t="shared" si="6"/>
        <v>4</v>
      </c>
      <c r="AD22" s="23">
        <f t="shared" si="7"/>
        <v>4</v>
      </c>
      <c r="AE22" s="23">
        <f t="shared" si="8"/>
        <v>3</v>
      </c>
      <c r="AF22" s="23">
        <f t="shared" si="9"/>
        <v>3</v>
      </c>
      <c r="AG22" s="23">
        <f t="shared" si="10"/>
        <v>3</v>
      </c>
      <c r="AH22" s="23">
        <f t="shared" si="11"/>
        <v>3</v>
      </c>
      <c r="AI22" s="23">
        <f t="shared" si="12"/>
        <v>3</v>
      </c>
      <c r="AJ22" s="23">
        <f t="shared" si="13"/>
        <v>3</v>
      </c>
      <c r="AK22" s="23">
        <f t="shared" si="14"/>
        <v>3</v>
      </c>
      <c r="AL22" s="23">
        <f t="shared" si="15"/>
        <v>3</v>
      </c>
      <c r="AM22" s="23">
        <f t="shared" si="19"/>
        <v>4</v>
      </c>
      <c r="AO22" s="3">
        <f>W22*D6</f>
        <v>4</v>
      </c>
      <c r="AP22" s="3">
        <f>X22*E6</f>
        <v>4</v>
      </c>
      <c r="AQ22" s="3">
        <f>Y22*F6</f>
        <v>8</v>
      </c>
      <c r="AR22" s="3">
        <f t="shared" ref="AR22:BC22" si="36">Z22*H6</f>
        <v>4</v>
      </c>
      <c r="AS22" s="3">
        <f t="shared" si="36"/>
        <v>4</v>
      </c>
      <c r="AT22" s="3">
        <f t="shared" si="36"/>
        <v>4</v>
      </c>
      <c r="AU22" s="3">
        <f t="shared" si="36"/>
        <v>8</v>
      </c>
      <c r="AV22" s="3">
        <f t="shared" si="36"/>
        <v>4</v>
      </c>
      <c r="AW22" s="3">
        <f t="shared" si="36"/>
        <v>3</v>
      </c>
      <c r="AX22" s="3">
        <f t="shared" si="36"/>
        <v>3</v>
      </c>
      <c r="AY22" s="3">
        <f t="shared" si="36"/>
        <v>3</v>
      </c>
      <c r="AZ22" s="3">
        <f t="shared" si="36"/>
        <v>3</v>
      </c>
      <c r="BA22" s="3">
        <f t="shared" si="36"/>
        <v>3</v>
      </c>
      <c r="BB22" s="3">
        <f t="shared" si="36"/>
        <v>3</v>
      </c>
      <c r="BC22" s="3">
        <f t="shared" si="36"/>
        <v>3</v>
      </c>
      <c r="BD22" s="3">
        <f>AL22*G6</f>
        <v>3</v>
      </c>
      <c r="BE22" s="3">
        <f t="shared" ref="BE22" si="37">AM22*T6</f>
        <v>4</v>
      </c>
      <c r="BF22" s="3">
        <f t="shared" si="21"/>
        <v>68</v>
      </c>
      <c r="BG22" s="3">
        <v>19</v>
      </c>
      <c r="BH22" s="25">
        <f t="shared" si="22"/>
        <v>3.5789473684210527</v>
      </c>
    </row>
    <row r="23" spans="1:60" s="3" customFormat="1" x14ac:dyDescent="0.25">
      <c r="A23" s="4">
        <v>16</v>
      </c>
      <c r="B23" s="19" t="s">
        <v>23</v>
      </c>
      <c r="C23" s="20" t="s">
        <v>42</v>
      </c>
      <c r="D23" s="5" t="s">
        <v>63</v>
      </c>
      <c r="E23" s="5" t="s">
        <v>63</v>
      </c>
      <c r="F23" s="5" t="s">
        <v>63</v>
      </c>
      <c r="G23" s="5" t="s">
        <v>64</v>
      </c>
      <c r="H23" s="5" t="s">
        <v>63</v>
      </c>
      <c r="I23" s="5" t="s">
        <v>63</v>
      </c>
      <c r="J23" s="6" t="s">
        <v>63</v>
      </c>
      <c r="K23" s="6" t="s">
        <v>63</v>
      </c>
      <c r="L23" s="6" t="s">
        <v>64</v>
      </c>
      <c r="M23" s="12" t="s">
        <v>63</v>
      </c>
      <c r="N23" s="5" t="s">
        <v>66</v>
      </c>
      <c r="O23" s="5" t="s">
        <v>66</v>
      </c>
      <c r="P23" s="12" t="s">
        <v>66</v>
      </c>
      <c r="Q23" s="5" t="s">
        <v>64</v>
      </c>
      <c r="R23" s="5" t="s">
        <v>64</v>
      </c>
      <c r="S23" s="5" t="s">
        <v>64</v>
      </c>
      <c r="T23" s="5" t="s">
        <v>63</v>
      </c>
      <c r="U23" s="29">
        <f t="shared" si="18"/>
        <v>3.263157894736842</v>
      </c>
      <c r="V23" s="28"/>
      <c r="W23" s="23">
        <f t="shared" si="0"/>
        <v>4</v>
      </c>
      <c r="X23" s="23">
        <f t="shared" si="1"/>
        <v>4</v>
      </c>
      <c r="Y23" s="23">
        <f t="shared" si="2"/>
        <v>4</v>
      </c>
      <c r="Z23" s="23">
        <f t="shared" si="3"/>
        <v>4</v>
      </c>
      <c r="AA23" s="23">
        <f t="shared" si="4"/>
        <v>4</v>
      </c>
      <c r="AB23" s="23">
        <f t="shared" si="5"/>
        <v>4</v>
      </c>
      <c r="AC23" s="23">
        <f t="shared" si="6"/>
        <v>4</v>
      </c>
      <c r="AD23" s="23">
        <f t="shared" si="7"/>
        <v>3</v>
      </c>
      <c r="AE23" s="23">
        <f t="shared" si="8"/>
        <v>4</v>
      </c>
      <c r="AF23" s="23">
        <f t="shared" si="9"/>
        <v>1</v>
      </c>
      <c r="AG23" s="23">
        <f t="shared" si="10"/>
        <v>1</v>
      </c>
      <c r="AH23" s="23">
        <f t="shared" si="11"/>
        <v>1</v>
      </c>
      <c r="AI23" s="23">
        <f t="shared" si="12"/>
        <v>3</v>
      </c>
      <c r="AJ23" s="23">
        <f t="shared" si="13"/>
        <v>3</v>
      </c>
      <c r="AK23" s="23">
        <f t="shared" si="14"/>
        <v>3</v>
      </c>
      <c r="AL23" s="23">
        <f t="shared" si="15"/>
        <v>3</v>
      </c>
      <c r="AM23" s="23">
        <f t="shared" si="19"/>
        <v>4</v>
      </c>
      <c r="AO23" s="3">
        <f>W23*D6</f>
        <v>4</v>
      </c>
      <c r="AP23" s="3">
        <f>X23*E6</f>
        <v>4</v>
      </c>
      <c r="AQ23" s="3">
        <f>Y23*F6</f>
        <v>8</v>
      </c>
      <c r="AR23" s="3">
        <f t="shared" ref="AR23:BC23" si="38">Z23*H6</f>
        <v>4</v>
      </c>
      <c r="AS23" s="3">
        <f t="shared" si="38"/>
        <v>4</v>
      </c>
      <c r="AT23" s="3">
        <f t="shared" si="38"/>
        <v>4</v>
      </c>
      <c r="AU23" s="3">
        <f t="shared" si="38"/>
        <v>8</v>
      </c>
      <c r="AV23" s="3">
        <f t="shared" si="38"/>
        <v>3</v>
      </c>
      <c r="AW23" s="3">
        <f t="shared" si="38"/>
        <v>4</v>
      </c>
      <c r="AX23" s="3">
        <f t="shared" si="38"/>
        <v>1</v>
      </c>
      <c r="AY23" s="3">
        <f t="shared" si="38"/>
        <v>1</v>
      </c>
      <c r="AZ23" s="3">
        <f t="shared" si="38"/>
        <v>1</v>
      </c>
      <c r="BA23" s="3">
        <f t="shared" si="38"/>
        <v>3</v>
      </c>
      <c r="BB23" s="3">
        <f t="shared" si="38"/>
        <v>3</v>
      </c>
      <c r="BC23" s="3">
        <f t="shared" si="38"/>
        <v>3</v>
      </c>
      <c r="BD23" s="3">
        <f>AL23*G6</f>
        <v>3</v>
      </c>
      <c r="BE23" s="3">
        <f t="shared" ref="BE23" si="39">AM23*T6</f>
        <v>4</v>
      </c>
      <c r="BF23" s="3">
        <f t="shared" si="21"/>
        <v>62</v>
      </c>
      <c r="BG23" s="3">
        <v>19</v>
      </c>
      <c r="BH23" s="25">
        <f t="shared" si="22"/>
        <v>3.263157894736842</v>
      </c>
    </row>
    <row r="24" spans="1:60" s="3" customFormat="1" x14ac:dyDescent="0.25">
      <c r="A24" s="4">
        <v>17</v>
      </c>
      <c r="B24" s="14" t="s">
        <v>24</v>
      </c>
      <c r="C24" s="20" t="s">
        <v>43</v>
      </c>
      <c r="D24" s="5" t="s">
        <v>63</v>
      </c>
      <c r="E24" s="5" t="s">
        <v>63</v>
      </c>
      <c r="F24" s="5" t="s">
        <v>63</v>
      </c>
      <c r="G24" s="5" t="s">
        <v>64</v>
      </c>
      <c r="H24" s="5" t="s">
        <v>63</v>
      </c>
      <c r="I24" s="5" t="s">
        <v>63</v>
      </c>
      <c r="J24" s="6" t="s">
        <v>64</v>
      </c>
      <c r="K24" s="6" t="s">
        <v>64</v>
      </c>
      <c r="L24" s="7" t="s">
        <v>65</v>
      </c>
      <c r="M24" s="12" t="s">
        <v>63</v>
      </c>
      <c r="N24" s="5" t="s">
        <v>66</v>
      </c>
      <c r="O24" s="5" t="s">
        <v>66</v>
      </c>
      <c r="P24" s="12" t="s">
        <v>65</v>
      </c>
      <c r="Q24" s="5" t="s">
        <v>64</v>
      </c>
      <c r="R24" s="5" t="s">
        <v>65</v>
      </c>
      <c r="S24" s="5" t="s">
        <v>65</v>
      </c>
      <c r="T24" s="5" t="s">
        <v>65</v>
      </c>
      <c r="U24" s="29">
        <f t="shared" si="18"/>
        <v>2.8947368421052633</v>
      </c>
      <c r="V24" s="28"/>
      <c r="W24" s="23">
        <f t="shared" si="0"/>
        <v>4</v>
      </c>
      <c r="X24" s="23">
        <f t="shared" si="1"/>
        <v>4</v>
      </c>
      <c r="Y24" s="23">
        <f t="shared" si="2"/>
        <v>4</v>
      </c>
      <c r="Z24" s="23">
        <f t="shared" si="3"/>
        <v>4</v>
      </c>
      <c r="AA24" s="23">
        <f t="shared" si="4"/>
        <v>4</v>
      </c>
      <c r="AB24" s="23">
        <f t="shared" si="5"/>
        <v>3</v>
      </c>
      <c r="AC24" s="23">
        <f t="shared" si="6"/>
        <v>3</v>
      </c>
      <c r="AD24" s="23">
        <f t="shared" si="7"/>
        <v>2</v>
      </c>
      <c r="AE24" s="23">
        <f t="shared" si="8"/>
        <v>4</v>
      </c>
      <c r="AF24" s="23">
        <f t="shared" si="9"/>
        <v>1</v>
      </c>
      <c r="AG24" s="23">
        <f t="shared" si="10"/>
        <v>1</v>
      </c>
      <c r="AH24" s="23">
        <f t="shared" si="11"/>
        <v>2</v>
      </c>
      <c r="AI24" s="23">
        <f t="shared" si="12"/>
        <v>3</v>
      </c>
      <c r="AJ24" s="23">
        <f t="shared" si="13"/>
        <v>2</v>
      </c>
      <c r="AK24" s="23">
        <f t="shared" si="14"/>
        <v>2</v>
      </c>
      <c r="AL24" s="23">
        <f t="shared" si="15"/>
        <v>3</v>
      </c>
      <c r="AM24" s="23">
        <f t="shared" si="19"/>
        <v>2</v>
      </c>
      <c r="AO24" s="3">
        <f>W24*D6</f>
        <v>4</v>
      </c>
      <c r="AP24" s="3">
        <f>X24*E6</f>
        <v>4</v>
      </c>
      <c r="AQ24" s="3">
        <f>Y24*F6</f>
        <v>8</v>
      </c>
      <c r="AR24" s="3">
        <f t="shared" ref="AR24:BC24" si="40">Z24*H6</f>
        <v>4</v>
      </c>
      <c r="AS24" s="3">
        <f t="shared" si="40"/>
        <v>4</v>
      </c>
      <c r="AT24" s="3">
        <f t="shared" si="40"/>
        <v>3</v>
      </c>
      <c r="AU24" s="3">
        <f t="shared" si="40"/>
        <v>6</v>
      </c>
      <c r="AV24" s="3">
        <f t="shared" si="40"/>
        <v>2</v>
      </c>
      <c r="AW24" s="3">
        <f t="shared" si="40"/>
        <v>4</v>
      </c>
      <c r="AX24" s="3">
        <f t="shared" si="40"/>
        <v>1</v>
      </c>
      <c r="AY24" s="3">
        <f t="shared" si="40"/>
        <v>1</v>
      </c>
      <c r="AZ24" s="3">
        <f t="shared" si="40"/>
        <v>2</v>
      </c>
      <c r="BA24" s="3">
        <f t="shared" si="40"/>
        <v>3</v>
      </c>
      <c r="BB24" s="3">
        <f t="shared" si="40"/>
        <v>2</v>
      </c>
      <c r="BC24" s="3">
        <f t="shared" si="40"/>
        <v>2</v>
      </c>
      <c r="BD24" s="3">
        <f>AL24*G6</f>
        <v>3</v>
      </c>
      <c r="BE24" s="3">
        <f t="shared" ref="BE24" si="41">AM24*T6</f>
        <v>2</v>
      </c>
      <c r="BF24" s="3">
        <f t="shared" si="21"/>
        <v>55</v>
      </c>
      <c r="BG24" s="3">
        <v>19</v>
      </c>
      <c r="BH24" s="25">
        <f t="shared" si="22"/>
        <v>2.8947368421052633</v>
      </c>
    </row>
    <row r="25" spans="1:60" s="3" customFormat="1" x14ac:dyDescent="0.25">
      <c r="A25" s="4">
        <v>18</v>
      </c>
      <c r="B25" s="14" t="s">
        <v>25</v>
      </c>
      <c r="C25" s="20" t="s">
        <v>44</v>
      </c>
      <c r="D25" s="47" t="s">
        <v>63</v>
      </c>
      <c r="E25" s="47" t="s">
        <v>63</v>
      </c>
      <c r="F25" s="47" t="s">
        <v>63</v>
      </c>
      <c r="G25" s="47" t="s">
        <v>64</v>
      </c>
      <c r="H25" s="47" t="s">
        <v>63</v>
      </c>
      <c r="I25" s="47" t="s">
        <v>63</v>
      </c>
      <c r="J25" s="48" t="s">
        <v>63</v>
      </c>
      <c r="K25" s="48" t="s">
        <v>63</v>
      </c>
      <c r="L25" s="51" t="s">
        <v>63</v>
      </c>
      <c r="M25" s="49" t="s">
        <v>63</v>
      </c>
      <c r="N25" s="50" t="s">
        <v>64</v>
      </c>
      <c r="O25" s="50" t="s">
        <v>64</v>
      </c>
      <c r="P25" s="52" t="s">
        <v>64</v>
      </c>
      <c r="Q25" s="47" t="s">
        <v>64</v>
      </c>
      <c r="R25" s="47" t="s">
        <v>64</v>
      </c>
      <c r="S25" s="47" t="s">
        <v>64</v>
      </c>
      <c r="T25" s="47" t="s">
        <v>63</v>
      </c>
      <c r="U25" s="29">
        <f t="shared" si="18"/>
        <v>3.6315789473684212</v>
      </c>
      <c r="V25" s="28"/>
      <c r="W25" s="23">
        <f t="shared" si="0"/>
        <v>4</v>
      </c>
      <c r="X25" s="23">
        <f t="shared" si="1"/>
        <v>4</v>
      </c>
      <c r="Y25" s="23">
        <f t="shared" si="2"/>
        <v>4</v>
      </c>
      <c r="Z25" s="23">
        <f t="shared" si="3"/>
        <v>4</v>
      </c>
      <c r="AA25" s="23">
        <f t="shared" si="4"/>
        <v>4</v>
      </c>
      <c r="AB25" s="23">
        <f t="shared" si="5"/>
        <v>4</v>
      </c>
      <c r="AC25" s="23">
        <f t="shared" si="6"/>
        <v>4</v>
      </c>
      <c r="AD25" s="23">
        <f t="shared" si="7"/>
        <v>4</v>
      </c>
      <c r="AE25" s="23">
        <f t="shared" si="8"/>
        <v>4</v>
      </c>
      <c r="AF25" s="23">
        <f t="shared" si="9"/>
        <v>3</v>
      </c>
      <c r="AG25" s="23">
        <f t="shared" si="10"/>
        <v>3</v>
      </c>
      <c r="AH25" s="23">
        <f t="shared" si="11"/>
        <v>3</v>
      </c>
      <c r="AI25" s="23">
        <f t="shared" si="12"/>
        <v>3</v>
      </c>
      <c r="AJ25" s="23">
        <f t="shared" si="13"/>
        <v>3</v>
      </c>
      <c r="AK25" s="23">
        <f t="shared" si="14"/>
        <v>3</v>
      </c>
      <c r="AL25" s="23">
        <f t="shared" si="15"/>
        <v>3</v>
      </c>
      <c r="AM25" s="23">
        <f t="shared" si="19"/>
        <v>4</v>
      </c>
      <c r="AO25" s="3">
        <f>W25*D6</f>
        <v>4</v>
      </c>
      <c r="AP25" s="3">
        <f>X25*E6</f>
        <v>4</v>
      </c>
      <c r="AQ25" s="3">
        <f>Y25*F6</f>
        <v>8</v>
      </c>
      <c r="AR25" s="3">
        <f t="shared" ref="AR25:BC25" si="42">Z25*H6</f>
        <v>4</v>
      </c>
      <c r="AS25" s="3">
        <f t="shared" si="42"/>
        <v>4</v>
      </c>
      <c r="AT25" s="3">
        <f t="shared" si="42"/>
        <v>4</v>
      </c>
      <c r="AU25" s="3">
        <f t="shared" si="42"/>
        <v>8</v>
      </c>
      <c r="AV25" s="3">
        <f t="shared" si="42"/>
        <v>4</v>
      </c>
      <c r="AW25" s="3">
        <f t="shared" si="42"/>
        <v>4</v>
      </c>
      <c r="AX25" s="3">
        <f t="shared" si="42"/>
        <v>3</v>
      </c>
      <c r="AY25" s="3">
        <f t="shared" si="42"/>
        <v>3</v>
      </c>
      <c r="AZ25" s="3">
        <f t="shared" si="42"/>
        <v>3</v>
      </c>
      <c r="BA25" s="3">
        <f t="shared" si="42"/>
        <v>3</v>
      </c>
      <c r="BB25" s="3">
        <f t="shared" si="42"/>
        <v>3</v>
      </c>
      <c r="BC25" s="3">
        <f t="shared" si="42"/>
        <v>3</v>
      </c>
      <c r="BD25" s="3">
        <f>AL25*G6</f>
        <v>3</v>
      </c>
      <c r="BE25" s="3">
        <f t="shared" ref="BE25" si="43">AM25*T6</f>
        <v>4</v>
      </c>
      <c r="BF25" s="3">
        <f t="shared" si="21"/>
        <v>69</v>
      </c>
      <c r="BG25" s="3">
        <v>19</v>
      </c>
      <c r="BH25" s="25">
        <f t="shared" si="22"/>
        <v>3.6315789473684212</v>
      </c>
    </row>
    <row r="26" spans="1:60" s="3" customFormat="1" x14ac:dyDescent="0.25">
      <c r="A26" s="4">
        <v>19</v>
      </c>
      <c r="B26" s="14" t="s">
        <v>26</v>
      </c>
      <c r="C26" s="20" t="s">
        <v>45</v>
      </c>
      <c r="D26" s="5" t="s">
        <v>63</v>
      </c>
      <c r="E26" s="5" t="s">
        <v>63</v>
      </c>
      <c r="F26" s="5" t="s">
        <v>63</v>
      </c>
      <c r="G26" s="5" t="s">
        <v>64</v>
      </c>
      <c r="H26" s="5" t="s">
        <v>64</v>
      </c>
      <c r="I26" s="5" t="s">
        <v>64</v>
      </c>
      <c r="J26" s="6" t="s">
        <v>63</v>
      </c>
      <c r="K26" s="6" t="s">
        <v>63</v>
      </c>
      <c r="L26" s="7" t="s">
        <v>64</v>
      </c>
      <c r="M26" s="15" t="s">
        <v>64</v>
      </c>
      <c r="N26" s="5" t="s">
        <v>64</v>
      </c>
      <c r="O26" s="5" t="s">
        <v>64</v>
      </c>
      <c r="P26" s="12" t="s">
        <v>65</v>
      </c>
      <c r="Q26" s="5" t="s">
        <v>64</v>
      </c>
      <c r="R26" s="5" t="s">
        <v>65</v>
      </c>
      <c r="S26" s="5" t="s">
        <v>65</v>
      </c>
      <c r="T26" s="5" t="s">
        <v>64</v>
      </c>
      <c r="U26" s="29">
        <f t="shared" si="18"/>
        <v>3.2105263157894739</v>
      </c>
      <c r="V26" s="28"/>
      <c r="W26" s="23">
        <f t="shared" si="0"/>
        <v>4</v>
      </c>
      <c r="X26" s="23">
        <f t="shared" si="1"/>
        <v>4</v>
      </c>
      <c r="Y26" s="23">
        <f t="shared" si="2"/>
        <v>4</v>
      </c>
      <c r="Z26" s="23">
        <f t="shared" si="3"/>
        <v>3</v>
      </c>
      <c r="AA26" s="23">
        <f t="shared" si="4"/>
        <v>3</v>
      </c>
      <c r="AB26" s="23">
        <f t="shared" si="5"/>
        <v>4</v>
      </c>
      <c r="AC26" s="23">
        <f t="shared" si="6"/>
        <v>4</v>
      </c>
      <c r="AD26" s="23">
        <f t="shared" si="7"/>
        <v>3</v>
      </c>
      <c r="AE26" s="23">
        <f t="shared" si="8"/>
        <v>3</v>
      </c>
      <c r="AF26" s="23">
        <f t="shared" si="9"/>
        <v>3</v>
      </c>
      <c r="AG26" s="23">
        <f t="shared" si="10"/>
        <v>3</v>
      </c>
      <c r="AH26" s="23">
        <f t="shared" si="11"/>
        <v>2</v>
      </c>
      <c r="AI26" s="23">
        <f t="shared" si="12"/>
        <v>3</v>
      </c>
      <c r="AJ26" s="23">
        <f t="shared" si="13"/>
        <v>2</v>
      </c>
      <c r="AK26" s="23">
        <f t="shared" si="14"/>
        <v>2</v>
      </c>
      <c r="AL26" s="23">
        <f t="shared" si="15"/>
        <v>3</v>
      </c>
      <c r="AM26" s="23">
        <f t="shared" si="19"/>
        <v>3</v>
      </c>
      <c r="AO26" s="3">
        <f>W26*D6</f>
        <v>4</v>
      </c>
      <c r="AP26" s="3">
        <f>X26*E6</f>
        <v>4</v>
      </c>
      <c r="AQ26" s="3">
        <f>Y26*F6</f>
        <v>8</v>
      </c>
      <c r="AR26" s="3">
        <f t="shared" ref="AR26:BC26" si="44">Z26*H6</f>
        <v>3</v>
      </c>
      <c r="AS26" s="3">
        <f t="shared" si="44"/>
        <v>3</v>
      </c>
      <c r="AT26" s="3">
        <f t="shared" si="44"/>
        <v>4</v>
      </c>
      <c r="AU26" s="3">
        <f t="shared" si="44"/>
        <v>8</v>
      </c>
      <c r="AV26" s="3">
        <f t="shared" si="44"/>
        <v>3</v>
      </c>
      <c r="AW26" s="3">
        <f t="shared" si="44"/>
        <v>3</v>
      </c>
      <c r="AX26" s="3">
        <f t="shared" si="44"/>
        <v>3</v>
      </c>
      <c r="AY26" s="3">
        <f t="shared" si="44"/>
        <v>3</v>
      </c>
      <c r="AZ26" s="3">
        <f t="shared" si="44"/>
        <v>2</v>
      </c>
      <c r="BA26" s="3">
        <f t="shared" si="44"/>
        <v>3</v>
      </c>
      <c r="BB26" s="3">
        <f t="shared" si="44"/>
        <v>2</v>
      </c>
      <c r="BC26" s="3">
        <f t="shared" si="44"/>
        <v>2</v>
      </c>
      <c r="BD26" s="3">
        <f>AL26*G6</f>
        <v>3</v>
      </c>
      <c r="BE26" s="3">
        <f t="shared" ref="BE26" si="45">AM26*T6</f>
        <v>3</v>
      </c>
      <c r="BF26" s="3">
        <f t="shared" si="21"/>
        <v>61</v>
      </c>
      <c r="BG26" s="3">
        <v>19</v>
      </c>
      <c r="BH26" s="25">
        <f t="shared" si="22"/>
        <v>3.2105263157894739</v>
      </c>
    </row>
    <row r="27" spans="1:60" x14ac:dyDescent="0.25">
      <c r="L27" s="138" t="s">
        <v>67</v>
      </c>
      <c r="M27" s="138"/>
      <c r="N27" s="138"/>
      <c r="O27" s="138"/>
      <c r="P27" s="138"/>
      <c r="Q27" s="138"/>
      <c r="R27" s="138"/>
      <c r="S27" s="138"/>
      <c r="T27" s="138"/>
      <c r="BH27" s="24">
        <f>SUM(BH8:BH26)</f>
        <v>64.94736842105263</v>
      </c>
    </row>
    <row r="28" spans="1:60" x14ac:dyDescent="0.25">
      <c r="L28" s="133" t="s">
        <v>68</v>
      </c>
      <c r="M28" s="133"/>
      <c r="N28" s="133"/>
      <c r="O28" s="133"/>
      <c r="P28" s="133"/>
      <c r="Q28" s="133"/>
      <c r="R28" s="133"/>
      <c r="S28" s="133"/>
      <c r="T28" s="133"/>
    </row>
    <row r="29" spans="1:60" x14ac:dyDescent="0.25">
      <c r="L29" s="133" t="s">
        <v>69</v>
      </c>
      <c r="M29" s="133"/>
      <c r="N29" s="133"/>
      <c r="O29" s="133"/>
      <c r="P29" s="133"/>
      <c r="Q29" s="133"/>
      <c r="R29" s="133"/>
      <c r="S29" s="133"/>
      <c r="T29" s="133"/>
    </row>
    <row r="30" spans="1:60" x14ac:dyDescent="0.25">
      <c r="N30" s="16"/>
    </row>
    <row r="31" spans="1:60" x14ac:dyDescent="0.25">
      <c r="N31" s="16"/>
    </row>
    <row r="32" spans="1:60" x14ac:dyDescent="0.25">
      <c r="L32" s="133" t="s">
        <v>70</v>
      </c>
      <c r="M32" s="133"/>
      <c r="N32" s="133"/>
      <c r="O32" s="133"/>
      <c r="P32" s="133"/>
      <c r="Q32" s="133"/>
      <c r="R32" s="133"/>
      <c r="S32" s="133"/>
      <c r="T32" s="133"/>
    </row>
    <row r="33" spans="1:20" ht="17.25" customHeight="1" x14ac:dyDescent="0.25">
      <c r="L33" s="133" t="s">
        <v>71</v>
      </c>
      <c r="M33" s="133"/>
      <c r="N33" s="133"/>
      <c r="O33" s="133"/>
      <c r="P33" s="133"/>
      <c r="Q33" s="133"/>
      <c r="R33" s="133"/>
      <c r="S33" s="133"/>
      <c r="T33" s="133"/>
    </row>
    <row r="34" spans="1:20" ht="28.5" customHeight="1" x14ac:dyDescent="0.25">
      <c r="L34" s="11"/>
    </row>
    <row r="35" spans="1:20" x14ac:dyDescent="0.25">
      <c r="A35" s="123" t="s">
        <v>79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</row>
    <row r="36" spans="1:20" x14ac:dyDescent="0.2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</row>
    <row r="37" spans="1:20" x14ac:dyDescent="0.25">
      <c r="L37" s="10"/>
    </row>
    <row r="38" spans="1:20" x14ac:dyDescent="0.25">
      <c r="A38" s="2" t="s">
        <v>7</v>
      </c>
    </row>
    <row r="39" spans="1:20" x14ac:dyDescent="0.25">
      <c r="A39" s="125" t="s">
        <v>2</v>
      </c>
      <c r="B39" s="125" t="s">
        <v>3</v>
      </c>
      <c r="C39" s="126" t="s">
        <v>4</v>
      </c>
      <c r="D39" s="127" t="s">
        <v>5</v>
      </c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</row>
    <row r="40" spans="1:20" x14ac:dyDescent="0.25">
      <c r="A40" s="125"/>
      <c r="B40" s="125"/>
      <c r="C40" s="126"/>
      <c r="D40" s="17">
        <v>1</v>
      </c>
      <c r="E40" s="17">
        <v>1</v>
      </c>
      <c r="F40" s="17">
        <v>2</v>
      </c>
      <c r="G40" s="17"/>
      <c r="H40" s="7">
        <v>1</v>
      </c>
      <c r="I40" s="7">
        <v>1</v>
      </c>
      <c r="J40" s="7">
        <v>1</v>
      </c>
      <c r="K40" s="7">
        <v>2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</row>
    <row r="41" spans="1:20" ht="213.75" x14ac:dyDescent="0.25">
      <c r="A41" s="125"/>
      <c r="B41" s="125"/>
      <c r="C41" s="126"/>
      <c r="D41" s="22" t="s">
        <v>46</v>
      </c>
      <c r="E41" s="22" t="s">
        <v>47</v>
      </c>
      <c r="F41" s="18" t="s">
        <v>62</v>
      </c>
      <c r="G41" s="18"/>
      <c r="H41" s="22" t="s">
        <v>48</v>
      </c>
      <c r="I41" s="22" t="s">
        <v>49</v>
      </c>
      <c r="J41" s="18" t="s">
        <v>50</v>
      </c>
      <c r="K41" s="18" t="s">
        <v>51</v>
      </c>
      <c r="L41" s="18" t="s">
        <v>52</v>
      </c>
      <c r="M41" s="18" t="s">
        <v>53</v>
      </c>
      <c r="N41" s="18" t="s">
        <v>54</v>
      </c>
      <c r="O41" s="18" t="s">
        <v>55</v>
      </c>
      <c r="P41" s="18" t="s">
        <v>56</v>
      </c>
      <c r="Q41" s="18" t="s">
        <v>57</v>
      </c>
      <c r="R41" s="18" t="s">
        <v>58</v>
      </c>
      <c r="S41" s="18" t="s">
        <v>59</v>
      </c>
      <c r="T41" s="18" t="s">
        <v>61</v>
      </c>
    </row>
    <row r="42" spans="1:20" x14ac:dyDescent="0.25">
      <c r="A42" s="30">
        <v>1</v>
      </c>
      <c r="B42" s="19" t="s">
        <v>8</v>
      </c>
      <c r="C42" s="20" t="s">
        <v>27</v>
      </c>
      <c r="D42" s="5" t="s">
        <v>64</v>
      </c>
      <c r="E42" s="5" t="s">
        <v>64</v>
      </c>
      <c r="F42" s="5" t="s">
        <v>63</v>
      </c>
      <c r="G42" s="5"/>
      <c r="H42" s="5" t="s">
        <v>64</v>
      </c>
      <c r="I42" s="5" t="s">
        <v>64</v>
      </c>
      <c r="J42" s="6" t="s">
        <v>63</v>
      </c>
      <c r="K42" s="6" t="s">
        <v>63</v>
      </c>
      <c r="L42" s="6" t="s">
        <v>64</v>
      </c>
      <c r="M42" s="15" t="s">
        <v>63</v>
      </c>
      <c r="N42" s="5" t="s">
        <v>64</v>
      </c>
      <c r="O42" s="5" t="s">
        <v>64</v>
      </c>
      <c r="P42" s="5" t="s">
        <v>64</v>
      </c>
      <c r="Q42" s="5" t="s">
        <v>64</v>
      </c>
      <c r="R42" s="5" t="s">
        <v>63</v>
      </c>
      <c r="S42" s="5" t="s">
        <v>63</v>
      </c>
      <c r="T42" s="5" t="s">
        <v>65</v>
      </c>
    </row>
    <row r="43" spans="1:20" x14ac:dyDescent="0.25">
      <c r="A43" s="30">
        <v>2</v>
      </c>
      <c r="B43" s="19" t="s">
        <v>9</v>
      </c>
      <c r="C43" s="20" t="s">
        <v>28</v>
      </c>
      <c r="D43" s="5" t="s">
        <v>64</v>
      </c>
      <c r="E43" s="5" t="s">
        <v>64</v>
      </c>
      <c r="F43" s="5" t="s">
        <v>63</v>
      </c>
      <c r="G43" s="5"/>
      <c r="H43" s="5" t="s">
        <v>64</v>
      </c>
      <c r="I43" s="5" t="s">
        <v>64</v>
      </c>
      <c r="J43" s="6" t="s">
        <v>64</v>
      </c>
      <c r="K43" s="6" t="s">
        <v>64</v>
      </c>
      <c r="L43" s="6" t="s">
        <v>65</v>
      </c>
      <c r="M43" s="15" t="s">
        <v>63</v>
      </c>
      <c r="N43" s="5" t="s">
        <v>65</v>
      </c>
      <c r="O43" s="5" t="s">
        <v>65</v>
      </c>
      <c r="P43" s="12" t="s">
        <v>65</v>
      </c>
      <c r="Q43" s="5" t="s">
        <v>64</v>
      </c>
      <c r="R43" s="5" t="s">
        <v>64</v>
      </c>
      <c r="S43" s="5" t="s">
        <v>64</v>
      </c>
      <c r="T43" s="5" t="s">
        <v>64</v>
      </c>
    </row>
    <row r="44" spans="1:20" x14ac:dyDescent="0.25">
      <c r="A44" s="30">
        <v>3</v>
      </c>
      <c r="B44" s="19" t="s">
        <v>10</v>
      </c>
      <c r="C44" s="20" t="s">
        <v>29</v>
      </c>
      <c r="D44" s="5" t="s">
        <v>64</v>
      </c>
      <c r="E44" s="5" t="s">
        <v>64</v>
      </c>
      <c r="F44" s="5" t="s">
        <v>63</v>
      </c>
      <c r="G44" s="5"/>
      <c r="H44" s="5" t="s">
        <v>64</v>
      </c>
      <c r="I44" s="5" t="s">
        <v>64</v>
      </c>
      <c r="J44" s="6" t="s">
        <v>63</v>
      </c>
      <c r="K44" s="6" t="s">
        <v>63</v>
      </c>
      <c r="L44" s="6" t="s">
        <v>64</v>
      </c>
      <c r="M44" s="15" t="s">
        <v>63</v>
      </c>
      <c r="N44" s="5" t="s">
        <v>65</v>
      </c>
      <c r="O44" s="5" t="s">
        <v>65</v>
      </c>
      <c r="P44" s="12" t="s">
        <v>64</v>
      </c>
      <c r="Q44" s="5" t="s">
        <v>64</v>
      </c>
      <c r="R44" s="5" t="s">
        <v>64</v>
      </c>
      <c r="S44" s="5" t="s">
        <v>64</v>
      </c>
      <c r="T44" s="5" t="s">
        <v>63</v>
      </c>
    </row>
    <row r="45" spans="1:20" x14ac:dyDescent="0.25">
      <c r="A45" s="30">
        <v>4</v>
      </c>
      <c r="B45" s="21" t="s">
        <v>11</v>
      </c>
      <c r="C45" s="20" t="s">
        <v>30</v>
      </c>
      <c r="D45" s="5" t="s">
        <v>63</v>
      </c>
      <c r="E45" s="5" t="s">
        <v>63</v>
      </c>
      <c r="F45" s="5" t="s">
        <v>63</v>
      </c>
      <c r="G45" s="5"/>
      <c r="H45" s="5" t="s">
        <v>64</v>
      </c>
      <c r="I45" s="5" t="s">
        <v>64</v>
      </c>
      <c r="J45" s="6" t="s">
        <v>63</v>
      </c>
      <c r="K45" s="6" t="s">
        <v>63</v>
      </c>
      <c r="L45" s="6" t="s">
        <v>63</v>
      </c>
      <c r="M45" s="15" t="s">
        <v>63</v>
      </c>
      <c r="N45" s="5" t="s">
        <v>64</v>
      </c>
      <c r="O45" s="5" t="s">
        <v>64</v>
      </c>
      <c r="P45" s="12" t="s">
        <v>64</v>
      </c>
      <c r="Q45" s="5" t="s">
        <v>64</v>
      </c>
      <c r="R45" s="5" t="s">
        <v>64</v>
      </c>
      <c r="S45" s="5" t="s">
        <v>64</v>
      </c>
      <c r="T45" s="5" t="s">
        <v>63</v>
      </c>
    </row>
    <row r="46" spans="1:20" x14ac:dyDescent="0.25">
      <c r="A46" s="30">
        <v>5</v>
      </c>
      <c r="B46" s="19" t="s">
        <v>12</v>
      </c>
      <c r="C46" s="20" t="s">
        <v>31</v>
      </c>
      <c r="D46" s="5" t="s">
        <v>64</v>
      </c>
      <c r="E46" s="5" t="s">
        <v>64</v>
      </c>
      <c r="F46" s="5" t="s">
        <v>63</v>
      </c>
      <c r="G46" s="5"/>
      <c r="H46" s="5" t="s">
        <v>64</v>
      </c>
      <c r="I46" s="5" t="s">
        <v>64</v>
      </c>
      <c r="J46" s="6" t="s">
        <v>63</v>
      </c>
      <c r="K46" s="6" t="s">
        <v>63</v>
      </c>
      <c r="L46" s="6" t="s">
        <v>65</v>
      </c>
      <c r="M46" s="15" t="s">
        <v>63</v>
      </c>
      <c r="N46" s="5" t="s">
        <v>63</v>
      </c>
      <c r="O46" s="5" t="s">
        <v>63</v>
      </c>
      <c r="P46" s="12" t="s">
        <v>64</v>
      </c>
      <c r="Q46" s="5" t="s">
        <v>64</v>
      </c>
      <c r="R46" s="5" t="s">
        <v>64</v>
      </c>
      <c r="S46" s="5" t="s">
        <v>64</v>
      </c>
      <c r="T46" s="5" t="s">
        <v>65</v>
      </c>
    </row>
    <row r="47" spans="1:20" x14ac:dyDescent="0.25">
      <c r="A47" s="30">
        <v>6</v>
      </c>
      <c r="B47" s="19" t="s">
        <v>13</v>
      </c>
      <c r="C47" s="20" t="s">
        <v>32</v>
      </c>
      <c r="D47" s="5" t="s">
        <v>64</v>
      </c>
      <c r="E47" s="5" t="s">
        <v>64</v>
      </c>
      <c r="F47" s="5" t="s">
        <v>63</v>
      </c>
      <c r="G47" s="5"/>
      <c r="H47" s="5" t="s">
        <v>64</v>
      </c>
      <c r="I47" s="5" t="s">
        <v>64</v>
      </c>
      <c r="J47" s="6" t="s">
        <v>63</v>
      </c>
      <c r="K47" s="6" t="s">
        <v>63</v>
      </c>
      <c r="L47" s="6" t="s">
        <v>63</v>
      </c>
      <c r="M47" s="15" t="s">
        <v>63</v>
      </c>
      <c r="N47" s="5" t="s">
        <v>64</v>
      </c>
      <c r="O47" s="5" t="s">
        <v>64</v>
      </c>
      <c r="P47" s="12" t="s">
        <v>64</v>
      </c>
      <c r="Q47" s="5" t="s">
        <v>64</v>
      </c>
      <c r="R47" s="5" t="s">
        <v>63</v>
      </c>
      <c r="S47" s="5" t="s">
        <v>63</v>
      </c>
      <c r="T47" s="5" t="s">
        <v>63</v>
      </c>
    </row>
    <row r="48" spans="1:20" x14ac:dyDescent="0.25">
      <c r="A48" s="30">
        <v>7</v>
      </c>
      <c r="B48" s="19" t="s">
        <v>14</v>
      </c>
      <c r="C48" s="20" t="s">
        <v>33</v>
      </c>
      <c r="D48" s="5" t="s">
        <v>64</v>
      </c>
      <c r="E48" s="5" t="s">
        <v>64</v>
      </c>
      <c r="F48" s="5" t="s">
        <v>63</v>
      </c>
      <c r="G48" s="5"/>
      <c r="H48" s="5" t="s">
        <v>64</v>
      </c>
      <c r="I48" s="5" t="s">
        <v>64</v>
      </c>
      <c r="J48" s="6" t="s">
        <v>63</v>
      </c>
      <c r="K48" s="6" t="s">
        <v>63</v>
      </c>
      <c r="L48" s="6" t="s">
        <v>63</v>
      </c>
      <c r="M48" s="15" t="s">
        <v>63</v>
      </c>
      <c r="N48" s="5" t="s">
        <v>65</v>
      </c>
      <c r="O48" s="5" t="s">
        <v>65</v>
      </c>
      <c r="P48" s="12" t="s">
        <v>64</v>
      </c>
      <c r="Q48" s="5" t="s">
        <v>64</v>
      </c>
      <c r="R48" s="5" t="s">
        <v>64</v>
      </c>
      <c r="S48" s="5" t="s">
        <v>64</v>
      </c>
      <c r="T48" s="5" t="s">
        <v>64</v>
      </c>
    </row>
    <row r="49" spans="1:20" x14ac:dyDescent="0.25">
      <c r="A49" s="30">
        <v>8</v>
      </c>
      <c r="B49" s="19" t="s">
        <v>15</v>
      </c>
      <c r="C49" s="20" t="s">
        <v>34</v>
      </c>
      <c r="D49" s="5" t="s">
        <v>64</v>
      </c>
      <c r="E49" s="5" t="s">
        <v>64</v>
      </c>
      <c r="F49" s="5" t="s">
        <v>63</v>
      </c>
      <c r="G49" s="5"/>
      <c r="H49" s="5" t="s">
        <v>64</v>
      </c>
      <c r="I49" s="5" t="s">
        <v>64</v>
      </c>
      <c r="J49" s="6" t="s">
        <v>63</v>
      </c>
      <c r="K49" s="6" t="s">
        <v>63</v>
      </c>
      <c r="L49" s="6" t="s">
        <v>63</v>
      </c>
      <c r="M49" s="15" t="s">
        <v>63</v>
      </c>
      <c r="N49" s="5" t="s">
        <v>65</v>
      </c>
      <c r="O49" s="5" t="s">
        <v>65</v>
      </c>
      <c r="P49" s="12" t="s">
        <v>65</v>
      </c>
      <c r="Q49" s="5" t="s">
        <v>64</v>
      </c>
      <c r="R49" s="5" t="s">
        <v>64</v>
      </c>
      <c r="S49" s="5" t="s">
        <v>64</v>
      </c>
      <c r="T49" s="5" t="s">
        <v>63</v>
      </c>
    </row>
    <row r="50" spans="1:20" x14ac:dyDescent="0.25">
      <c r="A50" s="30">
        <v>9</v>
      </c>
      <c r="B50" s="19" t="s">
        <v>16</v>
      </c>
      <c r="C50" s="20" t="s">
        <v>35</v>
      </c>
      <c r="D50" s="5" t="s">
        <v>64</v>
      </c>
      <c r="E50" s="5" t="s">
        <v>64</v>
      </c>
      <c r="F50" s="5" t="s">
        <v>63</v>
      </c>
      <c r="G50" s="5"/>
      <c r="H50" s="5" t="s">
        <v>64</v>
      </c>
      <c r="I50" s="5" t="s">
        <v>64</v>
      </c>
      <c r="J50" s="6" t="s">
        <v>63</v>
      </c>
      <c r="K50" s="6" t="s">
        <v>63</v>
      </c>
      <c r="L50" s="6" t="s">
        <v>64</v>
      </c>
      <c r="M50" s="15" t="s">
        <v>63</v>
      </c>
      <c r="N50" s="5" t="s">
        <v>64</v>
      </c>
      <c r="O50" s="5" t="s">
        <v>64</v>
      </c>
      <c r="P50" s="12" t="s">
        <v>64</v>
      </c>
      <c r="Q50" s="5" t="s">
        <v>64</v>
      </c>
      <c r="R50" s="5" t="s">
        <v>63</v>
      </c>
      <c r="S50" s="5" t="s">
        <v>63</v>
      </c>
      <c r="T50" s="5" t="s">
        <v>64</v>
      </c>
    </row>
    <row r="51" spans="1:20" x14ac:dyDescent="0.25">
      <c r="A51" s="30">
        <v>10</v>
      </c>
      <c r="B51" s="19" t="s">
        <v>17</v>
      </c>
      <c r="C51" s="20" t="s">
        <v>36</v>
      </c>
      <c r="D51" s="5" t="s">
        <v>64</v>
      </c>
      <c r="E51" s="5" t="s">
        <v>64</v>
      </c>
      <c r="F51" s="5" t="s">
        <v>63</v>
      </c>
      <c r="G51" s="5"/>
      <c r="H51" s="5" t="s">
        <v>64</v>
      </c>
      <c r="I51" s="5" t="s">
        <v>64</v>
      </c>
      <c r="J51" s="6" t="s">
        <v>63</v>
      </c>
      <c r="K51" s="6" t="s">
        <v>63</v>
      </c>
      <c r="L51" s="6" t="s">
        <v>63</v>
      </c>
      <c r="M51" s="15" t="s">
        <v>63</v>
      </c>
      <c r="N51" s="5" t="s">
        <v>64</v>
      </c>
      <c r="O51" s="5" t="s">
        <v>64</v>
      </c>
      <c r="P51" s="12" t="s">
        <v>64</v>
      </c>
      <c r="Q51" s="5" t="s">
        <v>63</v>
      </c>
      <c r="R51" s="5" t="s">
        <v>64</v>
      </c>
      <c r="S51" s="5" t="s">
        <v>64</v>
      </c>
      <c r="T51" s="5" t="s">
        <v>64</v>
      </c>
    </row>
    <row r="52" spans="1:20" x14ac:dyDescent="0.25">
      <c r="A52" s="30">
        <v>11</v>
      </c>
      <c r="B52" s="21" t="s">
        <v>18</v>
      </c>
      <c r="C52" s="20" t="s">
        <v>37</v>
      </c>
      <c r="D52" s="5" t="s">
        <v>64</v>
      </c>
      <c r="E52" s="5" t="s">
        <v>64</v>
      </c>
      <c r="F52" s="5" t="s">
        <v>63</v>
      </c>
      <c r="G52" s="5"/>
      <c r="H52" s="5" t="s">
        <v>64</v>
      </c>
      <c r="I52" s="5" t="s">
        <v>64</v>
      </c>
      <c r="J52" s="6" t="s">
        <v>63</v>
      </c>
      <c r="K52" s="6" t="s">
        <v>63</v>
      </c>
      <c r="L52" s="7" t="s">
        <v>64</v>
      </c>
      <c r="M52" s="15" t="s">
        <v>64</v>
      </c>
      <c r="N52" s="5" t="s">
        <v>65</v>
      </c>
      <c r="O52" s="5" t="s">
        <v>65</v>
      </c>
      <c r="P52" s="12" t="s">
        <v>65</v>
      </c>
      <c r="Q52" s="5" t="s">
        <v>64</v>
      </c>
      <c r="R52" s="9" t="s">
        <v>64</v>
      </c>
      <c r="S52" s="9" t="s">
        <v>64</v>
      </c>
      <c r="T52" s="9" t="s">
        <v>65</v>
      </c>
    </row>
    <row r="53" spans="1:20" x14ac:dyDescent="0.25">
      <c r="A53" s="30">
        <v>12</v>
      </c>
      <c r="B53" s="21" t="s">
        <v>19</v>
      </c>
      <c r="C53" s="20" t="s">
        <v>38</v>
      </c>
      <c r="D53" s="5" t="s">
        <v>64</v>
      </c>
      <c r="E53" s="5" t="s">
        <v>64</v>
      </c>
      <c r="F53" s="5" t="s">
        <v>63</v>
      </c>
      <c r="G53" s="5"/>
      <c r="H53" s="5" t="s">
        <v>64</v>
      </c>
      <c r="I53" s="5" t="s">
        <v>64</v>
      </c>
      <c r="J53" s="6" t="s">
        <v>63</v>
      </c>
      <c r="K53" s="6" t="s">
        <v>63</v>
      </c>
      <c r="L53" s="6" t="s">
        <v>64</v>
      </c>
      <c r="M53" s="15" t="s">
        <v>63</v>
      </c>
      <c r="N53" s="5" t="s">
        <v>63</v>
      </c>
      <c r="O53" s="5" t="s">
        <v>63</v>
      </c>
      <c r="P53" s="12" t="s">
        <v>65</v>
      </c>
      <c r="Q53" s="5" t="s">
        <v>64</v>
      </c>
      <c r="R53" s="5" t="s">
        <v>64</v>
      </c>
      <c r="S53" s="5" t="s">
        <v>64</v>
      </c>
      <c r="T53" s="5" t="s">
        <v>64</v>
      </c>
    </row>
    <row r="54" spans="1:20" x14ac:dyDescent="0.25">
      <c r="A54" s="30">
        <v>13</v>
      </c>
      <c r="B54" s="21" t="s">
        <v>20</v>
      </c>
      <c r="C54" s="20" t="s">
        <v>39</v>
      </c>
      <c r="D54" s="5" t="s">
        <v>63</v>
      </c>
      <c r="E54" s="5" t="s">
        <v>63</v>
      </c>
      <c r="F54" s="5" t="s">
        <v>63</v>
      </c>
      <c r="G54" s="5"/>
      <c r="H54" s="5" t="s">
        <v>64</v>
      </c>
      <c r="I54" s="5" t="s">
        <v>64</v>
      </c>
      <c r="J54" s="6" t="s">
        <v>63</v>
      </c>
      <c r="K54" s="6" t="s">
        <v>63</v>
      </c>
      <c r="L54" s="6" t="s">
        <v>63</v>
      </c>
      <c r="M54" s="15" t="s">
        <v>63</v>
      </c>
      <c r="N54" s="5" t="s">
        <v>64</v>
      </c>
      <c r="O54" s="5" t="s">
        <v>64</v>
      </c>
      <c r="P54" s="12" t="s">
        <v>64</v>
      </c>
      <c r="Q54" s="5" t="s">
        <v>64</v>
      </c>
      <c r="R54" s="5" t="s">
        <v>63</v>
      </c>
      <c r="S54" s="5" t="s">
        <v>63</v>
      </c>
      <c r="T54" s="5" t="s">
        <v>64</v>
      </c>
    </row>
    <row r="55" spans="1:20" x14ac:dyDescent="0.25">
      <c r="A55" s="30">
        <v>14</v>
      </c>
      <c r="B55" s="21" t="s">
        <v>21</v>
      </c>
      <c r="C55" s="20" t="s">
        <v>40</v>
      </c>
      <c r="D55" s="5" t="s">
        <v>64</v>
      </c>
      <c r="E55" s="5" t="s">
        <v>64</v>
      </c>
      <c r="F55" s="5" t="s">
        <v>63</v>
      </c>
      <c r="G55" s="5"/>
      <c r="H55" s="5" t="s">
        <v>64</v>
      </c>
      <c r="I55" s="5" t="s">
        <v>64</v>
      </c>
      <c r="J55" s="6" t="s">
        <v>63</v>
      </c>
      <c r="K55" s="6" t="s">
        <v>63</v>
      </c>
      <c r="L55" s="6" t="s">
        <v>64</v>
      </c>
      <c r="M55" s="15" t="s">
        <v>64</v>
      </c>
      <c r="N55" s="5" t="s">
        <v>65</v>
      </c>
      <c r="O55" s="5" t="s">
        <v>65</v>
      </c>
      <c r="P55" s="12" t="s">
        <v>65</v>
      </c>
      <c r="Q55" s="5" t="s">
        <v>64</v>
      </c>
      <c r="R55" s="5" t="s">
        <v>64</v>
      </c>
      <c r="S55" s="5" t="s">
        <v>64</v>
      </c>
      <c r="T55" s="5" t="s">
        <v>63</v>
      </c>
    </row>
    <row r="56" spans="1:20" x14ac:dyDescent="0.25">
      <c r="A56" s="30">
        <v>15</v>
      </c>
      <c r="B56" s="19" t="s">
        <v>22</v>
      </c>
      <c r="C56" s="20" t="s">
        <v>41</v>
      </c>
      <c r="D56" s="5" t="s">
        <v>63</v>
      </c>
      <c r="E56" s="5" t="s">
        <v>63</v>
      </c>
      <c r="F56" s="5" t="s">
        <v>63</v>
      </c>
      <c r="G56" s="5"/>
      <c r="H56" s="5" t="s">
        <v>64</v>
      </c>
      <c r="I56" s="5" t="s">
        <v>64</v>
      </c>
      <c r="J56" s="6" t="s">
        <v>63</v>
      </c>
      <c r="K56" s="6" t="s">
        <v>63</v>
      </c>
      <c r="L56" s="6" t="s">
        <v>63</v>
      </c>
      <c r="M56" s="15" t="s">
        <v>64</v>
      </c>
      <c r="N56" s="5" t="s">
        <v>64</v>
      </c>
      <c r="O56" s="5" t="s">
        <v>64</v>
      </c>
      <c r="P56" s="12" t="s">
        <v>64</v>
      </c>
      <c r="Q56" s="5" t="s">
        <v>64</v>
      </c>
      <c r="R56" s="5" t="s">
        <v>64</v>
      </c>
      <c r="S56" s="5" t="s">
        <v>64</v>
      </c>
      <c r="T56" s="5" t="s">
        <v>63</v>
      </c>
    </row>
    <row r="57" spans="1:20" x14ac:dyDescent="0.25">
      <c r="A57" s="30">
        <v>16</v>
      </c>
      <c r="B57" s="19" t="s">
        <v>23</v>
      </c>
      <c r="C57" s="20" t="s">
        <v>42</v>
      </c>
      <c r="D57" s="5" t="s">
        <v>64</v>
      </c>
      <c r="E57" s="5" t="s">
        <v>64</v>
      </c>
      <c r="F57" s="5" t="s">
        <v>63</v>
      </c>
      <c r="G57" s="5"/>
      <c r="H57" s="5" t="s">
        <v>64</v>
      </c>
      <c r="I57" s="5" t="s">
        <v>64</v>
      </c>
      <c r="J57" s="6" t="s">
        <v>63</v>
      </c>
      <c r="K57" s="6" t="s">
        <v>63</v>
      </c>
      <c r="L57" s="6" t="s">
        <v>64</v>
      </c>
      <c r="M57" s="15" t="s">
        <v>63</v>
      </c>
      <c r="N57" s="37" t="s">
        <v>66</v>
      </c>
      <c r="O57" s="37" t="s">
        <v>66</v>
      </c>
      <c r="P57" s="38" t="s">
        <v>66</v>
      </c>
      <c r="Q57" s="5" t="s">
        <v>64</v>
      </c>
      <c r="R57" s="5" t="s">
        <v>64</v>
      </c>
      <c r="S57" s="5" t="s">
        <v>64</v>
      </c>
      <c r="T57" s="5" t="s">
        <v>63</v>
      </c>
    </row>
    <row r="58" spans="1:20" x14ac:dyDescent="0.25">
      <c r="A58" s="30">
        <v>17</v>
      </c>
      <c r="B58" s="14" t="s">
        <v>24</v>
      </c>
      <c r="C58" s="20" t="s">
        <v>43</v>
      </c>
      <c r="D58" s="5" t="s">
        <v>63</v>
      </c>
      <c r="E58" s="5" t="s">
        <v>63</v>
      </c>
      <c r="F58" s="5" t="s">
        <v>63</v>
      </c>
      <c r="G58" s="5"/>
      <c r="H58" s="5" t="s">
        <v>64</v>
      </c>
      <c r="I58" s="5" t="s">
        <v>64</v>
      </c>
      <c r="J58" s="6" t="s">
        <v>64</v>
      </c>
      <c r="K58" s="6" t="s">
        <v>64</v>
      </c>
      <c r="L58" s="7" t="s">
        <v>65</v>
      </c>
      <c r="M58" s="15" t="s">
        <v>63</v>
      </c>
      <c r="N58" s="37" t="s">
        <v>66</v>
      </c>
      <c r="O58" s="37" t="s">
        <v>66</v>
      </c>
      <c r="P58" s="12" t="s">
        <v>65</v>
      </c>
      <c r="Q58" s="5" t="s">
        <v>64</v>
      </c>
      <c r="R58" s="5" t="s">
        <v>65</v>
      </c>
      <c r="S58" s="5" t="s">
        <v>65</v>
      </c>
      <c r="T58" s="5" t="s">
        <v>65</v>
      </c>
    </row>
    <row r="59" spans="1:20" x14ac:dyDescent="0.25">
      <c r="A59" s="30">
        <v>18</v>
      </c>
      <c r="B59" s="14" t="s">
        <v>25</v>
      </c>
      <c r="C59" s="20" t="s">
        <v>44</v>
      </c>
      <c r="D59" s="5" t="s">
        <v>63</v>
      </c>
      <c r="E59" s="5" t="s">
        <v>63</v>
      </c>
      <c r="F59" s="5" t="s">
        <v>63</v>
      </c>
      <c r="G59" s="5"/>
      <c r="H59" s="5" t="s">
        <v>64</v>
      </c>
      <c r="I59" s="5" t="s">
        <v>64</v>
      </c>
      <c r="J59" s="6" t="s">
        <v>63</v>
      </c>
      <c r="K59" s="6" t="s">
        <v>63</v>
      </c>
      <c r="L59" s="8" t="s">
        <v>63</v>
      </c>
      <c r="M59" s="15" t="s">
        <v>63</v>
      </c>
      <c r="N59" s="9" t="s">
        <v>64</v>
      </c>
      <c r="O59" s="9" t="s">
        <v>64</v>
      </c>
      <c r="P59" s="13" t="s">
        <v>64</v>
      </c>
      <c r="Q59" s="5" t="s">
        <v>64</v>
      </c>
      <c r="R59" s="5" t="s">
        <v>64</v>
      </c>
      <c r="S59" s="5" t="s">
        <v>64</v>
      </c>
      <c r="T59" s="5" t="s">
        <v>63</v>
      </c>
    </row>
    <row r="60" spans="1:20" x14ac:dyDescent="0.25">
      <c r="A60" s="30">
        <v>19</v>
      </c>
      <c r="B60" s="14" t="s">
        <v>26</v>
      </c>
      <c r="C60" s="20" t="s">
        <v>45</v>
      </c>
      <c r="D60" s="5" t="s">
        <v>64</v>
      </c>
      <c r="E60" s="5" t="s">
        <v>64</v>
      </c>
      <c r="F60" s="5" t="s">
        <v>63</v>
      </c>
      <c r="G60" s="5"/>
      <c r="H60" s="5" t="s">
        <v>64</v>
      </c>
      <c r="I60" s="5" t="s">
        <v>64</v>
      </c>
      <c r="J60" s="6" t="s">
        <v>63</v>
      </c>
      <c r="K60" s="6" t="s">
        <v>63</v>
      </c>
      <c r="L60" s="7" t="s">
        <v>64</v>
      </c>
      <c r="M60" s="15" t="s">
        <v>64</v>
      </c>
      <c r="N60" s="5" t="s">
        <v>64</v>
      </c>
      <c r="O60" s="5" t="s">
        <v>64</v>
      </c>
      <c r="P60" s="12" t="s">
        <v>65</v>
      </c>
      <c r="Q60" s="5" t="s">
        <v>64</v>
      </c>
      <c r="R60" s="5" t="s">
        <v>65</v>
      </c>
      <c r="S60" s="5" t="s">
        <v>65</v>
      </c>
      <c r="T60" s="5" t="s">
        <v>64</v>
      </c>
    </row>
    <row r="61" spans="1:20" x14ac:dyDescent="0.25">
      <c r="A61" s="124" t="s">
        <v>80</v>
      </c>
      <c r="B61" s="124"/>
      <c r="C61" s="124"/>
      <c r="D61" s="36">
        <v>0</v>
      </c>
      <c r="E61" s="36">
        <v>0</v>
      </c>
      <c r="F61" s="36">
        <v>0</v>
      </c>
      <c r="G61" s="39"/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2</v>
      </c>
      <c r="O61" s="36">
        <v>2</v>
      </c>
      <c r="P61" s="36">
        <v>1</v>
      </c>
      <c r="Q61" s="36">
        <v>0</v>
      </c>
      <c r="R61" s="36">
        <v>0</v>
      </c>
      <c r="S61" s="36">
        <v>0</v>
      </c>
      <c r="T61" s="36">
        <v>0</v>
      </c>
    </row>
    <row r="62" spans="1:20" x14ac:dyDescent="0.25">
      <c r="A62" s="124" t="s">
        <v>81</v>
      </c>
      <c r="B62" s="124"/>
      <c r="C62" s="124"/>
      <c r="D62" s="36">
        <f>(D65-D61)/19*100</f>
        <v>100</v>
      </c>
      <c r="E62" s="36">
        <f t="shared" ref="E62:T62" si="46">(E65-E61)/19*100</f>
        <v>100</v>
      </c>
      <c r="F62" s="36">
        <f t="shared" si="46"/>
        <v>100</v>
      </c>
      <c r="G62" s="39"/>
      <c r="H62" s="36">
        <f t="shared" si="46"/>
        <v>100</v>
      </c>
      <c r="I62" s="36">
        <f t="shared" si="46"/>
        <v>100</v>
      </c>
      <c r="J62" s="36">
        <f t="shared" si="46"/>
        <v>100</v>
      </c>
      <c r="K62" s="36">
        <f t="shared" si="46"/>
        <v>100</v>
      </c>
      <c r="L62" s="36">
        <f t="shared" si="46"/>
        <v>100</v>
      </c>
      <c r="M62" s="36">
        <f t="shared" si="46"/>
        <v>100</v>
      </c>
      <c r="N62" s="36">
        <f t="shared" si="46"/>
        <v>89.473684210526315</v>
      </c>
      <c r="O62" s="36">
        <f t="shared" si="46"/>
        <v>89.473684210526315</v>
      </c>
      <c r="P62" s="36">
        <f t="shared" si="46"/>
        <v>94.73684210526315</v>
      </c>
      <c r="Q62" s="36">
        <f t="shared" si="46"/>
        <v>100</v>
      </c>
      <c r="R62" s="36">
        <f t="shared" si="46"/>
        <v>100</v>
      </c>
      <c r="S62" s="36">
        <f t="shared" si="46"/>
        <v>100</v>
      </c>
      <c r="T62" s="36">
        <f t="shared" si="46"/>
        <v>100</v>
      </c>
    </row>
    <row r="65" spans="4:20" x14ac:dyDescent="0.25">
      <c r="D65" s="1">
        <v>19</v>
      </c>
      <c r="E65" s="1">
        <v>19</v>
      </c>
      <c r="F65" s="1">
        <v>19</v>
      </c>
      <c r="H65" s="1">
        <v>19</v>
      </c>
      <c r="I65" s="1">
        <v>19</v>
      </c>
      <c r="J65" s="1">
        <v>19</v>
      </c>
      <c r="K65" s="1">
        <v>19</v>
      </c>
      <c r="L65" s="1">
        <v>19</v>
      </c>
      <c r="M65" s="1">
        <v>19</v>
      </c>
      <c r="N65" s="1">
        <v>19</v>
      </c>
      <c r="O65" s="1">
        <v>19</v>
      </c>
      <c r="P65" s="1">
        <v>19</v>
      </c>
      <c r="Q65" s="1">
        <v>19</v>
      </c>
      <c r="R65" s="1">
        <v>19</v>
      </c>
      <c r="S65" s="1">
        <v>19</v>
      </c>
      <c r="T65" s="1">
        <v>19</v>
      </c>
    </row>
  </sheetData>
  <mergeCells count="26">
    <mergeCell ref="BJ8:BM8"/>
    <mergeCell ref="BJ9:BK9"/>
    <mergeCell ref="BL9:BM9"/>
    <mergeCell ref="L27:T27"/>
    <mergeCell ref="L28:T28"/>
    <mergeCell ref="L29:T29"/>
    <mergeCell ref="L32:T32"/>
    <mergeCell ref="L33:T33"/>
    <mergeCell ref="W5:AM5"/>
    <mergeCell ref="AO5:BE5"/>
    <mergeCell ref="BF6:BF7"/>
    <mergeCell ref="U5:U7"/>
    <mergeCell ref="A1:T1"/>
    <mergeCell ref="A2:T2"/>
    <mergeCell ref="A3:T3"/>
    <mergeCell ref="A5:A7"/>
    <mergeCell ref="B5:B7"/>
    <mergeCell ref="C5:C7"/>
    <mergeCell ref="D5:T5"/>
    <mergeCell ref="A35:T36"/>
    <mergeCell ref="A61:C61"/>
    <mergeCell ref="A62:C62"/>
    <mergeCell ref="A39:A41"/>
    <mergeCell ref="B39:B41"/>
    <mergeCell ref="C39:C41"/>
    <mergeCell ref="D39:T39"/>
  </mergeCells>
  <pageMargins left="0.12" right="0.21" top="0.21" bottom="0.18" header="0.12" footer="0.12"/>
  <pageSetup scale="9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36"/>
  <sheetViews>
    <sheetView topLeftCell="A7" workbookViewId="0">
      <selection activeCell="D14" sqref="D14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44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25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232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I'!D25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I'!E25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I'!F25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I'!G25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I'!H25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I'!I25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I'!J25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I'!K25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I'!L25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I'!M25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I'!N25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I'!O25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I'!P25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I'!Q25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I'!R25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I'!S25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I'!T25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69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3.6315789473684212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3.6315789473684212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Armydha Dwi Susanti, S.Pd, M.Sc</v>
      </c>
      <c r="C41" s="92"/>
      <c r="D41" s="92"/>
      <c r="E41" s="142" t="str">
        <f>D12</f>
        <v>Wenny Setya Ningdi Krismanto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3K211254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Wenny Setya Ningdi Krismanto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Armydha Dwi Susanti, S.Pd, M.Sc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1.7692307692307692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Armydha Dwi Susanti, S.Pd, M.Sc</v>
      </c>
      <c r="C105" s="141"/>
      <c r="D105" s="141"/>
      <c r="E105" s="142" t="str">
        <f>D74</f>
        <v>Wenny Setya Ningdi Krismanto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3K211254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Wenny Setya Ningdi Krismanto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Armydha Dwi Susanti, S.Pd, M.Sc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1.2105263157894737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Armydha Dwi Susanti, S.Pd, M.Sc</v>
      </c>
      <c r="C166" s="141"/>
      <c r="D166" s="141"/>
      <c r="E166" s="142" t="str">
        <f>D136</f>
        <v>Wenny Setya Ningdi Krismanto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3K211254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Wenny Setya Ningdi Krismanto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Armydha Dwi Susanti, S.Pd, M.Sc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0.86250000000000004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Armydha Dwi Susanti, S.Pd, M.Sc</v>
      </c>
      <c r="C230" s="141"/>
      <c r="D230" s="141"/>
      <c r="E230" s="142" t="str">
        <f>D198</f>
        <v>Wenny Setya Ningdi Krismanto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36"/>
  <sheetViews>
    <sheetView workbookViewId="0">
      <selection activeCell="A12" activeCellId="7" sqref="G198 A198:B198 G136 A136:B136 G74 A74:B74 G12 A12:B12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87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45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26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228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I'!D26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I'!E26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I'!F26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I'!G26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I'!H26</f>
        <v>B</v>
      </c>
      <c r="H20" s="81">
        <f t="shared" si="0"/>
        <v>3</v>
      </c>
      <c r="I20" s="88"/>
      <c r="J20" s="86">
        <f t="shared" si="1"/>
        <v>3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I'!I26</f>
        <v>B</v>
      </c>
      <c r="H21" s="81">
        <f t="shared" si="0"/>
        <v>3</v>
      </c>
      <c r="I21" s="88"/>
      <c r="J21" s="86">
        <f t="shared" si="1"/>
        <v>3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I'!J26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I'!K26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I'!L26</f>
        <v>B</v>
      </c>
      <c r="H24" s="81">
        <f t="shared" si="0"/>
        <v>3</v>
      </c>
      <c r="I24" s="88"/>
      <c r="J24" s="86">
        <f t="shared" si="1"/>
        <v>3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I'!M26</f>
        <v>B</v>
      </c>
      <c r="H25" s="81">
        <f t="shared" si="0"/>
        <v>3</v>
      </c>
      <c r="I25" s="88"/>
      <c r="J25" s="86">
        <f t="shared" si="1"/>
        <v>3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I'!N26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I'!O26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I'!P26</f>
        <v>C</v>
      </c>
      <c r="H28" s="81">
        <f t="shared" si="0"/>
        <v>2</v>
      </c>
      <c r="I28" s="88"/>
      <c r="J28" s="86">
        <f t="shared" si="1"/>
        <v>2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I'!Q26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I'!R26</f>
        <v>C</v>
      </c>
      <c r="H30" s="81">
        <f t="shared" si="0"/>
        <v>2</v>
      </c>
      <c r="I30" s="83"/>
      <c r="J30" s="86">
        <f t="shared" si="1"/>
        <v>2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I'!S26</f>
        <v>C</v>
      </c>
      <c r="H31" s="81">
        <f t="shared" si="0"/>
        <v>2</v>
      </c>
      <c r="I31" s="89"/>
      <c r="J31" s="86">
        <f t="shared" si="1"/>
        <v>2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I'!T26</f>
        <v>B</v>
      </c>
      <c r="H32" s="81">
        <f t="shared" si="0"/>
        <v>3</v>
      </c>
      <c r="I32" s="89"/>
      <c r="J32" s="86">
        <f t="shared" si="1"/>
        <v>3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61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3.2105263157894739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3.2105263157894739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Kartika Ikawati, SKM, M.Kes</v>
      </c>
      <c r="C41" s="92"/>
      <c r="D41" s="92"/>
      <c r="E41" s="142" t="str">
        <f>D12</f>
        <v>Wahyu Setyanto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87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3K211255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Wahyu Setyanto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Kartika Ikawati, SKM,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1.5641025641025641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Kartika Ikawati, SKM, M.Kes</v>
      </c>
      <c r="C105" s="141"/>
      <c r="D105" s="141"/>
      <c r="E105" s="142" t="str">
        <f>D74</f>
        <v>Wahyu Setyanto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3K211255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Wahyu Setyanto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Kartika Ikawati, SKM,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1.0701754385964912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Kartika Ikawati, SKM, M.Kes</v>
      </c>
      <c r="C166" s="141"/>
      <c r="D166" s="141"/>
      <c r="E166" s="142" t="str">
        <f>D136</f>
        <v>Wahyu Setyanto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3K211255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Wahyu Setyanto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Kartika Ikawati, SKM,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0.76249999999999996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Kartika Ikawati, SKM, M.Kes</v>
      </c>
      <c r="C230" s="141"/>
      <c r="D230" s="141"/>
      <c r="E230" s="142" t="str">
        <f>D198</f>
        <v>Wahyu Setyanto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6"/>
  <sheetViews>
    <sheetView topLeftCell="A64" zoomScale="90" zoomScaleNormal="90" workbookViewId="0">
      <selection activeCell="K70" sqref="K70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7.100000000000001" customHeight="1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7.100000000000001" customHeight="1" x14ac:dyDescent="0.25">
      <c r="B2" s="72"/>
      <c r="C2" s="164" t="s">
        <v>82</v>
      </c>
      <c r="D2" s="164"/>
      <c r="E2" s="164"/>
      <c r="F2" s="164"/>
      <c r="G2" s="164"/>
      <c r="H2" s="164"/>
    </row>
    <row r="3" spans="1:10" ht="17.100000000000001" customHeight="1" x14ac:dyDescent="0.25">
      <c r="C3" s="164" t="s">
        <v>83</v>
      </c>
      <c r="D3" s="164"/>
      <c r="E3" s="164"/>
      <c r="F3" s="164"/>
      <c r="G3" s="164"/>
      <c r="H3" s="164"/>
    </row>
    <row r="4" spans="1:10" ht="17.100000000000001" customHeight="1" x14ac:dyDescent="0.25">
      <c r="C4" s="165" t="s">
        <v>239</v>
      </c>
      <c r="D4" s="165"/>
      <c r="E4" s="165"/>
      <c r="F4" s="165"/>
      <c r="G4" s="165"/>
      <c r="H4" s="165"/>
    </row>
    <row r="5" spans="1:10" ht="16.5" customHeight="1" x14ac:dyDescent="0.25">
      <c r="C5" s="166" t="s">
        <v>84</v>
      </c>
      <c r="D5" s="166"/>
      <c r="E5" s="166"/>
      <c r="F5" s="166"/>
      <c r="G5" s="166"/>
      <c r="H5" s="166"/>
    </row>
    <row r="6" spans="1:10" ht="17.100000000000001" customHeight="1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8.25" customHeight="1" thickTop="1" x14ac:dyDescent="0.25">
      <c r="A7" s="74"/>
      <c r="B7" s="74"/>
      <c r="C7" s="75"/>
      <c r="D7" s="73"/>
      <c r="E7" s="75"/>
      <c r="F7" s="75"/>
      <c r="G7" s="73"/>
    </row>
    <row r="8" spans="1:10" ht="18.95" customHeight="1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ht="17.100000000000001" customHeight="1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ht="17.100000000000001" customHeight="1" x14ac:dyDescent="0.25">
      <c r="E10" s="76"/>
      <c r="F10" s="76"/>
    </row>
    <row r="11" spans="1:10" ht="17.100000000000001" customHeight="1" x14ac:dyDescent="0.25">
      <c r="A11" s="149" t="s">
        <v>88</v>
      </c>
      <c r="B11" s="149"/>
      <c r="C11" s="77" t="s">
        <v>89</v>
      </c>
      <c r="D11" s="78" t="s">
        <v>27</v>
      </c>
      <c r="E11" s="79"/>
      <c r="F11" s="77"/>
      <c r="G11" s="77"/>
      <c r="H11" s="79"/>
    </row>
    <row r="12" spans="1:10" ht="17.100000000000001" customHeight="1" x14ac:dyDescent="0.25">
      <c r="A12" s="149" t="s">
        <v>90</v>
      </c>
      <c r="B12" s="149"/>
      <c r="C12" s="77" t="s">
        <v>89</v>
      </c>
      <c r="D12" s="80" t="s">
        <v>8</v>
      </c>
      <c r="E12" s="79"/>
      <c r="F12" s="77"/>
      <c r="G12" s="77" t="s">
        <v>91</v>
      </c>
      <c r="H12" s="79"/>
    </row>
    <row r="13" spans="1:10" ht="17.100000000000001" customHeight="1" x14ac:dyDescent="0.25">
      <c r="A13" s="149" t="s">
        <v>92</v>
      </c>
      <c r="B13" s="149"/>
      <c r="C13" s="77" t="s">
        <v>89</v>
      </c>
      <c r="D13" s="79" t="s">
        <v>93</v>
      </c>
      <c r="E13" s="79"/>
      <c r="F13" s="77"/>
      <c r="G13" s="77"/>
      <c r="H13" s="79"/>
    </row>
    <row r="14" spans="1:10" ht="17.100000000000001" customHeight="1" x14ac:dyDescent="0.25">
      <c r="A14" s="79"/>
      <c r="B14" s="79"/>
      <c r="C14" s="77"/>
      <c r="D14" s="79"/>
      <c r="E14" s="77"/>
      <c r="F14" s="77"/>
      <c r="G14" s="79"/>
    </row>
    <row r="15" spans="1:10" ht="27.95" customHeight="1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7.100000000000001" customHeight="1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I'!D8</f>
        <v>B</v>
      </c>
      <c r="H16" s="81">
        <f>(F16*J16)</f>
        <v>3</v>
      </c>
      <c r="I16" s="83"/>
      <c r="J16" s="86">
        <f>IF(G16="A",4,IF(G16="B",3,IF(G16="C",2,IF(G16="D",1,IF(G16="E",0,)))))</f>
        <v>3</v>
      </c>
    </row>
    <row r="17" spans="1:10" ht="17.100000000000001" customHeight="1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I'!E8</f>
        <v>B</v>
      </c>
      <c r="H17" s="81">
        <f t="shared" ref="H17:H32" si="0">(F17*J17)</f>
        <v>3</v>
      </c>
      <c r="I17" s="83"/>
      <c r="J17" s="86">
        <f t="shared" ref="J17:J32" si="1">IF(G17="A",4,IF(G17="B",3,IF(G17="C",2,IF(G17="D",1,IF(G17="E",0,)))))</f>
        <v>3</v>
      </c>
    </row>
    <row r="18" spans="1:10" ht="17.100000000000001" customHeight="1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I'!F8</f>
        <v>A</v>
      </c>
      <c r="H18" s="81">
        <f t="shared" si="0"/>
        <v>8</v>
      </c>
      <c r="I18" s="88"/>
      <c r="J18" s="86">
        <f t="shared" si="1"/>
        <v>4</v>
      </c>
    </row>
    <row r="19" spans="1:10" ht="17.100000000000001" customHeight="1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I'!G8</f>
        <v>B</v>
      </c>
      <c r="H19" s="81">
        <f t="shared" si="0"/>
        <v>3</v>
      </c>
      <c r="I19" s="88"/>
      <c r="J19" s="86">
        <f t="shared" si="1"/>
        <v>3</v>
      </c>
    </row>
    <row r="20" spans="1:10" ht="17.100000000000001" customHeight="1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I'!I8</f>
        <v>A</v>
      </c>
      <c r="H20" s="81">
        <f t="shared" si="0"/>
        <v>4</v>
      </c>
      <c r="I20" s="88"/>
      <c r="J20" s="86">
        <f t="shared" si="1"/>
        <v>4</v>
      </c>
    </row>
    <row r="21" spans="1:10" ht="17.100000000000001" customHeight="1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I'!K8</f>
        <v>A</v>
      </c>
      <c r="H21" s="81">
        <f t="shared" si="0"/>
        <v>4</v>
      </c>
      <c r="I21" s="88"/>
      <c r="J21" s="86">
        <f t="shared" si="1"/>
        <v>4</v>
      </c>
    </row>
    <row r="22" spans="1:10" ht="17.100000000000001" customHeight="1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I'!J8</f>
        <v>A</v>
      </c>
      <c r="H22" s="81">
        <f t="shared" si="0"/>
        <v>4</v>
      </c>
      <c r="I22" s="88"/>
      <c r="J22" s="86">
        <f t="shared" si="1"/>
        <v>4</v>
      </c>
    </row>
    <row r="23" spans="1:10" ht="17.100000000000001" customHeight="1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I'!K8</f>
        <v>A</v>
      </c>
      <c r="H23" s="81">
        <f t="shared" si="0"/>
        <v>8</v>
      </c>
      <c r="I23" s="88"/>
      <c r="J23" s="86">
        <f t="shared" si="1"/>
        <v>4</v>
      </c>
    </row>
    <row r="24" spans="1:10" ht="17.100000000000001" customHeight="1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I'!L8</f>
        <v>B</v>
      </c>
      <c r="H24" s="81">
        <f t="shared" si="0"/>
        <v>3</v>
      </c>
      <c r="I24" s="88"/>
      <c r="J24" s="86">
        <f t="shared" si="1"/>
        <v>3</v>
      </c>
    </row>
    <row r="25" spans="1:10" ht="17.100000000000001" customHeight="1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I'!M8</f>
        <v>A</v>
      </c>
      <c r="H25" s="81">
        <f t="shared" si="0"/>
        <v>4</v>
      </c>
      <c r="I25" s="88"/>
      <c r="J25" s="86">
        <f t="shared" si="1"/>
        <v>4</v>
      </c>
    </row>
    <row r="26" spans="1:10" ht="17.100000000000001" customHeight="1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I'!N8</f>
        <v>B</v>
      </c>
      <c r="H26" s="81">
        <f t="shared" si="0"/>
        <v>3</v>
      </c>
      <c r="I26" s="88"/>
      <c r="J26" s="86">
        <f t="shared" si="1"/>
        <v>3</v>
      </c>
    </row>
    <row r="27" spans="1:10" ht="17.100000000000001" customHeight="1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I'!O8</f>
        <v>B</v>
      </c>
      <c r="H27" s="81">
        <f t="shared" si="0"/>
        <v>3</v>
      </c>
      <c r="I27" s="88"/>
      <c r="J27" s="86">
        <f t="shared" si="1"/>
        <v>3</v>
      </c>
    </row>
    <row r="28" spans="1:10" ht="17.100000000000001" customHeight="1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I'!P8</f>
        <v>B</v>
      </c>
      <c r="H28" s="81">
        <f t="shared" si="0"/>
        <v>3</v>
      </c>
      <c r="I28" s="88"/>
      <c r="J28" s="86">
        <f t="shared" si="1"/>
        <v>3</v>
      </c>
    </row>
    <row r="29" spans="1:10" ht="17.100000000000001" customHeight="1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I'!Q8</f>
        <v>B</v>
      </c>
      <c r="H29" s="81">
        <f t="shared" si="0"/>
        <v>3</v>
      </c>
      <c r="I29" s="83"/>
      <c r="J29" s="86">
        <f t="shared" si="1"/>
        <v>3</v>
      </c>
    </row>
    <row r="30" spans="1:10" ht="17.100000000000001" customHeight="1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I'!R8</f>
        <v>A</v>
      </c>
      <c r="H30" s="81">
        <f t="shared" si="0"/>
        <v>4</v>
      </c>
      <c r="I30" s="83"/>
      <c r="J30" s="86">
        <f t="shared" si="1"/>
        <v>4</v>
      </c>
    </row>
    <row r="31" spans="1:10" ht="17.100000000000001" customHeight="1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I'!S8</f>
        <v>A</v>
      </c>
      <c r="H31" s="81">
        <f t="shared" si="0"/>
        <v>4</v>
      </c>
      <c r="I31" s="89"/>
      <c r="J31" s="86">
        <f t="shared" si="1"/>
        <v>4</v>
      </c>
    </row>
    <row r="32" spans="1:10" ht="17.100000000000001" customHeight="1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I'!T8</f>
        <v>C</v>
      </c>
      <c r="H32" s="81">
        <f t="shared" si="0"/>
        <v>2</v>
      </c>
      <c r="I32" s="89"/>
      <c r="J32" s="86">
        <f t="shared" si="1"/>
        <v>2</v>
      </c>
    </row>
    <row r="33" spans="1:8" ht="15" customHeight="1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ht="15" customHeight="1" x14ac:dyDescent="0.25">
      <c r="A34" s="146" t="s">
        <v>122</v>
      </c>
      <c r="B34" s="146"/>
      <c r="C34" s="146"/>
      <c r="D34" s="146"/>
      <c r="E34" s="156">
        <f>SUM(H16:H32)</f>
        <v>66</v>
      </c>
      <c r="F34" s="157"/>
      <c r="G34" s="157"/>
      <c r="H34" s="158"/>
    </row>
    <row r="35" spans="1:8" ht="15" customHeight="1" x14ac:dyDescent="0.25">
      <c r="A35" s="146" t="s">
        <v>123</v>
      </c>
      <c r="B35" s="146"/>
      <c r="C35" s="146"/>
      <c r="D35" s="146"/>
      <c r="E35" s="159">
        <f>(E34/E33)</f>
        <v>3.4736842105263159</v>
      </c>
      <c r="F35" s="160"/>
      <c r="G35" s="160"/>
      <c r="H35" s="161"/>
    </row>
    <row r="36" spans="1:8" ht="15" customHeight="1" x14ac:dyDescent="0.25">
      <c r="A36" s="146" t="s">
        <v>124</v>
      </c>
      <c r="B36" s="146"/>
      <c r="C36" s="146"/>
      <c r="D36" s="146"/>
      <c r="E36" s="159">
        <f>E35</f>
        <v>3.4736842105263159</v>
      </c>
      <c r="F36" s="160"/>
      <c r="G36" s="160"/>
      <c r="H36" s="161"/>
    </row>
    <row r="37" spans="1:8" ht="15" customHeight="1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" customHeight="1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" customHeight="1" x14ac:dyDescent="0.25">
      <c r="A39" s="90"/>
      <c r="B39" s="90"/>
      <c r="C39" s="91"/>
      <c r="D39" s="90"/>
      <c r="E39" s="91"/>
      <c r="F39" s="91"/>
      <c r="G39" s="90"/>
      <c r="H39" s="84"/>
    </row>
    <row r="40" spans="1:8" ht="15" customHeight="1" x14ac:dyDescent="0.25">
      <c r="A40" s="90"/>
      <c r="B40" s="90"/>
      <c r="C40" s="91"/>
      <c r="D40" s="90"/>
      <c r="E40" s="91"/>
      <c r="F40" s="91"/>
      <c r="G40" s="90"/>
      <c r="H40" s="84"/>
    </row>
    <row r="41" spans="1:8" ht="15" customHeight="1" x14ac:dyDescent="0.25">
      <c r="A41" s="90"/>
      <c r="B41" s="92" t="str">
        <f>D13</f>
        <v>dr. Faiza Munabari, M.Kes</v>
      </c>
      <c r="C41" s="92"/>
      <c r="D41" s="92"/>
      <c r="E41" s="142" t="str">
        <f>D12</f>
        <v>Agil Ajeng Pangestu</v>
      </c>
      <c r="F41" s="142"/>
      <c r="G41" s="142"/>
      <c r="H41" s="142"/>
    </row>
    <row r="42" spans="1:8" ht="15" customHeight="1" x14ac:dyDescent="0.25">
      <c r="A42" s="90"/>
    </row>
    <row r="43" spans="1:8" ht="15" customHeight="1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" customHeight="1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" customHeight="1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" customHeight="1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ht="15" customHeight="1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ht="36" customHeight="1" x14ac:dyDescent="0.25">
      <c r="A48" s="100"/>
      <c r="B48" s="100"/>
      <c r="C48" s="101"/>
      <c r="D48" s="102"/>
      <c r="E48" s="102"/>
      <c r="F48" s="102"/>
      <c r="G48" s="102"/>
    </row>
    <row r="49" spans="1:8" ht="0.75" customHeight="1" x14ac:dyDescent="0.25">
      <c r="A49" s="103"/>
      <c r="B49" s="103"/>
      <c r="C49" s="104"/>
      <c r="D49" s="105"/>
      <c r="E49" s="105"/>
      <c r="F49" s="105"/>
      <c r="G49" s="105"/>
    </row>
    <row r="50" spans="1:8" ht="0.75" customHeight="1" x14ac:dyDescent="0.25">
      <c r="C50" s="70"/>
    </row>
    <row r="51" spans="1:8" ht="1.5" customHeight="1" x14ac:dyDescent="0.25">
      <c r="C51" s="70"/>
    </row>
    <row r="52" spans="1:8" ht="5.25" customHeight="1" x14ac:dyDescent="0.25">
      <c r="C52" s="70"/>
    </row>
    <row r="53" spans="1:8" ht="0.75" customHeight="1" x14ac:dyDescent="0.25">
      <c r="C53" s="70"/>
    </row>
    <row r="54" spans="1:8" ht="0.75" customHeight="1" x14ac:dyDescent="0.25">
      <c r="C54" s="70"/>
    </row>
    <row r="55" spans="1:8" ht="0.75" customHeight="1" x14ac:dyDescent="0.25">
      <c r="C55" s="70"/>
    </row>
    <row r="56" spans="1:8" ht="0.75" customHeight="1" x14ac:dyDescent="0.25">
      <c r="C56" s="70"/>
    </row>
    <row r="57" spans="1:8" ht="0.75" customHeight="1" x14ac:dyDescent="0.25">
      <c r="C57" s="70"/>
    </row>
    <row r="58" spans="1:8" ht="0.75" customHeight="1" x14ac:dyDescent="0.25">
      <c r="C58" s="70"/>
    </row>
    <row r="59" spans="1:8" ht="0.75" customHeight="1" x14ac:dyDescent="0.25">
      <c r="C59" s="70"/>
    </row>
    <row r="60" spans="1:8" ht="0.75" customHeight="1" x14ac:dyDescent="0.25">
      <c r="C60" s="70"/>
    </row>
    <row r="61" spans="1:8" ht="0.75" customHeight="1" x14ac:dyDescent="0.25">
      <c r="C61" s="70"/>
    </row>
    <row r="62" spans="1:8" ht="0.75" customHeight="1" x14ac:dyDescent="0.25">
      <c r="C62" s="70"/>
    </row>
    <row r="63" spans="1:8" ht="17.100000000000001" customHeight="1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7.100000000000001" customHeight="1" x14ac:dyDescent="0.25">
      <c r="C64" s="164" t="s">
        <v>82</v>
      </c>
      <c r="D64" s="164"/>
      <c r="E64" s="164"/>
      <c r="F64" s="164"/>
      <c r="G64" s="164"/>
      <c r="H64" s="164"/>
    </row>
    <row r="65" spans="1:10" ht="17.100000000000001" customHeight="1" x14ac:dyDescent="0.25">
      <c r="C65" s="164" t="s">
        <v>83</v>
      </c>
      <c r="D65" s="164"/>
      <c r="E65" s="164"/>
      <c r="F65" s="164"/>
      <c r="G65" s="164"/>
      <c r="H65" s="164"/>
    </row>
    <row r="66" spans="1:10" ht="17.100000000000001" customHeight="1" x14ac:dyDescent="0.25">
      <c r="C66" s="165" t="s">
        <v>239</v>
      </c>
      <c r="D66" s="165"/>
      <c r="E66" s="165"/>
      <c r="F66" s="165"/>
      <c r="G66" s="165"/>
      <c r="H66" s="165"/>
    </row>
    <row r="67" spans="1:10" ht="16.5" customHeight="1" x14ac:dyDescent="0.25">
      <c r="C67" s="166" t="s">
        <v>84</v>
      </c>
      <c r="D67" s="166"/>
      <c r="E67" s="166"/>
      <c r="F67" s="166"/>
      <c r="G67" s="166"/>
      <c r="H67" s="166"/>
    </row>
    <row r="68" spans="1:10" ht="17.100000000000001" customHeight="1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7.100000000000001" customHeight="1" thickTop="1" x14ac:dyDescent="0.25">
      <c r="A69" s="74"/>
      <c r="B69" s="74"/>
      <c r="C69" s="75"/>
      <c r="D69" s="73"/>
      <c r="E69" s="75"/>
      <c r="F69" s="75"/>
      <c r="G69" s="73"/>
    </row>
    <row r="70" spans="1:10" ht="20.100000000000001" customHeight="1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ht="17.100000000000001" customHeight="1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ht="17.100000000000001" customHeight="1" x14ac:dyDescent="0.25">
      <c r="E72" s="76"/>
      <c r="F72" s="76"/>
    </row>
    <row r="73" spans="1:10" ht="17.100000000000001" customHeight="1" x14ac:dyDescent="0.25">
      <c r="A73" s="149" t="s">
        <v>88</v>
      </c>
      <c r="B73" s="149"/>
      <c r="C73" s="77" t="s">
        <v>89</v>
      </c>
      <c r="D73" s="78" t="str">
        <f>D11</f>
        <v>3K211236</v>
      </c>
      <c r="E73" s="79"/>
      <c r="F73" s="77"/>
      <c r="G73" s="77"/>
      <c r="H73" s="79"/>
    </row>
    <row r="74" spans="1:10" ht="17.100000000000001" customHeight="1" x14ac:dyDescent="0.25">
      <c r="A74" s="149" t="s">
        <v>90</v>
      </c>
      <c r="B74" s="149"/>
      <c r="C74" s="77" t="s">
        <v>89</v>
      </c>
      <c r="D74" s="80" t="str">
        <f>D12</f>
        <v>Agil Ajeng Pangestu</v>
      </c>
      <c r="E74" s="79"/>
      <c r="F74" s="77"/>
      <c r="G74" s="77" t="s">
        <v>132</v>
      </c>
      <c r="H74" s="79"/>
    </row>
    <row r="75" spans="1:10" ht="17.100000000000001" customHeight="1" x14ac:dyDescent="0.25">
      <c r="A75" s="149" t="s">
        <v>92</v>
      </c>
      <c r="B75" s="149"/>
      <c r="C75" s="77" t="s">
        <v>89</v>
      </c>
      <c r="D75" s="79" t="str">
        <f>D13</f>
        <v>dr. Faiza Munabari, M.Kes</v>
      </c>
      <c r="E75" s="79"/>
      <c r="F75" s="77"/>
      <c r="G75" s="77"/>
      <c r="H75" s="79"/>
    </row>
    <row r="76" spans="1:10" ht="17.100000000000001" customHeight="1" x14ac:dyDescent="0.25">
      <c r="A76" s="79"/>
      <c r="B76" s="79"/>
      <c r="C76" s="77"/>
      <c r="D76" s="79"/>
      <c r="E76" s="77"/>
      <c r="F76" s="77"/>
      <c r="G76" s="79"/>
    </row>
    <row r="77" spans="1:10" ht="27.95" customHeight="1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7.100000000000001" customHeight="1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7.100000000000001" customHeight="1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7.100000000000001" customHeight="1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7.100000000000001" customHeight="1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7.100000000000001" customHeight="1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7.100000000000001" customHeight="1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7.100000000000001" customHeight="1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7.100000000000001" customHeight="1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7.100000000000001" customHeight="1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7.100000000000001" customHeight="1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7.100000000000001" customHeight="1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7.100000000000001" customHeight="1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7.100000000000001" customHeight="1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7.100000000000001" customHeight="1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7.100000000000001" customHeight="1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7.100000000000001" customHeight="1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ht="15" customHeight="1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ht="15" customHeight="1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ht="15" customHeight="1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ht="15" customHeight="1" x14ac:dyDescent="0.25">
      <c r="A97" s="146" t="s">
        <v>124</v>
      </c>
      <c r="B97" s="146"/>
      <c r="C97" s="146"/>
      <c r="D97" s="146"/>
      <c r="E97" s="163">
        <f>(E34+E95)/39</f>
        <v>1.6923076923076923</v>
      </c>
      <c r="F97" s="163"/>
      <c r="G97" s="163"/>
      <c r="H97" s="163"/>
    </row>
    <row r="98" spans="1:8" ht="15" customHeight="1" x14ac:dyDescent="0.25">
      <c r="A98" s="83"/>
      <c r="B98" s="83"/>
      <c r="C98" s="83"/>
      <c r="D98" s="83"/>
      <c r="E98" s="89"/>
      <c r="F98" s="89"/>
      <c r="G98" s="89"/>
      <c r="H98" s="89"/>
    </row>
    <row r="99" spans="1:8" ht="15" customHeight="1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ht="6.75" customHeight="1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" customHeight="1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" customHeight="1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" customHeight="1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" customHeight="1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" customHeight="1" x14ac:dyDescent="0.25">
      <c r="A105" s="90"/>
      <c r="B105" s="141" t="str">
        <f>D75</f>
        <v>dr. Faiza Munabari, M.Kes</v>
      </c>
      <c r="C105" s="141"/>
      <c r="D105" s="141"/>
      <c r="E105" s="142" t="str">
        <f>D74</f>
        <v>Agil Ajeng Pangestu</v>
      </c>
      <c r="F105" s="143"/>
      <c r="G105" s="143"/>
      <c r="H105" s="143"/>
    </row>
    <row r="106" spans="1:8" ht="8.25" customHeight="1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" customHeight="1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" customHeight="1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" customHeight="1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" customHeight="1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ht="15" customHeight="1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ht="5.25" customHeight="1" x14ac:dyDescent="0.25">
      <c r="A112" s="100"/>
      <c r="B112" s="100"/>
      <c r="C112" s="101"/>
      <c r="D112" s="102"/>
      <c r="E112" s="102"/>
      <c r="F112" s="102"/>
      <c r="G112" s="102"/>
    </row>
    <row r="113" spans="1:8" ht="1.5" customHeight="1" x14ac:dyDescent="0.25">
      <c r="A113" s="103"/>
      <c r="B113" s="103"/>
      <c r="C113" s="104"/>
      <c r="D113" s="105"/>
      <c r="E113" s="105"/>
      <c r="F113" s="105"/>
      <c r="G113" s="105"/>
    </row>
    <row r="114" spans="1:8" ht="1.5" customHeight="1" x14ac:dyDescent="0.25">
      <c r="A114" s="103"/>
      <c r="B114" s="103"/>
      <c r="C114" s="104"/>
      <c r="D114" s="105"/>
      <c r="E114" s="105"/>
      <c r="F114" s="105"/>
      <c r="G114" s="105"/>
    </row>
    <row r="115" spans="1:8" ht="1.5" customHeight="1" x14ac:dyDescent="0.25">
      <c r="A115" s="103"/>
      <c r="B115" s="103"/>
      <c r="C115" s="104"/>
      <c r="D115" s="105"/>
      <c r="E115" s="105"/>
      <c r="F115" s="105"/>
      <c r="G115" s="105"/>
    </row>
    <row r="116" spans="1:8" ht="1.5" customHeight="1" x14ac:dyDescent="0.25">
      <c r="A116" s="103"/>
      <c r="B116" s="103"/>
      <c r="C116" s="104"/>
      <c r="D116" s="105"/>
      <c r="E116" s="105"/>
      <c r="F116" s="105"/>
      <c r="G116" s="105"/>
    </row>
    <row r="117" spans="1:8" ht="1.5" customHeight="1" x14ac:dyDescent="0.25">
      <c r="A117" s="103"/>
      <c r="B117" s="103"/>
      <c r="C117" s="104"/>
      <c r="D117" s="105"/>
      <c r="E117" s="105"/>
      <c r="F117" s="105"/>
      <c r="G117" s="105"/>
    </row>
    <row r="118" spans="1:8" ht="1.5" customHeight="1" x14ac:dyDescent="0.25">
      <c r="A118" s="103"/>
      <c r="B118" s="103"/>
      <c r="C118" s="104"/>
      <c r="D118" s="105"/>
      <c r="E118" s="105"/>
      <c r="F118" s="105"/>
      <c r="G118" s="105"/>
    </row>
    <row r="119" spans="1:8" ht="1.5" customHeight="1" x14ac:dyDescent="0.25">
      <c r="A119" s="103"/>
      <c r="B119" s="103"/>
      <c r="C119" s="104"/>
      <c r="D119" s="105"/>
      <c r="E119" s="105"/>
      <c r="F119" s="105"/>
      <c r="G119" s="105"/>
    </row>
    <row r="120" spans="1:8" ht="1.5" customHeight="1" x14ac:dyDescent="0.25">
      <c r="A120" s="103"/>
      <c r="B120" s="103"/>
      <c r="C120" s="104"/>
      <c r="D120" s="105"/>
      <c r="E120" s="105"/>
      <c r="F120" s="105"/>
      <c r="G120" s="105"/>
    </row>
    <row r="121" spans="1:8" ht="1.5" customHeight="1" x14ac:dyDescent="0.25">
      <c r="A121" s="103"/>
      <c r="B121" s="103"/>
      <c r="C121" s="104"/>
      <c r="D121" s="105"/>
      <c r="E121" s="105"/>
      <c r="F121" s="105"/>
      <c r="G121" s="105"/>
    </row>
    <row r="122" spans="1:8" ht="1.5" customHeight="1" x14ac:dyDescent="0.25">
      <c r="A122" s="103"/>
      <c r="B122" s="103"/>
      <c r="C122" s="104"/>
      <c r="D122" s="105"/>
      <c r="E122" s="105"/>
      <c r="F122" s="105"/>
      <c r="G122" s="105"/>
    </row>
    <row r="123" spans="1:8" ht="5.25" customHeight="1" x14ac:dyDescent="0.25">
      <c r="A123" s="103"/>
      <c r="B123" s="103"/>
      <c r="C123" s="104"/>
      <c r="D123" s="105"/>
      <c r="E123" s="105"/>
      <c r="F123" s="105"/>
      <c r="G123" s="105"/>
    </row>
    <row r="124" spans="1:8" ht="5.25" customHeight="1" x14ac:dyDescent="0.25">
      <c r="C124" s="70"/>
    </row>
    <row r="125" spans="1:8" ht="17.100000000000001" customHeight="1" x14ac:dyDescent="0.25">
      <c r="B125" s="71"/>
      <c r="C125" s="150" t="s">
        <v>226</v>
      </c>
      <c r="D125" s="150"/>
      <c r="E125" s="150"/>
      <c r="F125" s="150"/>
      <c r="G125" s="150"/>
      <c r="H125" s="150"/>
    </row>
    <row r="126" spans="1:8" ht="17.100000000000001" customHeight="1" x14ac:dyDescent="0.25">
      <c r="E126" s="76"/>
      <c r="F126" s="76"/>
    </row>
    <row r="127" spans="1:8" ht="17.100000000000001" customHeight="1" x14ac:dyDescent="0.25">
      <c r="C127" s="151" t="s">
        <v>82</v>
      </c>
      <c r="D127" s="151"/>
      <c r="E127" s="151"/>
      <c r="F127" s="151"/>
      <c r="G127" s="151"/>
      <c r="H127" s="151"/>
    </row>
    <row r="128" spans="1:8" ht="17.100000000000001" customHeight="1" x14ac:dyDescent="0.25">
      <c r="C128" s="152" t="s">
        <v>83</v>
      </c>
      <c r="D128" s="152"/>
      <c r="E128" s="152"/>
      <c r="F128" s="152"/>
      <c r="G128" s="152"/>
      <c r="H128" s="152"/>
    </row>
    <row r="129" spans="1:10" ht="16.5" customHeight="1" x14ac:dyDescent="0.25">
      <c r="C129" s="153" t="s">
        <v>84</v>
      </c>
      <c r="D129" s="153"/>
      <c r="E129" s="153"/>
      <c r="F129" s="153"/>
      <c r="G129" s="153"/>
      <c r="H129" s="153"/>
    </row>
    <row r="130" spans="1:10" ht="17.100000000000001" customHeight="1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7.100000000000001" customHeight="1" thickTop="1" x14ac:dyDescent="0.25">
      <c r="A131" s="74"/>
      <c r="B131" s="74"/>
      <c r="C131" s="75"/>
      <c r="D131" s="73"/>
      <c r="E131" s="75"/>
      <c r="F131" s="75"/>
      <c r="G131" s="73"/>
    </row>
    <row r="132" spans="1:10" ht="20.100000000000001" customHeight="1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ht="17.100000000000001" customHeight="1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ht="17.100000000000001" customHeight="1" x14ac:dyDescent="0.25">
      <c r="E134" s="76"/>
      <c r="F134" s="76"/>
    </row>
    <row r="135" spans="1:10" ht="17.100000000000001" customHeight="1" x14ac:dyDescent="0.25">
      <c r="A135" s="149" t="s">
        <v>88</v>
      </c>
      <c r="B135" s="149"/>
      <c r="C135" s="77" t="s">
        <v>89</v>
      </c>
      <c r="D135" s="78" t="str">
        <f>D73</f>
        <v>3K211236</v>
      </c>
      <c r="E135" s="79"/>
      <c r="F135" s="77"/>
      <c r="G135" s="77"/>
      <c r="H135" s="79"/>
    </row>
    <row r="136" spans="1:10" ht="17.100000000000001" customHeight="1" x14ac:dyDescent="0.25">
      <c r="A136" s="149" t="s">
        <v>90</v>
      </c>
      <c r="B136" s="149"/>
      <c r="C136" s="77" t="s">
        <v>89</v>
      </c>
      <c r="D136" s="80" t="str">
        <f>D74</f>
        <v>Agil Ajeng Pangestu</v>
      </c>
      <c r="E136" s="79"/>
      <c r="F136" s="77"/>
      <c r="G136" s="77" t="s">
        <v>167</v>
      </c>
      <c r="H136" s="79"/>
    </row>
    <row r="137" spans="1:10" ht="17.100000000000001" customHeight="1" x14ac:dyDescent="0.25">
      <c r="A137" s="149" t="s">
        <v>92</v>
      </c>
      <c r="B137" s="149"/>
      <c r="C137" s="77" t="s">
        <v>89</v>
      </c>
      <c r="D137" s="79" t="str">
        <f>D75</f>
        <v>dr. Faiza Munabari, M.Kes</v>
      </c>
      <c r="E137" s="79"/>
      <c r="F137" s="77"/>
      <c r="G137" s="77"/>
      <c r="H137" s="79"/>
    </row>
    <row r="138" spans="1:10" ht="17.100000000000001" customHeight="1" x14ac:dyDescent="0.25">
      <c r="A138" s="79"/>
      <c r="B138" s="79"/>
      <c r="C138" s="77"/>
      <c r="D138" s="79"/>
      <c r="E138" s="77"/>
      <c r="F138" s="77"/>
      <c r="G138" s="79"/>
    </row>
    <row r="139" spans="1:10" ht="27.95" customHeight="1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7.100000000000001" customHeight="1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7.100000000000001" customHeight="1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7.100000000000001" customHeight="1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7.100000000000001" customHeight="1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7.100000000000001" customHeight="1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7.100000000000001" customHeight="1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7.100000000000001" customHeight="1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7.100000000000001" customHeight="1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7.100000000000001" customHeight="1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7.100000000000001" customHeight="1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7.100000000000001" customHeight="1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7.100000000000001" customHeight="1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7.100000000000001" customHeight="1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7.100000000000001" customHeight="1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7.100000000000001" customHeight="1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ht="15" customHeight="1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ht="15" customHeight="1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ht="15" customHeight="1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ht="15" customHeight="1" x14ac:dyDescent="0.25">
      <c r="A158" s="146" t="s">
        <v>124</v>
      </c>
      <c r="B158" s="146"/>
      <c r="C158" s="146"/>
      <c r="D158" s="146"/>
      <c r="E158" s="159">
        <f>(E35+E96+E157)/3</f>
        <v>1.1578947368421053</v>
      </c>
      <c r="F158" s="160"/>
      <c r="G158" s="160"/>
      <c r="H158" s="161"/>
    </row>
    <row r="159" spans="1:10" ht="15" customHeight="1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" customHeight="1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ht="15" customHeight="1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" customHeight="1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" customHeight="1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" customHeight="1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" customHeight="1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" customHeight="1" x14ac:dyDescent="0.25">
      <c r="A166" s="90"/>
      <c r="B166" s="141" t="str">
        <f>D137</f>
        <v>dr. Faiza Munabari, M.Kes</v>
      </c>
      <c r="C166" s="141"/>
      <c r="D166" s="141"/>
      <c r="E166" s="142" t="str">
        <f>D136</f>
        <v>Agil Ajeng Pangestu</v>
      </c>
      <c r="F166" s="143"/>
      <c r="G166" s="143"/>
      <c r="H166" s="143"/>
    </row>
    <row r="167" spans="1:8" ht="15" customHeight="1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" customHeight="1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" customHeight="1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" customHeight="1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" customHeight="1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ht="15" customHeight="1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ht="30.75" customHeight="1" x14ac:dyDescent="0.25">
      <c r="A173" s="100"/>
      <c r="B173" s="100"/>
      <c r="C173" s="101"/>
      <c r="D173" s="102"/>
      <c r="E173" s="102"/>
      <c r="F173" s="102"/>
      <c r="G173" s="102"/>
    </row>
    <row r="174" spans="1:8" ht="0.75" customHeight="1" x14ac:dyDescent="0.25"/>
    <row r="175" spans="1:8" ht="0.75" customHeight="1" x14ac:dyDescent="0.25"/>
    <row r="176" spans="1:8" ht="0.75" customHeight="1" x14ac:dyDescent="0.25"/>
    <row r="177" spans="1:8" ht="0.75" customHeight="1" x14ac:dyDescent="0.25"/>
    <row r="178" spans="1:8" ht="0.75" customHeight="1" x14ac:dyDescent="0.25"/>
    <row r="179" spans="1:8" ht="0.75" customHeight="1" x14ac:dyDescent="0.25"/>
    <row r="180" spans="1:8" ht="0.75" customHeight="1" x14ac:dyDescent="0.25"/>
    <row r="181" spans="1:8" ht="0.75" customHeight="1" x14ac:dyDescent="0.25"/>
    <row r="182" spans="1:8" ht="0.75" customHeight="1" x14ac:dyDescent="0.25"/>
    <row r="183" spans="1:8" ht="0.75" customHeight="1" x14ac:dyDescent="0.25"/>
    <row r="184" spans="1:8" ht="0.75" customHeight="1" x14ac:dyDescent="0.25"/>
    <row r="185" spans="1:8" ht="0.75" customHeight="1" x14ac:dyDescent="0.25"/>
    <row r="186" spans="1:8" ht="0.75" customHeight="1" x14ac:dyDescent="0.25"/>
    <row r="187" spans="1:8" ht="17.100000000000001" customHeight="1" x14ac:dyDescent="0.25">
      <c r="B187" s="71"/>
      <c r="C187" s="150" t="s">
        <v>226</v>
      </c>
      <c r="D187" s="150"/>
      <c r="E187" s="150"/>
      <c r="F187" s="150"/>
      <c r="G187" s="150"/>
      <c r="H187" s="150"/>
    </row>
    <row r="188" spans="1:8" ht="17.100000000000001" customHeight="1" x14ac:dyDescent="0.25">
      <c r="E188" s="76"/>
      <c r="F188" s="76"/>
    </row>
    <row r="189" spans="1:8" ht="17.100000000000001" customHeight="1" x14ac:dyDescent="0.25">
      <c r="C189" s="151" t="s">
        <v>82</v>
      </c>
      <c r="D189" s="151"/>
      <c r="E189" s="151"/>
      <c r="F189" s="151"/>
      <c r="G189" s="151"/>
      <c r="H189" s="151"/>
    </row>
    <row r="190" spans="1:8" ht="17.100000000000001" customHeight="1" x14ac:dyDescent="0.25">
      <c r="C190" s="152" t="s">
        <v>83</v>
      </c>
      <c r="D190" s="152"/>
      <c r="E190" s="152"/>
      <c r="F190" s="152"/>
      <c r="G190" s="152"/>
      <c r="H190" s="152"/>
    </row>
    <row r="191" spans="1:8" ht="16.5" customHeight="1" x14ac:dyDescent="0.25">
      <c r="C191" s="153" t="s">
        <v>84</v>
      </c>
      <c r="D191" s="153"/>
      <c r="E191" s="153"/>
      <c r="F191" s="153"/>
      <c r="G191" s="153"/>
      <c r="H191" s="153"/>
    </row>
    <row r="192" spans="1:8" ht="17.100000000000001" customHeight="1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7.100000000000001" customHeight="1" thickTop="1" x14ac:dyDescent="0.25">
      <c r="A193" s="74"/>
      <c r="B193" s="74"/>
      <c r="C193" s="75"/>
      <c r="D193" s="73"/>
      <c r="E193" s="75"/>
      <c r="F193" s="75"/>
      <c r="G193" s="73"/>
    </row>
    <row r="194" spans="1:10" ht="20.100000000000001" customHeight="1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ht="17.100000000000001" customHeight="1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ht="17.100000000000001" customHeight="1" x14ac:dyDescent="0.25">
      <c r="E196" s="76"/>
      <c r="F196" s="76"/>
    </row>
    <row r="197" spans="1:10" ht="17.100000000000001" customHeight="1" x14ac:dyDescent="0.25">
      <c r="A197" s="149" t="s">
        <v>88</v>
      </c>
      <c r="B197" s="149"/>
      <c r="C197" s="77" t="s">
        <v>89</v>
      </c>
      <c r="D197" s="78" t="str">
        <f>D135</f>
        <v>3K211236</v>
      </c>
      <c r="E197" s="79"/>
      <c r="F197" s="77"/>
      <c r="G197" s="77"/>
      <c r="H197" s="79"/>
    </row>
    <row r="198" spans="1:10" ht="17.100000000000001" customHeight="1" x14ac:dyDescent="0.25">
      <c r="A198" s="149" t="s">
        <v>90</v>
      </c>
      <c r="B198" s="149"/>
      <c r="C198" s="77" t="s">
        <v>89</v>
      </c>
      <c r="D198" s="80" t="str">
        <f>D136</f>
        <v>Agil Ajeng Pangestu</v>
      </c>
      <c r="E198" s="79"/>
      <c r="F198" s="77"/>
      <c r="G198" s="77" t="s">
        <v>193</v>
      </c>
      <c r="H198" s="79"/>
    </row>
    <row r="199" spans="1:10" ht="17.100000000000001" customHeight="1" x14ac:dyDescent="0.25">
      <c r="A199" s="149" t="s">
        <v>92</v>
      </c>
      <c r="B199" s="149"/>
      <c r="C199" s="77" t="s">
        <v>89</v>
      </c>
      <c r="D199" s="79" t="str">
        <f>D137</f>
        <v>dr. Faiza Munabari, M.Kes</v>
      </c>
      <c r="E199" s="79"/>
      <c r="F199" s="77"/>
      <c r="G199" s="77"/>
      <c r="H199" s="79"/>
    </row>
    <row r="201" spans="1:10" ht="27.95" customHeight="1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7.100000000000001" customHeight="1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7.100000000000001" customHeight="1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7.100000000000001" customHeight="1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7.100000000000001" customHeight="1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7.100000000000001" customHeight="1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7.100000000000001" customHeight="1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7.100000000000001" customHeight="1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7.100000000000001" customHeight="1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7.100000000000001" customHeight="1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7.100000000000001" customHeight="1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7.100000000000001" customHeight="1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7.100000000000001" customHeight="1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7.100000000000001" customHeight="1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7.100000000000001" customHeight="1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7.100000000000001" customHeight="1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7.100000000000001" customHeight="1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7.100000000000001" customHeight="1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ht="15" customHeight="1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ht="15" customHeight="1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ht="15" customHeight="1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ht="15" customHeight="1" x14ac:dyDescent="0.25">
      <c r="A222" s="146" t="s">
        <v>124</v>
      </c>
      <c r="B222" s="146"/>
      <c r="C222" s="146"/>
      <c r="D222" s="146"/>
      <c r="E222" s="147">
        <f>(E34+E95+E156+E220)/80</f>
        <v>0.82499999999999996</v>
      </c>
      <c r="F222" s="147"/>
      <c r="G222" s="147"/>
      <c r="H222" s="147"/>
    </row>
    <row r="223" spans="1:10" ht="15" customHeight="1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" customHeight="1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ht="15" customHeight="1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" customHeight="1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" customHeight="1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" customHeight="1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" customHeight="1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" customHeight="1" x14ac:dyDescent="0.25">
      <c r="A230" s="90"/>
      <c r="B230" s="141" t="str">
        <f>D199</f>
        <v>dr. Faiza Munabari, M.Kes</v>
      </c>
      <c r="C230" s="141"/>
      <c r="D230" s="141"/>
      <c r="E230" s="142" t="str">
        <f>D198</f>
        <v>Agil Ajeng Pangestu</v>
      </c>
      <c r="F230" s="143"/>
      <c r="G230" s="143"/>
      <c r="H230" s="143"/>
    </row>
    <row r="231" spans="1:8" ht="15" customHeight="1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" customHeight="1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" customHeight="1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" customHeight="1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" customHeight="1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ht="15" customHeight="1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2">
    <mergeCell ref="C2:H2"/>
    <mergeCell ref="C4:H4"/>
    <mergeCell ref="C64:H64"/>
    <mergeCell ref="C1:H1"/>
    <mergeCell ref="C3:H3"/>
    <mergeCell ref="C5:H5"/>
    <mergeCell ref="C6:H6"/>
    <mergeCell ref="A8:H8"/>
    <mergeCell ref="E41:H41"/>
    <mergeCell ref="A37:H37"/>
    <mergeCell ref="C17:D17"/>
    <mergeCell ref="C18:D18"/>
    <mergeCell ref="C19:D19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B38:C38"/>
    <mergeCell ref="E38:H38"/>
    <mergeCell ref="A47:C47"/>
    <mergeCell ref="D47:H47"/>
    <mergeCell ref="A34:D34"/>
    <mergeCell ref="E34:H34"/>
    <mergeCell ref="A35:D35"/>
    <mergeCell ref="E35:H35"/>
    <mergeCell ref="A36:D36"/>
    <mergeCell ref="E36:H36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</mergeCells>
  <pageMargins left="0.7" right="0.7" top="0.75" bottom="2.08" header="0.3" footer="0.3"/>
  <pageSetup paperSize="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6"/>
  <sheetViews>
    <sheetView topLeftCell="A4" workbookViewId="0">
      <selection activeCell="C18" sqref="C18:D18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28</v>
      </c>
      <c r="E11" s="79"/>
      <c r="F11" s="77"/>
      <c r="G11" s="77"/>
      <c r="H11" s="79"/>
    </row>
    <row r="12" spans="1:10" ht="15.75" x14ac:dyDescent="0.25">
      <c r="A12" s="149" t="s">
        <v>90</v>
      </c>
      <c r="B12" s="149"/>
      <c r="C12" s="77" t="s">
        <v>89</v>
      </c>
      <c r="D12" s="80" t="s">
        <v>9</v>
      </c>
      <c r="E12" s="79"/>
      <c r="F12" s="77"/>
      <c r="G12" s="77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93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I'!D9</f>
        <v>-</v>
      </c>
      <c r="H16" s="81">
        <f>(F16*J16)</f>
        <v>0</v>
      </c>
      <c r="I16" s="83"/>
      <c r="J16" s="86">
        <f>IF(G16="A",4,IF(G16="B",3,IF(G16="C",2,IF(G16="D",1,IF(G16="E",0,)))))</f>
        <v>0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I'!E9</f>
        <v>-</v>
      </c>
      <c r="H17" s="81">
        <f t="shared" ref="H17:H32" si="0">(F17*J17)</f>
        <v>0</v>
      </c>
      <c r="I17" s="83"/>
      <c r="J17" s="86">
        <f t="shared" ref="J17:J32" si="1">IF(G17="A",4,IF(G17="B",3,IF(G17="C",2,IF(G17="D",1,IF(G17="E",0,)))))</f>
        <v>0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I'!F9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I'!G9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I'!H9</f>
        <v>B</v>
      </c>
      <c r="H20" s="81">
        <f t="shared" si="0"/>
        <v>3</v>
      </c>
      <c r="I20" s="88"/>
      <c r="J20" s="86">
        <f t="shared" si="1"/>
        <v>3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I'!I9</f>
        <v>B</v>
      </c>
      <c r="H21" s="81">
        <f t="shared" si="0"/>
        <v>3</v>
      </c>
      <c r="I21" s="88"/>
      <c r="J21" s="86">
        <f t="shared" si="1"/>
        <v>3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I'!J9</f>
        <v>B</v>
      </c>
      <c r="H22" s="81">
        <f t="shared" si="0"/>
        <v>3</v>
      </c>
      <c r="I22" s="88"/>
      <c r="J22" s="86">
        <f t="shared" si="1"/>
        <v>3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I'!K9</f>
        <v>B</v>
      </c>
      <c r="H23" s="81">
        <f t="shared" si="0"/>
        <v>6</v>
      </c>
      <c r="I23" s="88"/>
      <c r="J23" s="86">
        <f t="shared" si="1"/>
        <v>3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I'!L9</f>
        <v>C</v>
      </c>
      <c r="H24" s="81">
        <f t="shared" si="0"/>
        <v>2</v>
      </c>
      <c r="I24" s="88"/>
      <c r="J24" s="86">
        <f t="shared" si="1"/>
        <v>2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I'!M9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I'!N9</f>
        <v>C</v>
      </c>
      <c r="H26" s="81">
        <f t="shared" si="0"/>
        <v>2</v>
      </c>
      <c r="I26" s="88"/>
      <c r="J26" s="86">
        <f t="shared" si="1"/>
        <v>2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I'!O9</f>
        <v>C</v>
      </c>
      <c r="H27" s="81">
        <f t="shared" si="0"/>
        <v>2</v>
      </c>
      <c r="I27" s="88"/>
      <c r="J27" s="86">
        <f t="shared" si="1"/>
        <v>2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I'!P9</f>
        <v>C</v>
      </c>
      <c r="H28" s="81">
        <f t="shared" si="0"/>
        <v>2</v>
      </c>
      <c r="I28" s="88"/>
      <c r="J28" s="86">
        <f t="shared" si="1"/>
        <v>2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I'!Q9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I'!R9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I'!S9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I'!T9</f>
        <v>B</v>
      </c>
      <c r="H32" s="81">
        <f t="shared" si="0"/>
        <v>3</v>
      </c>
      <c r="I32" s="89"/>
      <c r="J32" s="86">
        <f t="shared" si="1"/>
        <v>3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50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2.6315789473684212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2.6315789473684212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dr. Faiza Munabari, M.Kes</v>
      </c>
      <c r="C41" s="92"/>
      <c r="D41" s="92"/>
      <c r="E41" s="142" t="str">
        <f>D12</f>
        <v>Bruno Fazly Maulana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3K211237</v>
      </c>
      <c r="E73" s="79"/>
      <c r="F73" s="77"/>
      <c r="G73" s="77"/>
      <c r="H73" s="79"/>
    </row>
    <row r="74" spans="1:10" ht="15.75" x14ac:dyDescent="0.25">
      <c r="A74" s="149" t="s">
        <v>90</v>
      </c>
      <c r="B74" s="149"/>
      <c r="C74" s="77" t="s">
        <v>89</v>
      </c>
      <c r="D74" s="80" t="str">
        <f>D12</f>
        <v>Bruno Fazly Maulana</v>
      </c>
      <c r="E74" s="79"/>
      <c r="F74" s="77"/>
      <c r="G74" s="77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dr. Faiza Munabari,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1.2820512820512822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dr. Faiza Munabari, M.Kes</v>
      </c>
      <c r="C105" s="141"/>
      <c r="D105" s="141"/>
      <c r="E105" s="142" t="str">
        <f>D74</f>
        <v>Bruno Fazly Maulana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3K211237</v>
      </c>
      <c r="E135" s="79"/>
      <c r="F135" s="77"/>
      <c r="G135" s="77"/>
      <c r="H135" s="79"/>
    </row>
    <row r="136" spans="1:10" ht="15.75" x14ac:dyDescent="0.25">
      <c r="A136" s="149" t="s">
        <v>90</v>
      </c>
      <c r="B136" s="149"/>
      <c r="C136" s="77" t="s">
        <v>89</v>
      </c>
      <c r="D136" s="80" t="str">
        <f>D74</f>
        <v>Bruno Fazly Maulana</v>
      </c>
      <c r="E136" s="79"/>
      <c r="F136" s="77"/>
      <c r="G136" s="77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dr. Faiza Munabari,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0.87719298245614041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dr. Faiza Munabari, M.Kes</v>
      </c>
      <c r="C166" s="141"/>
      <c r="D166" s="141"/>
      <c r="E166" s="142" t="str">
        <f>D136</f>
        <v>Bruno Fazly Maulana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3K211237</v>
      </c>
      <c r="E197" s="79"/>
      <c r="F197" s="77"/>
      <c r="G197" s="77"/>
      <c r="H197" s="79"/>
    </row>
    <row r="198" spans="1:10" ht="15.75" x14ac:dyDescent="0.25">
      <c r="A198" s="149" t="s">
        <v>90</v>
      </c>
      <c r="B198" s="149"/>
      <c r="C198" s="77" t="s">
        <v>89</v>
      </c>
      <c r="D198" s="80" t="str">
        <f>D136</f>
        <v>Bruno Fazly Maulana</v>
      </c>
      <c r="E198" s="79"/>
      <c r="F198" s="77"/>
      <c r="G198" s="77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dr. Faiza Munabari,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0.625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dr. Faiza Munabari, M.Kes</v>
      </c>
      <c r="C230" s="141"/>
      <c r="D230" s="141"/>
      <c r="E230" s="142" t="str">
        <f>D198</f>
        <v>Bruno Fazly Maulana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7" top="0.75" bottom="2.08" header="0.3" footer="0.3"/>
  <pageSetup paperSize="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6"/>
  <sheetViews>
    <sheetView topLeftCell="A194" workbookViewId="0">
      <selection activeCell="G198" activeCellId="3" sqref="A136:B136 G136 A198:B198 G198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29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10</v>
      </c>
      <c r="E12" s="79"/>
      <c r="F12" s="109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93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I'!D10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I'!E10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I'!F10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I'!G10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I'!H10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I'!I10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I'!J10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I'!K10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I'!L10</f>
        <v>B</v>
      </c>
      <c r="H24" s="81">
        <f t="shared" si="0"/>
        <v>3</v>
      </c>
      <c r="I24" s="88"/>
      <c r="J24" s="86">
        <f t="shared" si="1"/>
        <v>3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I'!M10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I'!N10</f>
        <v>C</v>
      </c>
      <c r="H26" s="81">
        <f t="shared" si="0"/>
        <v>2</v>
      </c>
      <c r="I26" s="88"/>
      <c r="J26" s="86">
        <f t="shared" si="1"/>
        <v>2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I'!O10</f>
        <v>C</v>
      </c>
      <c r="H27" s="81">
        <f t="shared" si="0"/>
        <v>2</v>
      </c>
      <c r="I27" s="88"/>
      <c r="J27" s="86">
        <f t="shared" si="1"/>
        <v>2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I'!P10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I'!Q10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I'!R10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I'!S10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I'!T10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66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3.4736842105263159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3.4736842105263159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dr. Faiza Munabari, M.Kes</v>
      </c>
      <c r="C41" s="92"/>
      <c r="D41" s="92"/>
      <c r="E41" s="142" t="str">
        <f>D12</f>
        <v>Fitria Hanisa Regita Putri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3K211238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Fitria Hanisa Regita Putri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dr. Faiza Munabari,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1.6923076923076923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dr. Faiza Munabari, M.Kes</v>
      </c>
      <c r="C105" s="141"/>
      <c r="D105" s="141"/>
      <c r="E105" s="142" t="str">
        <f>D74</f>
        <v>Fitria Hanisa Regita Putri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3K211238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Fitria Hanisa Regita Putri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dr. Faiza Munabari,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1.1578947368421053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dr. Faiza Munabari, M.Kes</v>
      </c>
      <c r="C166" s="141"/>
      <c r="D166" s="141"/>
      <c r="E166" s="142" t="str">
        <f>D136</f>
        <v>Fitria Hanisa Regita Putri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3K211238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Fitria Hanisa Regita Putri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dr. Faiza Munabari,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0.82499999999999996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dr. Faiza Munabari, M.Kes</v>
      </c>
      <c r="C230" s="141"/>
      <c r="D230" s="141"/>
      <c r="E230" s="142" t="str">
        <f>D198</f>
        <v>Fitria Hanisa Regita Putri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6"/>
  <sheetViews>
    <sheetView topLeftCell="A4" workbookViewId="0">
      <selection activeCell="N12" sqref="N12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30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11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228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I'!D11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I'!E11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I'!F11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I'!G11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I'!H11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I'!I11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I'!J11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I'!K11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I'!L11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I'!M11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I'!N11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I'!O11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I'!P11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I'!Q11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I'!R11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I'!S11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I'!T11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69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3.6315789473684212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3.6315789473684212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Kartika Ikawati, SKM, M.Kes</v>
      </c>
      <c r="C41" s="92"/>
      <c r="D41" s="92"/>
      <c r="E41" s="142" t="str">
        <f>D12</f>
        <v>Ima Mutiara Lesmana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3K211239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Ima Mutiara Lesmana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Kartika Ikawati, SKM,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1.7692307692307692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Kartika Ikawati, SKM, M.Kes</v>
      </c>
      <c r="C105" s="141"/>
      <c r="D105" s="141"/>
      <c r="E105" s="142" t="str">
        <f>D74</f>
        <v>Ima Mutiara Lesmana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3K211239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Ima Mutiara Lesmana</v>
      </c>
      <c r="E136" s="79"/>
      <c r="F136" s="109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Kartika Ikawati, SKM,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1.2105263157894737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Kartika Ikawati, SKM, M.Kes</v>
      </c>
      <c r="C166" s="141"/>
      <c r="D166" s="141"/>
      <c r="E166" s="142" t="str">
        <f>D136</f>
        <v>Ima Mutiara Lesmana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3K211239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Ima Mutiara Lesmana</v>
      </c>
      <c r="E198" s="79"/>
      <c r="F198" s="109"/>
      <c r="G198" s="77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Kartika Ikawati, SKM,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0.86250000000000004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Kartika Ikawati, SKM, M.Kes</v>
      </c>
      <c r="C230" s="141"/>
      <c r="D230" s="141"/>
      <c r="E230" s="142" t="str">
        <f>D198</f>
        <v>Ima Mutiara Lesmana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6"/>
  <sheetViews>
    <sheetView topLeftCell="A193" workbookViewId="0">
      <selection activeCell="A198" activeCellId="7" sqref="G12 A12:B12 A74:B74 G74 G136 A136:B136 G198 A198:B198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31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12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228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I'!D12</f>
        <v>B</v>
      </c>
      <c r="H16" s="81">
        <f>(F16*J16)</f>
        <v>3</v>
      </c>
      <c r="I16" s="83"/>
      <c r="J16" s="86">
        <f>IF(G16="A",4,IF(G16="B",3,IF(G16="C",2,IF(G16="D",1,IF(G16="E",0,)))))</f>
        <v>3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I'!E12</f>
        <v>B</v>
      </c>
      <c r="H17" s="81">
        <f t="shared" ref="H17:H32" si="0">(F17*J17)</f>
        <v>3</v>
      </c>
      <c r="I17" s="83"/>
      <c r="J17" s="86">
        <f t="shared" ref="J17:J32" si="1">IF(G17="A",4,IF(G17="B",3,IF(G17="C",2,IF(G17="D",1,IF(G17="E",0,)))))</f>
        <v>3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I'!F12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I'!G12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I'!H12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I'!I12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I'!J12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I'!K12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I'!L12</f>
        <v>C</v>
      </c>
      <c r="H24" s="81">
        <f t="shared" si="0"/>
        <v>2</v>
      </c>
      <c r="I24" s="88"/>
      <c r="J24" s="86">
        <f t="shared" si="1"/>
        <v>2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I'!M12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I'!N12</f>
        <v>A</v>
      </c>
      <c r="H26" s="81">
        <f t="shared" si="0"/>
        <v>4</v>
      </c>
      <c r="I26" s="88"/>
      <c r="J26" s="86">
        <f t="shared" si="1"/>
        <v>4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I'!O12</f>
        <v>A</v>
      </c>
      <c r="H27" s="81">
        <f t="shared" si="0"/>
        <v>4</v>
      </c>
      <c r="I27" s="88"/>
      <c r="J27" s="86">
        <f t="shared" si="1"/>
        <v>4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I'!P12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I'!Q12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I'!R12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I'!S12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I'!T12</f>
        <v>C</v>
      </c>
      <c r="H32" s="81">
        <f t="shared" si="0"/>
        <v>2</v>
      </c>
      <c r="I32" s="89"/>
      <c r="J32" s="86">
        <f t="shared" si="1"/>
        <v>2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65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3.4210526315789473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3.4210526315789473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Kartika Ikawati, SKM, M.Kes</v>
      </c>
      <c r="C41" s="92"/>
      <c r="D41" s="92"/>
      <c r="E41" s="142" t="str">
        <f>D12</f>
        <v>Laiq Izzul Haq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3K211240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Laiq Izzul Haq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Kartika Ikawati, SKM,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1.6666666666666667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Kartika Ikawati, SKM, M.Kes</v>
      </c>
      <c r="C105" s="141"/>
      <c r="D105" s="141"/>
      <c r="E105" s="142" t="str">
        <f>D74</f>
        <v>Laiq Izzul Haq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3K211240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Laiq Izzul Haq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Kartika Ikawati, SKM,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1.1403508771929824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Kartika Ikawati, SKM, M.Kes</v>
      </c>
      <c r="C166" s="141"/>
      <c r="D166" s="141"/>
      <c r="E166" s="142" t="str">
        <f>D136</f>
        <v>Laiq Izzul Haq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3K211240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Laiq Izzul Haq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Kartika Ikawati, SKM,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0.8125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Kartika Ikawati, SKM, M.Kes</v>
      </c>
      <c r="C230" s="141"/>
      <c r="D230" s="141"/>
      <c r="E230" s="142" t="str">
        <f>D198</f>
        <v>Laiq Izzul Haq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6"/>
  <sheetViews>
    <sheetView topLeftCell="A4" workbookViewId="0">
      <selection sqref="A1:XFD1048576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32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13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228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I'!D13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I'!E13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I'!F13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I'!G13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I'!H13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I'!I13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I'!J13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I'!K13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I'!L13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I'!M13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I'!N13</f>
        <v>B</v>
      </c>
      <c r="H26" s="81">
        <f t="shared" si="0"/>
        <v>3</v>
      </c>
      <c r="I26" s="88"/>
      <c r="J26" s="86">
        <f t="shared" si="1"/>
        <v>3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I'!O13</f>
        <v>B</v>
      </c>
      <c r="H27" s="81">
        <f t="shared" si="0"/>
        <v>3</v>
      </c>
      <c r="I27" s="88"/>
      <c r="J27" s="86">
        <f t="shared" si="1"/>
        <v>3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I'!P13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I'!Q13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I'!R13</f>
        <v>A</v>
      </c>
      <c r="H30" s="81">
        <f t="shared" si="0"/>
        <v>4</v>
      </c>
      <c r="I30" s="83"/>
      <c r="J30" s="86">
        <f t="shared" si="1"/>
        <v>4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I'!S13</f>
        <v>A</v>
      </c>
      <c r="H31" s="81">
        <f t="shared" si="0"/>
        <v>4</v>
      </c>
      <c r="I31" s="89"/>
      <c r="J31" s="86">
        <f t="shared" si="1"/>
        <v>4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I'!T13</f>
        <v>A</v>
      </c>
      <c r="H32" s="81">
        <f t="shared" si="0"/>
        <v>4</v>
      </c>
      <c r="I32" s="89"/>
      <c r="J32" s="86">
        <f t="shared" si="1"/>
        <v>4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71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3.736842105263158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3.736842105263158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Kartika Ikawati, SKM, M.Kes</v>
      </c>
      <c r="C41" s="92"/>
      <c r="D41" s="92"/>
      <c r="E41" s="142" t="str">
        <f>D12</f>
        <v>Lintang Alga Nurgibran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3K211241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Lintang Alga Nurgibran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Kartika Ikawati, SKM,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1.8205128205128205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Kartika Ikawati, SKM, M.Kes</v>
      </c>
      <c r="C105" s="141"/>
      <c r="D105" s="141"/>
      <c r="E105" s="142" t="str">
        <f>D74</f>
        <v>Lintang Alga Nurgibran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3K211241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Lintang Alga Nurgibran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Kartika Ikawati, SKM,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1.2456140350877194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Kartika Ikawati, SKM, M.Kes</v>
      </c>
      <c r="C166" s="141"/>
      <c r="D166" s="141"/>
      <c r="E166" s="142" t="str">
        <f>D136</f>
        <v>Lintang Alga Nurgibran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3K211241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Lintang Alga Nurgibran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Kartika Ikawati, SKM,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0.88749999999999996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Kartika Ikawati, SKM, M.Kes</v>
      </c>
      <c r="C230" s="141"/>
      <c r="D230" s="141"/>
      <c r="E230" s="142" t="str">
        <f>D198</f>
        <v>Lintang Alga Nurgibran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6"/>
  <sheetViews>
    <sheetView topLeftCell="A7" workbookViewId="0">
      <selection sqref="A1:XFD1048576"/>
    </sheetView>
  </sheetViews>
  <sheetFormatPr defaultRowHeight="15" x14ac:dyDescent="0.25"/>
  <cols>
    <col min="1" max="1" width="5" style="70" customWidth="1"/>
    <col min="2" max="2" width="13.42578125" style="70" customWidth="1"/>
    <col min="3" max="3" width="1.28515625" style="76" customWidth="1"/>
    <col min="4" max="4" width="31.5703125" style="70" customWidth="1"/>
    <col min="5" max="5" width="9.42578125" style="70" customWidth="1"/>
    <col min="6" max="6" width="9.7109375" style="70" customWidth="1"/>
    <col min="7" max="7" width="9.42578125" style="70" customWidth="1"/>
    <col min="8" max="8" width="7.42578125" style="70" customWidth="1"/>
    <col min="9" max="256" width="9.140625" style="70"/>
    <col min="257" max="257" width="5" style="70" customWidth="1"/>
    <col min="258" max="258" width="13.42578125" style="70" customWidth="1"/>
    <col min="259" max="259" width="1.28515625" style="70" customWidth="1"/>
    <col min="260" max="260" width="31.5703125" style="70" customWidth="1"/>
    <col min="261" max="261" width="9.42578125" style="70" customWidth="1"/>
    <col min="262" max="262" width="9.7109375" style="70" customWidth="1"/>
    <col min="263" max="263" width="9.42578125" style="70" customWidth="1"/>
    <col min="264" max="264" width="7.42578125" style="70" customWidth="1"/>
    <col min="265" max="512" width="9.140625" style="70"/>
    <col min="513" max="513" width="5" style="70" customWidth="1"/>
    <col min="514" max="514" width="13.42578125" style="70" customWidth="1"/>
    <col min="515" max="515" width="1.28515625" style="70" customWidth="1"/>
    <col min="516" max="516" width="31.5703125" style="70" customWidth="1"/>
    <col min="517" max="517" width="9.42578125" style="70" customWidth="1"/>
    <col min="518" max="518" width="9.7109375" style="70" customWidth="1"/>
    <col min="519" max="519" width="9.42578125" style="70" customWidth="1"/>
    <col min="520" max="520" width="7.42578125" style="70" customWidth="1"/>
    <col min="521" max="768" width="9.140625" style="70"/>
    <col min="769" max="769" width="5" style="70" customWidth="1"/>
    <col min="770" max="770" width="13.42578125" style="70" customWidth="1"/>
    <col min="771" max="771" width="1.28515625" style="70" customWidth="1"/>
    <col min="772" max="772" width="31.5703125" style="70" customWidth="1"/>
    <col min="773" max="773" width="9.42578125" style="70" customWidth="1"/>
    <col min="774" max="774" width="9.7109375" style="70" customWidth="1"/>
    <col min="775" max="775" width="9.42578125" style="70" customWidth="1"/>
    <col min="776" max="776" width="7.42578125" style="70" customWidth="1"/>
    <col min="777" max="1024" width="9.140625" style="70"/>
    <col min="1025" max="1025" width="5" style="70" customWidth="1"/>
    <col min="1026" max="1026" width="13.42578125" style="70" customWidth="1"/>
    <col min="1027" max="1027" width="1.28515625" style="70" customWidth="1"/>
    <col min="1028" max="1028" width="31.5703125" style="70" customWidth="1"/>
    <col min="1029" max="1029" width="9.42578125" style="70" customWidth="1"/>
    <col min="1030" max="1030" width="9.7109375" style="70" customWidth="1"/>
    <col min="1031" max="1031" width="9.42578125" style="70" customWidth="1"/>
    <col min="1032" max="1032" width="7.42578125" style="70" customWidth="1"/>
    <col min="1033" max="1280" width="9.140625" style="70"/>
    <col min="1281" max="1281" width="5" style="70" customWidth="1"/>
    <col min="1282" max="1282" width="13.42578125" style="70" customWidth="1"/>
    <col min="1283" max="1283" width="1.28515625" style="70" customWidth="1"/>
    <col min="1284" max="1284" width="31.5703125" style="70" customWidth="1"/>
    <col min="1285" max="1285" width="9.42578125" style="70" customWidth="1"/>
    <col min="1286" max="1286" width="9.7109375" style="70" customWidth="1"/>
    <col min="1287" max="1287" width="9.42578125" style="70" customWidth="1"/>
    <col min="1288" max="1288" width="7.42578125" style="70" customWidth="1"/>
    <col min="1289" max="1536" width="9.140625" style="70"/>
    <col min="1537" max="1537" width="5" style="70" customWidth="1"/>
    <col min="1538" max="1538" width="13.42578125" style="70" customWidth="1"/>
    <col min="1539" max="1539" width="1.28515625" style="70" customWidth="1"/>
    <col min="1540" max="1540" width="31.5703125" style="70" customWidth="1"/>
    <col min="1541" max="1541" width="9.42578125" style="70" customWidth="1"/>
    <col min="1542" max="1542" width="9.7109375" style="70" customWidth="1"/>
    <col min="1543" max="1543" width="9.42578125" style="70" customWidth="1"/>
    <col min="1544" max="1544" width="7.42578125" style="70" customWidth="1"/>
    <col min="1545" max="1792" width="9.140625" style="70"/>
    <col min="1793" max="1793" width="5" style="70" customWidth="1"/>
    <col min="1794" max="1794" width="13.42578125" style="70" customWidth="1"/>
    <col min="1795" max="1795" width="1.28515625" style="70" customWidth="1"/>
    <col min="1796" max="1796" width="31.5703125" style="70" customWidth="1"/>
    <col min="1797" max="1797" width="9.42578125" style="70" customWidth="1"/>
    <col min="1798" max="1798" width="9.7109375" style="70" customWidth="1"/>
    <col min="1799" max="1799" width="9.42578125" style="70" customWidth="1"/>
    <col min="1800" max="1800" width="7.42578125" style="70" customWidth="1"/>
    <col min="1801" max="2048" width="9.140625" style="70"/>
    <col min="2049" max="2049" width="5" style="70" customWidth="1"/>
    <col min="2050" max="2050" width="13.42578125" style="70" customWidth="1"/>
    <col min="2051" max="2051" width="1.28515625" style="70" customWidth="1"/>
    <col min="2052" max="2052" width="31.5703125" style="70" customWidth="1"/>
    <col min="2053" max="2053" width="9.42578125" style="70" customWidth="1"/>
    <col min="2054" max="2054" width="9.7109375" style="70" customWidth="1"/>
    <col min="2055" max="2055" width="9.42578125" style="70" customWidth="1"/>
    <col min="2056" max="2056" width="7.42578125" style="70" customWidth="1"/>
    <col min="2057" max="2304" width="9.140625" style="70"/>
    <col min="2305" max="2305" width="5" style="70" customWidth="1"/>
    <col min="2306" max="2306" width="13.42578125" style="70" customWidth="1"/>
    <col min="2307" max="2307" width="1.28515625" style="70" customWidth="1"/>
    <col min="2308" max="2308" width="31.5703125" style="70" customWidth="1"/>
    <col min="2309" max="2309" width="9.42578125" style="70" customWidth="1"/>
    <col min="2310" max="2310" width="9.7109375" style="70" customWidth="1"/>
    <col min="2311" max="2311" width="9.42578125" style="70" customWidth="1"/>
    <col min="2312" max="2312" width="7.42578125" style="70" customWidth="1"/>
    <col min="2313" max="2560" width="9.140625" style="70"/>
    <col min="2561" max="2561" width="5" style="70" customWidth="1"/>
    <col min="2562" max="2562" width="13.42578125" style="70" customWidth="1"/>
    <col min="2563" max="2563" width="1.28515625" style="70" customWidth="1"/>
    <col min="2564" max="2564" width="31.5703125" style="70" customWidth="1"/>
    <col min="2565" max="2565" width="9.42578125" style="70" customWidth="1"/>
    <col min="2566" max="2566" width="9.7109375" style="70" customWidth="1"/>
    <col min="2567" max="2567" width="9.42578125" style="70" customWidth="1"/>
    <col min="2568" max="2568" width="7.42578125" style="70" customWidth="1"/>
    <col min="2569" max="2816" width="9.140625" style="70"/>
    <col min="2817" max="2817" width="5" style="70" customWidth="1"/>
    <col min="2818" max="2818" width="13.42578125" style="70" customWidth="1"/>
    <col min="2819" max="2819" width="1.28515625" style="70" customWidth="1"/>
    <col min="2820" max="2820" width="31.5703125" style="70" customWidth="1"/>
    <col min="2821" max="2821" width="9.42578125" style="70" customWidth="1"/>
    <col min="2822" max="2822" width="9.7109375" style="70" customWidth="1"/>
    <col min="2823" max="2823" width="9.42578125" style="70" customWidth="1"/>
    <col min="2824" max="2824" width="7.42578125" style="70" customWidth="1"/>
    <col min="2825" max="3072" width="9.140625" style="70"/>
    <col min="3073" max="3073" width="5" style="70" customWidth="1"/>
    <col min="3074" max="3074" width="13.42578125" style="70" customWidth="1"/>
    <col min="3075" max="3075" width="1.28515625" style="70" customWidth="1"/>
    <col min="3076" max="3076" width="31.5703125" style="70" customWidth="1"/>
    <col min="3077" max="3077" width="9.42578125" style="70" customWidth="1"/>
    <col min="3078" max="3078" width="9.7109375" style="70" customWidth="1"/>
    <col min="3079" max="3079" width="9.42578125" style="70" customWidth="1"/>
    <col min="3080" max="3080" width="7.42578125" style="70" customWidth="1"/>
    <col min="3081" max="3328" width="9.140625" style="70"/>
    <col min="3329" max="3329" width="5" style="70" customWidth="1"/>
    <col min="3330" max="3330" width="13.42578125" style="70" customWidth="1"/>
    <col min="3331" max="3331" width="1.28515625" style="70" customWidth="1"/>
    <col min="3332" max="3332" width="31.5703125" style="70" customWidth="1"/>
    <col min="3333" max="3333" width="9.42578125" style="70" customWidth="1"/>
    <col min="3334" max="3334" width="9.7109375" style="70" customWidth="1"/>
    <col min="3335" max="3335" width="9.42578125" style="70" customWidth="1"/>
    <col min="3336" max="3336" width="7.42578125" style="70" customWidth="1"/>
    <col min="3337" max="3584" width="9.140625" style="70"/>
    <col min="3585" max="3585" width="5" style="70" customWidth="1"/>
    <col min="3586" max="3586" width="13.42578125" style="70" customWidth="1"/>
    <col min="3587" max="3587" width="1.28515625" style="70" customWidth="1"/>
    <col min="3588" max="3588" width="31.5703125" style="70" customWidth="1"/>
    <col min="3589" max="3589" width="9.42578125" style="70" customWidth="1"/>
    <col min="3590" max="3590" width="9.7109375" style="70" customWidth="1"/>
    <col min="3591" max="3591" width="9.42578125" style="70" customWidth="1"/>
    <col min="3592" max="3592" width="7.42578125" style="70" customWidth="1"/>
    <col min="3593" max="3840" width="9.140625" style="70"/>
    <col min="3841" max="3841" width="5" style="70" customWidth="1"/>
    <col min="3842" max="3842" width="13.42578125" style="70" customWidth="1"/>
    <col min="3843" max="3843" width="1.28515625" style="70" customWidth="1"/>
    <col min="3844" max="3844" width="31.5703125" style="70" customWidth="1"/>
    <col min="3845" max="3845" width="9.42578125" style="70" customWidth="1"/>
    <col min="3846" max="3846" width="9.7109375" style="70" customWidth="1"/>
    <col min="3847" max="3847" width="9.42578125" style="70" customWidth="1"/>
    <col min="3848" max="3848" width="7.42578125" style="70" customWidth="1"/>
    <col min="3849" max="4096" width="9.140625" style="70"/>
    <col min="4097" max="4097" width="5" style="70" customWidth="1"/>
    <col min="4098" max="4098" width="13.42578125" style="70" customWidth="1"/>
    <col min="4099" max="4099" width="1.28515625" style="70" customWidth="1"/>
    <col min="4100" max="4100" width="31.5703125" style="70" customWidth="1"/>
    <col min="4101" max="4101" width="9.42578125" style="70" customWidth="1"/>
    <col min="4102" max="4102" width="9.7109375" style="70" customWidth="1"/>
    <col min="4103" max="4103" width="9.42578125" style="70" customWidth="1"/>
    <col min="4104" max="4104" width="7.42578125" style="70" customWidth="1"/>
    <col min="4105" max="4352" width="9.140625" style="70"/>
    <col min="4353" max="4353" width="5" style="70" customWidth="1"/>
    <col min="4354" max="4354" width="13.42578125" style="70" customWidth="1"/>
    <col min="4355" max="4355" width="1.28515625" style="70" customWidth="1"/>
    <col min="4356" max="4356" width="31.5703125" style="70" customWidth="1"/>
    <col min="4357" max="4357" width="9.42578125" style="70" customWidth="1"/>
    <col min="4358" max="4358" width="9.7109375" style="70" customWidth="1"/>
    <col min="4359" max="4359" width="9.42578125" style="70" customWidth="1"/>
    <col min="4360" max="4360" width="7.42578125" style="70" customWidth="1"/>
    <col min="4361" max="4608" width="9.140625" style="70"/>
    <col min="4609" max="4609" width="5" style="70" customWidth="1"/>
    <col min="4610" max="4610" width="13.42578125" style="70" customWidth="1"/>
    <col min="4611" max="4611" width="1.28515625" style="70" customWidth="1"/>
    <col min="4612" max="4612" width="31.5703125" style="70" customWidth="1"/>
    <col min="4613" max="4613" width="9.42578125" style="70" customWidth="1"/>
    <col min="4614" max="4614" width="9.7109375" style="70" customWidth="1"/>
    <col min="4615" max="4615" width="9.42578125" style="70" customWidth="1"/>
    <col min="4616" max="4616" width="7.42578125" style="70" customWidth="1"/>
    <col min="4617" max="4864" width="9.140625" style="70"/>
    <col min="4865" max="4865" width="5" style="70" customWidth="1"/>
    <col min="4866" max="4866" width="13.42578125" style="70" customWidth="1"/>
    <col min="4867" max="4867" width="1.28515625" style="70" customWidth="1"/>
    <col min="4868" max="4868" width="31.5703125" style="70" customWidth="1"/>
    <col min="4869" max="4869" width="9.42578125" style="70" customWidth="1"/>
    <col min="4870" max="4870" width="9.7109375" style="70" customWidth="1"/>
    <col min="4871" max="4871" width="9.42578125" style="70" customWidth="1"/>
    <col min="4872" max="4872" width="7.42578125" style="70" customWidth="1"/>
    <col min="4873" max="5120" width="9.140625" style="70"/>
    <col min="5121" max="5121" width="5" style="70" customWidth="1"/>
    <col min="5122" max="5122" width="13.42578125" style="70" customWidth="1"/>
    <col min="5123" max="5123" width="1.28515625" style="70" customWidth="1"/>
    <col min="5124" max="5124" width="31.5703125" style="70" customWidth="1"/>
    <col min="5125" max="5125" width="9.42578125" style="70" customWidth="1"/>
    <col min="5126" max="5126" width="9.7109375" style="70" customWidth="1"/>
    <col min="5127" max="5127" width="9.42578125" style="70" customWidth="1"/>
    <col min="5128" max="5128" width="7.42578125" style="70" customWidth="1"/>
    <col min="5129" max="5376" width="9.140625" style="70"/>
    <col min="5377" max="5377" width="5" style="70" customWidth="1"/>
    <col min="5378" max="5378" width="13.42578125" style="70" customWidth="1"/>
    <col min="5379" max="5379" width="1.28515625" style="70" customWidth="1"/>
    <col min="5380" max="5380" width="31.5703125" style="70" customWidth="1"/>
    <col min="5381" max="5381" width="9.42578125" style="70" customWidth="1"/>
    <col min="5382" max="5382" width="9.7109375" style="70" customWidth="1"/>
    <col min="5383" max="5383" width="9.42578125" style="70" customWidth="1"/>
    <col min="5384" max="5384" width="7.42578125" style="70" customWidth="1"/>
    <col min="5385" max="5632" width="9.140625" style="70"/>
    <col min="5633" max="5633" width="5" style="70" customWidth="1"/>
    <col min="5634" max="5634" width="13.42578125" style="70" customWidth="1"/>
    <col min="5635" max="5635" width="1.28515625" style="70" customWidth="1"/>
    <col min="5636" max="5636" width="31.5703125" style="70" customWidth="1"/>
    <col min="5637" max="5637" width="9.42578125" style="70" customWidth="1"/>
    <col min="5638" max="5638" width="9.7109375" style="70" customWidth="1"/>
    <col min="5639" max="5639" width="9.42578125" style="70" customWidth="1"/>
    <col min="5640" max="5640" width="7.42578125" style="70" customWidth="1"/>
    <col min="5641" max="5888" width="9.140625" style="70"/>
    <col min="5889" max="5889" width="5" style="70" customWidth="1"/>
    <col min="5890" max="5890" width="13.42578125" style="70" customWidth="1"/>
    <col min="5891" max="5891" width="1.28515625" style="70" customWidth="1"/>
    <col min="5892" max="5892" width="31.5703125" style="70" customWidth="1"/>
    <col min="5893" max="5893" width="9.42578125" style="70" customWidth="1"/>
    <col min="5894" max="5894" width="9.7109375" style="70" customWidth="1"/>
    <col min="5895" max="5895" width="9.42578125" style="70" customWidth="1"/>
    <col min="5896" max="5896" width="7.42578125" style="70" customWidth="1"/>
    <col min="5897" max="6144" width="9.140625" style="70"/>
    <col min="6145" max="6145" width="5" style="70" customWidth="1"/>
    <col min="6146" max="6146" width="13.42578125" style="70" customWidth="1"/>
    <col min="6147" max="6147" width="1.28515625" style="70" customWidth="1"/>
    <col min="6148" max="6148" width="31.5703125" style="70" customWidth="1"/>
    <col min="6149" max="6149" width="9.42578125" style="70" customWidth="1"/>
    <col min="6150" max="6150" width="9.7109375" style="70" customWidth="1"/>
    <col min="6151" max="6151" width="9.42578125" style="70" customWidth="1"/>
    <col min="6152" max="6152" width="7.42578125" style="70" customWidth="1"/>
    <col min="6153" max="6400" width="9.140625" style="70"/>
    <col min="6401" max="6401" width="5" style="70" customWidth="1"/>
    <col min="6402" max="6402" width="13.42578125" style="70" customWidth="1"/>
    <col min="6403" max="6403" width="1.28515625" style="70" customWidth="1"/>
    <col min="6404" max="6404" width="31.5703125" style="70" customWidth="1"/>
    <col min="6405" max="6405" width="9.42578125" style="70" customWidth="1"/>
    <col min="6406" max="6406" width="9.7109375" style="70" customWidth="1"/>
    <col min="6407" max="6407" width="9.42578125" style="70" customWidth="1"/>
    <col min="6408" max="6408" width="7.42578125" style="70" customWidth="1"/>
    <col min="6409" max="6656" width="9.140625" style="70"/>
    <col min="6657" max="6657" width="5" style="70" customWidth="1"/>
    <col min="6658" max="6658" width="13.42578125" style="70" customWidth="1"/>
    <col min="6659" max="6659" width="1.28515625" style="70" customWidth="1"/>
    <col min="6660" max="6660" width="31.5703125" style="70" customWidth="1"/>
    <col min="6661" max="6661" width="9.42578125" style="70" customWidth="1"/>
    <col min="6662" max="6662" width="9.7109375" style="70" customWidth="1"/>
    <col min="6663" max="6663" width="9.42578125" style="70" customWidth="1"/>
    <col min="6664" max="6664" width="7.42578125" style="70" customWidth="1"/>
    <col min="6665" max="6912" width="9.140625" style="70"/>
    <col min="6913" max="6913" width="5" style="70" customWidth="1"/>
    <col min="6914" max="6914" width="13.42578125" style="70" customWidth="1"/>
    <col min="6915" max="6915" width="1.28515625" style="70" customWidth="1"/>
    <col min="6916" max="6916" width="31.5703125" style="70" customWidth="1"/>
    <col min="6917" max="6917" width="9.42578125" style="70" customWidth="1"/>
    <col min="6918" max="6918" width="9.7109375" style="70" customWidth="1"/>
    <col min="6919" max="6919" width="9.42578125" style="70" customWidth="1"/>
    <col min="6920" max="6920" width="7.42578125" style="70" customWidth="1"/>
    <col min="6921" max="7168" width="9.140625" style="70"/>
    <col min="7169" max="7169" width="5" style="70" customWidth="1"/>
    <col min="7170" max="7170" width="13.42578125" style="70" customWidth="1"/>
    <col min="7171" max="7171" width="1.28515625" style="70" customWidth="1"/>
    <col min="7172" max="7172" width="31.5703125" style="70" customWidth="1"/>
    <col min="7173" max="7173" width="9.42578125" style="70" customWidth="1"/>
    <col min="7174" max="7174" width="9.7109375" style="70" customWidth="1"/>
    <col min="7175" max="7175" width="9.42578125" style="70" customWidth="1"/>
    <col min="7176" max="7176" width="7.42578125" style="70" customWidth="1"/>
    <col min="7177" max="7424" width="9.140625" style="70"/>
    <col min="7425" max="7425" width="5" style="70" customWidth="1"/>
    <col min="7426" max="7426" width="13.42578125" style="70" customWidth="1"/>
    <col min="7427" max="7427" width="1.28515625" style="70" customWidth="1"/>
    <col min="7428" max="7428" width="31.5703125" style="70" customWidth="1"/>
    <col min="7429" max="7429" width="9.42578125" style="70" customWidth="1"/>
    <col min="7430" max="7430" width="9.7109375" style="70" customWidth="1"/>
    <col min="7431" max="7431" width="9.42578125" style="70" customWidth="1"/>
    <col min="7432" max="7432" width="7.42578125" style="70" customWidth="1"/>
    <col min="7433" max="7680" width="9.140625" style="70"/>
    <col min="7681" max="7681" width="5" style="70" customWidth="1"/>
    <col min="7682" max="7682" width="13.42578125" style="70" customWidth="1"/>
    <col min="7683" max="7683" width="1.28515625" style="70" customWidth="1"/>
    <col min="7684" max="7684" width="31.5703125" style="70" customWidth="1"/>
    <col min="7685" max="7685" width="9.42578125" style="70" customWidth="1"/>
    <col min="7686" max="7686" width="9.7109375" style="70" customWidth="1"/>
    <col min="7687" max="7687" width="9.42578125" style="70" customWidth="1"/>
    <col min="7688" max="7688" width="7.42578125" style="70" customWidth="1"/>
    <col min="7689" max="7936" width="9.140625" style="70"/>
    <col min="7937" max="7937" width="5" style="70" customWidth="1"/>
    <col min="7938" max="7938" width="13.42578125" style="70" customWidth="1"/>
    <col min="7939" max="7939" width="1.28515625" style="70" customWidth="1"/>
    <col min="7940" max="7940" width="31.5703125" style="70" customWidth="1"/>
    <col min="7941" max="7941" width="9.42578125" style="70" customWidth="1"/>
    <col min="7942" max="7942" width="9.7109375" style="70" customWidth="1"/>
    <col min="7943" max="7943" width="9.42578125" style="70" customWidth="1"/>
    <col min="7944" max="7944" width="7.42578125" style="70" customWidth="1"/>
    <col min="7945" max="8192" width="9.140625" style="70"/>
    <col min="8193" max="8193" width="5" style="70" customWidth="1"/>
    <col min="8194" max="8194" width="13.42578125" style="70" customWidth="1"/>
    <col min="8195" max="8195" width="1.28515625" style="70" customWidth="1"/>
    <col min="8196" max="8196" width="31.5703125" style="70" customWidth="1"/>
    <col min="8197" max="8197" width="9.42578125" style="70" customWidth="1"/>
    <col min="8198" max="8198" width="9.7109375" style="70" customWidth="1"/>
    <col min="8199" max="8199" width="9.42578125" style="70" customWidth="1"/>
    <col min="8200" max="8200" width="7.42578125" style="70" customWidth="1"/>
    <col min="8201" max="8448" width="9.140625" style="70"/>
    <col min="8449" max="8449" width="5" style="70" customWidth="1"/>
    <col min="8450" max="8450" width="13.42578125" style="70" customWidth="1"/>
    <col min="8451" max="8451" width="1.28515625" style="70" customWidth="1"/>
    <col min="8452" max="8452" width="31.5703125" style="70" customWidth="1"/>
    <col min="8453" max="8453" width="9.42578125" style="70" customWidth="1"/>
    <col min="8454" max="8454" width="9.7109375" style="70" customWidth="1"/>
    <col min="8455" max="8455" width="9.42578125" style="70" customWidth="1"/>
    <col min="8456" max="8456" width="7.42578125" style="70" customWidth="1"/>
    <col min="8457" max="8704" width="9.140625" style="70"/>
    <col min="8705" max="8705" width="5" style="70" customWidth="1"/>
    <col min="8706" max="8706" width="13.42578125" style="70" customWidth="1"/>
    <col min="8707" max="8707" width="1.28515625" style="70" customWidth="1"/>
    <col min="8708" max="8708" width="31.5703125" style="70" customWidth="1"/>
    <col min="8709" max="8709" width="9.42578125" style="70" customWidth="1"/>
    <col min="8710" max="8710" width="9.7109375" style="70" customWidth="1"/>
    <col min="8711" max="8711" width="9.42578125" style="70" customWidth="1"/>
    <col min="8712" max="8712" width="7.42578125" style="70" customWidth="1"/>
    <col min="8713" max="8960" width="9.140625" style="70"/>
    <col min="8961" max="8961" width="5" style="70" customWidth="1"/>
    <col min="8962" max="8962" width="13.42578125" style="70" customWidth="1"/>
    <col min="8963" max="8963" width="1.28515625" style="70" customWidth="1"/>
    <col min="8964" max="8964" width="31.5703125" style="70" customWidth="1"/>
    <col min="8965" max="8965" width="9.42578125" style="70" customWidth="1"/>
    <col min="8966" max="8966" width="9.7109375" style="70" customWidth="1"/>
    <col min="8967" max="8967" width="9.42578125" style="70" customWidth="1"/>
    <col min="8968" max="8968" width="7.42578125" style="70" customWidth="1"/>
    <col min="8969" max="9216" width="9.140625" style="70"/>
    <col min="9217" max="9217" width="5" style="70" customWidth="1"/>
    <col min="9218" max="9218" width="13.42578125" style="70" customWidth="1"/>
    <col min="9219" max="9219" width="1.28515625" style="70" customWidth="1"/>
    <col min="9220" max="9220" width="31.5703125" style="70" customWidth="1"/>
    <col min="9221" max="9221" width="9.42578125" style="70" customWidth="1"/>
    <col min="9222" max="9222" width="9.7109375" style="70" customWidth="1"/>
    <col min="9223" max="9223" width="9.42578125" style="70" customWidth="1"/>
    <col min="9224" max="9224" width="7.42578125" style="70" customWidth="1"/>
    <col min="9225" max="9472" width="9.140625" style="70"/>
    <col min="9473" max="9473" width="5" style="70" customWidth="1"/>
    <col min="9474" max="9474" width="13.42578125" style="70" customWidth="1"/>
    <col min="9475" max="9475" width="1.28515625" style="70" customWidth="1"/>
    <col min="9476" max="9476" width="31.5703125" style="70" customWidth="1"/>
    <col min="9477" max="9477" width="9.42578125" style="70" customWidth="1"/>
    <col min="9478" max="9478" width="9.7109375" style="70" customWidth="1"/>
    <col min="9479" max="9479" width="9.42578125" style="70" customWidth="1"/>
    <col min="9480" max="9480" width="7.42578125" style="70" customWidth="1"/>
    <col min="9481" max="9728" width="9.140625" style="70"/>
    <col min="9729" max="9729" width="5" style="70" customWidth="1"/>
    <col min="9730" max="9730" width="13.42578125" style="70" customWidth="1"/>
    <col min="9731" max="9731" width="1.28515625" style="70" customWidth="1"/>
    <col min="9732" max="9732" width="31.5703125" style="70" customWidth="1"/>
    <col min="9733" max="9733" width="9.42578125" style="70" customWidth="1"/>
    <col min="9734" max="9734" width="9.7109375" style="70" customWidth="1"/>
    <col min="9735" max="9735" width="9.42578125" style="70" customWidth="1"/>
    <col min="9736" max="9736" width="7.42578125" style="70" customWidth="1"/>
    <col min="9737" max="9984" width="9.140625" style="70"/>
    <col min="9985" max="9985" width="5" style="70" customWidth="1"/>
    <col min="9986" max="9986" width="13.42578125" style="70" customWidth="1"/>
    <col min="9987" max="9987" width="1.28515625" style="70" customWidth="1"/>
    <col min="9988" max="9988" width="31.5703125" style="70" customWidth="1"/>
    <col min="9989" max="9989" width="9.42578125" style="70" customWidth="1"/>
    <col min="9990" max="9990" width="9.7109375" style="70" customWidth="1"/>
    <col min="9991" max="9991" width="9.42578125" style="70" customWidth="1"/>
    <col min="9992" max="9992" width="7.42578125" style="70" customWidth="1"/>
    <col min="9993" max="10240" width="9.140625" style="70"/>
    <col min="10241" max="10241" width="5" style="70" customWidth="1"/>
    <col min="10242" max="10242" width="13.42578125" style="70" customWidth="1"/>
    <col min="10243" max="10243" width="1.28515625" style="70" customWidth="1"/>
    <col min="10244" max="10244" width="31.5703125" style="70" customWidth="1"/>
    <col min="10245" max="10245" width="9.42578125" style="70" customWidth="1"/>
    <col min="10246" max="10246" width="9.7109375" style="70" customWidth="1"/>
    <col min="10247" max="10247" width="9.42578125" style="70" customWidth="1"/>
    <col min="10248" max="10248" width="7.42578125" style="70" customWidth="1"/>
    <col min="10249" max="10496" width="9.140625" style="70"/>
    <col min="10497" max="10497" width="5" style="70" customWidth="1"/>
    <col min="10498" max="10498" width="13.42578125" style="70" customWidth="1"/>
    <col min="10499" max="10499" width="1.28515625" style="70" customWidth="1"/>
    <col min="10500" max="10500" width="31.5703125" style="70" customWidth="1"/>
    <col min="10501" max="10501" width="9.42578125" style="70" customWidth="1"/>
    <col min="10502" max="10502" width="9.7109375" style="70" customWidth="1"/>
    <col min="10503" max="10503" width="9.42578125" style="70" customWidth="1"/>
    <col min="10504" max="10504" width="7.42578125" style="70" customWidth="1"/>
    <col min="10505" max="10752" width="9.140625" style="70"/>
    <col min="10753" max="10753" width="5" style="70" customWidth="1"/>
    <col min="10754" max="10754" width="13.42578125" style="70" customWidth="1"/>
    <col min="10755" max="10755" width="1.28515625" style="70" customWidth="1"/>
    <col min="10756" max="10756" width="31.5703125" style="70" customWidth="1"/>
    <col min="10757" max="10757" width="9.42578125" style="70" customWidth="1"/>
    <col min="10758" max="10758" width="9.7109375" style="70" customWidth="1"/>
    <col min="10759" max="10759" width="9.42578125" style="70" customWidth="1"/>
    <col min="10760" max="10760" width="7.42578125" style="70" customWidth="1"/>
    <col min="10761" max="11008" width="9.140625" style="70"/>
    <col min="11009" max="11009" width="5" style="70" customWidth="1"/>
    <col min="11010" max="11010" width="13.42578125" style="70" customWidth="1"/>
    <col min="11011" max="11011" width="1.28515625" style="70" customWidth="1"/>
    <col min="11012" max="11012" width="31.5703125" style="70" customWidth="1"/>
    <col min="11013" max="11013" width="9.42578125" style="70" customWidth="1"/>
    <col min="11014" max="11014" width="9.7109375" style="70" customWidth="1"/>
    <col min="11015" max="11015" width="9.42578125" style="70" customWidth="1"/>
    <col min="11016" max="11016" width="7.42578125" style="70" customWidth="1"/>
    <col min="11017" max="11264" width="9.140625" style="70"/>
    <col min="11265" max="11265" width="5" style="70" customWidth="1"/>
    <col min="11266" max="11266" width="13.42578125" style="70" customWidth="1"/>
    <col min="11267" max="11267" width="1.28515625" style="70" customWidth="1"/>
    <col min="11268" max="11268" width="31.5703125" style="70" customWidth="1"/>
    <col min="11269" max="11269" width="9.42578125" style="70" customWidth="1"/>
    <col min="11270" max="11270" width="9.7109375" style="70" customWidth="1"/>
    <col min="11271" max="11271" width="9.42578125" style="70" customWidth="1"/>
    <col min="11272" max="11272" width="7.42578125" style="70" customWidth="1"/>
    <col min="11273" max="11520" width="9.140625" style="70"/>
    <col min="11521" max="11521" width="5" style="70" customWidth="1"/>
    <col min="11522" max="11522" width="13.42578125" style="70" customWidth="1"/>
    <col min="11523" max="11523" width="1.28515625" style="70" customWidth="1"/>
    <col min="11524" max="11524" width="31.5703125" style="70" customWidth="1"/>
    <col min="11525" max="11525" width="9.42578125" style="70" customWidth="1"/>
    <col min="11526" max="11526" width="9.7109375" style="70" customWidth="1"/>
    <col min="11527" max="11527" width="9.42578125" style="70" customWidth="1"/>
    <col min="11528" max="11528" width="7.42578125" style="70" customWidth="1"/>
    <col min="11529" max="11776" width="9.140625" style="70"/>
    <col min="11777" max="11777" width="5" style="70" customWidth="1"/>
    <col min="11778" max="11778" width="13.42578125" style="70" customWidth="1"/>
    <col min="11779" max="11779" width="1.28515625" style="70" customWidth="1"/>
    <col min="11780" max="11780" width="31.5703125" style="70" customWidth="1"/>
    <col min="11781" max="11781" width="9.42578125" style="70" customWidth="1"/>
    <col min="11782" max="11782" width="9.7109375" style="70" customWidth="1"/>
    <col min="11783" max="11783" width="9.42578125" style="70" customWidth="1"/>
    <col min="11784" max="11784" width="7.42578125" style="70" customWidth="1"/>
    <col min="11785" max="12032" width="9.140625" style="70"/>
    <col min="12033" max="12033" width="5" style="70" customWidth="1"/>
    <col min="12034" max="12034" width="13.42578125" style="70" customWidth="1"/>
    <col min="12035" max="12035" width="1.28515625" style="70" customWidth="1"/>
    <col min="12036" max="12036" width="31.5703125" style="70" customWidth="1"/>
    <col min="12037" max="12037" width="9.42578125" style="70" customWidth="1"/>
    <col min="12038" max="12038" width="9.7109375" style="70" customWidth="1"/>
    <col min="12039" max="12039" width="9.42578125" style="70" customWidth="1"/>
    <col min="12040" max="12040" width="7.42578125" style="70" customWidth="1"/>
    <col min="12041" max="12288" width="9.140625" style="70"/>
    <col min="12289" max="12289" width="5" style="70" customWidth="1"/>
    <col min="12290" max="12290" width="13.42578125" style="70" customWidth="1"/>
    <col min="12291" max="12291" width="1.28515625" style="70" customWidth="1"/>
    <col min="12292" max="12292" width="31.5703125" style="70" customWidth="1"/>
    <col min="12293" max="12293" width="9.42578125" style="70" customWidth="1"/>
    <col min="12294" max="12294" width="9.7109375" style="70" customWidth="1"/>
    <col min="12295" max="12295" width="9.42578125" style="70" customWidth="1"/>
    <col min="12296" max="12296" width="7.42578125" style="70" customWidth="1"/>
    <col min="12297" max="12544" width="9.140625" style="70"/>
    <col min="12545" max="12545" width="5" style="70" customWidth="1"/>
    <col min="12546" max="12546" width="13.42578125" style="70" customWidth="1"/>
    <col min="12547" max="12547" width="1.28515625" style="70" customWidth="1"/>
    <col min="12548" max="12548" width="31.5703125" style="70" customWidth="1"/>
    <col min="12549" max="12549" width="9.42578125" style="70" customWidth="1"/>
    <col min="12550" max="12550" width="9.7109375" style="70" customWidth="1"/>
    <col min="12551" max="12551" width="9.42578125" style="70" customWidth="1"/>
    <col min="12552" max="12552" width="7.42578125" style="70" customWidth="1"/>
    <col min="12553" max="12800" width="9.140625" style="70"/>
    <col min="12801" max="12801" width="5" style="70" customWidth="1"/>
    <col min="12802" max="12802" width="13.42578125" style="70" customWidth="1"/>
    <col min="12803" max="12803" width="1.28515625" style="70" customWidth="1"/>
    <col min="12804" max="12804" width="31.5703125" style="70" customWidth="1"/>
    <col min="12805" max="12805" width="9.42578125" style="70" customWidth="1"/>
    <col min="12806" max="12806" width="9.7109375" style="70" customWidth="1"/>
    <col min="12807" max="12807" width="9.42578125" style="70" customWidth="1"/>
    <col min="12808" max="12808" width="7.42578125" style="70" customWidth="1"/>
    <col min="12809" max="13056" width="9.140625" style="70"/>
    <col min="13057" max="13057" width="5" style="70" customWidth="1"/>
    <col min="13058" max="13058" width="13.42578125" style="70" customWidth="1"/>
    <col min="13059" max="13059" width="1.28515625" style="70" customWidth="1"/>
    <col min="13060" max="13060" width="31.5703125" style="70" customWidth="1"/>
    <col min="13061" max="13061" width="9.42578125" style="70" customWidth="1"/>
    <col min="13062" max="13062" width="9.7109375" style="70" customWidth="1"/>
    <col min="13063" max="13063" width="9.42578125" style="70" customWidth="1"/>
    <col min="13064" max="13064" width="7.42578125" style="70" customWidth="1"/>
    <col min="13065" max="13312" width="9.140625" style="70"/>
    <col min="13313" max="13313" width="5" style="70" customWidth="1"/>
    <col min="13314" max="13314" width="13.42578125" style="70" customWidth="1"/>
    <col min="13315" max="13315" width="1.28515625" style="70" customWidth="1"/>
    <col min="13316" max="13316" width="31.5703125" style="70" customWidth="1"/>
    <col min="13317" max="13317" width="9.42578125" style="70" customWidth="1"/>
    <col min="13318" max="13318" width="9.7109375" style="70" customWidth="1"/>
    <col min="13319" max="13319" width="9.42578125" style="70" customWidth="1"/>
    <col min="13320" max="13320" width="7.42578125" style="70" customWidth="1"/>
    <col min="13321" max="13568" width="9.140625" style="70"/>
    <col min="13569" max="13569" width="5" style="70" customWidth="1"/>
    <col min="13570" max="13570" width="13.42578125" style="70" customWidth="1"/>
    <col min="13571" max="13571" width="1.28515625" style="70" customWidth="1"/>
    <col min="13572" max="13572" width="31.5703125" style="70" customWidth="1"/>
    <col min="13573" max="13573" width="9.42578125" style="70" customWidth="1"/>
    <col min="13574" max="13574" width="9.7109375" style="70" customWidth="1"/>
    <col min="13575" max="13575" width="9.42578125" style="70" customWidth="1"/>
    <col min="13576" max="13576" width="7.42578125" style="70" customWidth="1"/>
    <col min="13577" max="13824" width="9.140625" style="70"/>
    <col min="13825" max="13825" width="5" style="70" customWidth="1"/>
    <col min="13826" max="13826" width="13.42578125" style="70" customWidth="1"/>
    <col min="13827" max="13827" width="1.28515625" style="70" customWidth="1"/>
    <col min="13828" max="13828" width="31.5703125" style="70" customWidth="1"/>
    <col min="13829" max="13829" width="9.42578125" style="70" customWidth="1"/>
    <col min="13830" max="13830" width="9.7109375" style="70" customWidth="1"/>
    <col min="13831" max="13831" width="9.42578125" style="70" customWidth="1"/>
    <col min="13832" max="13832" width="7.42578125" style="70" customWidth="1"/>
    <col min="13833" max="14080" width="9.140625" style="70"/>
    <col min="14081" max="14081" width="5" style="70" customWidth="1"/>
    <col min="14082" max="14082" width="13.42578125" style="70" customWidth="1"/>
    <col min="14083" max="14083" width="1.28515625" style="70" customWidth="1"/>
    <col min="14084" max="14084" width="31.5703125" style="70" customWidth="1"/>
    <col min="14085" max="14085" width="9.42578125" style="70" customWidth="1"/>
    <col min="14086" max="14086" width="9.7109375" style="70" customWidth="1"/>
    <col min="14087" max="14087" width="9.42578125" style="70" customWidth="1"/>
    <col min="14088" max="14088" width="7.42578125" style="70" customWidth="1"/>
    <col min="14089" max="14336" width="9.140625" style="70"/>
    <col min="14337" max="14337" width="5" style="70" customWidth="1"/>
    <col min="14338" max="14338" width="13.42578125" style="70" customWidth="1"/>
    <col min="14339" max="14339" width="1.28515625" style="70" customWidth="1"/>
    <col min="14340" max="14340" width="31.5703125" style="70" customWidth="1"/>
    <col min="14341" max="14341" width="9.42578125" style="70" customWidth="1"/>
    <col min="14342" max="14342" width="9.7109375" style="70" customWidth="1"/>
    <col min="14343" max="14343" width="9.42578125" style="70" customWidth="1"/>
    <col min="14344" max="14344" width="7.42578125" style="70" customWidth="1"/>
    <col min="14345" max="14592" width="9.140625" style="70"/>
    <col min="14593" max="14593" width="5" style="70" customWidth="1"/>
    <col min="14594" max="14594" width="13.42578125" style="70" customWidth="1"/>
    <col min="14595" max="14595" width="1.28515625" style="70" customWidth="1"/>
    <col min="14596" max="14596" width="31.5703125" style="70" customWidth="1"/>
    <col min="14597" max="14597" width="9.42578125" style="70" customWidth="1"/>
    <col min="14598" max="14598" width="9.7109375" style="70" customWidth="1"/>
    <col min="14599" max="14599" width="9.42578125" style="70" customWidth="1"/>
    <col min="14600" max="14600" width="7.42578125" style="70" customWidth="1"/>
    <col min="14601" max="14848" width="9.140625" style="70"/>
    <col min="14849" max="14849" width="5" style="70" customWidth="1"/>
    <col min="14850" max="14850" width="13.42578125" style="70" customWidth="1"/>
    <col min="14851" max="14851" width="1.28515625" style="70" customWidth="1"/>
    <col min="14852" max="14852" width="31.5703125" style="70" customWidth="1"/>
    <col min="14853" max="14853" width="9.42578125" style="70" customWidth="1"/>
    <col min="14854" max="14854" width="9.7109375" style="70" customWidth="1"/>
    <col min="14855" max="14855" width="9.42578125" style="70" customWidth="1"/>
    <col min="14856" max="14856" width="7.42578125" style="70" customWidth="1"/>
    <col min="14857" max="15104" width="9.140625" style="70"/>
    <col min="15105" max="15105" width="5" style="70" customWidth="1"/>
    <col min="15106" max="15106" width="13.42578125" style="70" customWidth="1"/>
    <col min="15107" max="15107" width="1.28515625" style="70" customWidth="1"/>
    <col min="15108" max="15108" width="31.5703125" style="70" customWidth="1"/>
    <col min="15109" max="15109" width="9.42578125" style="70" customWidth="1"/>
    <col min="15110" max="15110" width="9.7109375" style="70" customWidth="1"/>
    <col min="15111" max="15111" width="9.42578125" style="70" customWidth="1"/>
    <col min="15112" max="15112" width="7.42578125" style="70" customWidth="1"/>
    <col min="15113" max="15360" width="9.140625" style="70"/>
    <col min="15361" max="15361" width="5" style="70" customWidth="1"/>
    <col min="15362" max="15362" width="13.42578125" style="70" customWidth="1"/>
    <col min="15363" max="15363" width="1.28515625" style="70" customWidth="1"/>
    <col min="15364" max="15364" width="31.5703125" style="70" customWidth="1"/>
    <col min="15365" max="15365" width="9.42578125" style="70" customWidth="1"/>
    <col min="15366" max="15366" width="9.7109375" style="70" customWidth="1"/>
    <col min="15367" max="15367" width="9.42578125" style="70" customWidth="1"/>
    <col min="15368" max="15368" width="7.42578125" style="70" customWidth="1"/>
    <col min="15369" max="15616" width="9.140625" style="70"/>
    <col min="15617" max="15617" width="5" style="70" customWidth="1"/>
    <col min="15618" max="15618" width="13.42578125" style="70" customWidth="1"/>
    <col min="15619" max="15619" width="1.28515625" style="70" customWidth="1"/>
    <col min="15620" max="15620" width="31.5703125" style="70" customWidth="1"/>
    <col min="15621" max="15621" width="9.42578125" style="70" customWidth="1"/>
    <col min="15622" max="15622" width="9.7109375" style="70" customWidth="1"/>
    <col min="15623" max="15623" width="9.42578125" style="70" customWidth="1"/>
    <col min="15624" max="15624" width="7.42578125" style="70" customWidth="1"/>
    <col min="15625" max="15872" width="9.140625" style="70"/>
    <col min="15873" max="15873" width="5" style="70" customWidth="1"/>
    <col min="15874" max="15874" width="13.42578125" style="70" customWidth="1"/>
    <col min="15875" max="15875" width="1.28515625" style="70" customWidth="1"/>
    <col min="15876" max="15876" width="31.5703125" style="70" customWidth="1"/>
    <col min="15877" max="15877" width="9.42578125" style="70" customWidth="1"/>
    <col min="15878" max="15878" width="9.7109375" style="70" customWidth="1"/>
    <col min="15879" max="15879" width="9.42578125" style="70" customWidth="1"/>
    <col min="15880" max="15880" width="7.42578125" style="70" customWidth="1"/>
    <col min="15881" max="16128" width="9.140625" style="70"/>
    <col min="16129" max="16129" width="5" style="70" customWidth="1"/>
    <col min="16130" max="16130" width="13.42578125" style="70" customWidth="1"/>
    <col min="16131" max="16131" width="1.28515625" style="70" customWidth="1"/>
    <col min="16132" max="16132" width="31.5703125" style="70" customWidth="1"/>
    <col min="16133" max="16133" width="9.42578125" style="70" customWidth="1"/>
    <col min="16134" max="16134" width="9.7109375" style="70" customWidth="1"/>
    <col min="16135" max="16135" width="9.42578125" style="70" customWidth="1"/>
    <col min="16136" max="16136" width="7.42578125" style="70" customWidth="1"/>
    <col min="16137" max="16384" width="9.140625" style="70"/>
  </cols>
  <sheetData>
    <row r="1" spans="1:10" ht="18" x14ac:dyDescent="0.25">
      <c r="B1" s="71"/>
      <c r="C1" s="153" t="s">
        <v>226</v>
      </c>
      <c r="D1" s="153"/>
      <c r="E1" s="153"/>
      <c r="F1" s="153"/>
      <c r="G1" s="153"/>
      <c r="H1" s="153"/>
    </row>
    <row r="2" spans="1:10" ht="18" x14ac:dyDescent="0.25">
      <c r="C2" s="164" t="s">
        <v>82</v>
      </c>
      <c r="D2" s="164"/>
      <c r="E2" s="164"/>
      <c r="F2" s="164"/>
      <c r="G2" s="164"/>
      <c r="H2" s="164"/>
    </row>
    <row r="3" spans="1:10" ht="18" x14ac:dyDescent="0.25">
      <c r="C3" s="164" t="s">
        <v>83</v>
      </c>
      <c r="D3" s="164"/>
      <c r="E3" s="164"/>
      <c r="F3" s="164"/>
      <c r="G3" s="164"/>
      <c r="H3" s="164"/>
    </row>
    <row r="4" spans="1:10" x14ac:dyDescent="0.25">
      <c r="C4" s="165" t="s">
        <v>239</v>
      </c>
      <c r="D4" s="165"/>
      <c r="E4" s="165"/>
      <c r="F4" s="165"/>
      <c r="G4" s="165"/>
      <c r="H4" s="165"/>
    </row>
    <row r="5" spans="1:10" x14ac:dyDescent="0.25">
      <c r="C5" s="166" t="s">
        <v>84</v>
      </c>
      <c r="D5" s="166"/>
      <c r="E5" s="166"/>
      <c r="F5" s="166"/>
      <c r="G5" s="166"/>
      <c r="H5" s="166"/>
    </row>
    <row r="6" spans="1:10" ht="15.75" thickBot="1" x14ac:dyDescent="0.3">
      <c r="A6" s="73"/>
      <c r="B6" s="73"/>
      <c r="C6" s="154" t="s">
        <v>85</v>
      </c>
      <c r="D6" s="154"/>
      <c r="E6" s="154"/>
      <c r="F6" s="154"/>
      <c r="G6" s="154"/>
      <c r="H6" s="154"/>
    </row>
    <row r="7" spans="1:10" ht="15.75" thickTop="1" x14ac:dyDescent="0.25">
      <c r="A7" s="74"/>
      <c r="B7" s="74"/>
      <c r="C7" s="75"/>
      <c r="D7" s="73"/>
      <c r="E7" s="75"/>
      <c r="F7" s="75"/>
      <c r="G7" s="73"/>
    </row>
    <row r="8" spans="1:10" ht="23.25" x14ac:dyDescent="0.25">
      <c r="A8" s="155" t="s">
        <v>86</v>
      </c>
      <c r="B8" s="155"/>
      <c r="C8" s="155"/>
      <c r="D8" s="155"/>
      <c r="E8" s="155"/>
      <c r="F8" s="155"/>
      <c r="G8" s="155"/>
      <c r="H8" s="155"/>
    </row>
    <row r="9" spans="1:10" x14ac:dyDescent="0.25">
      <c r="A9" s="148" t="s">
        <v>166</v>
      </c>
      <c r="B9" s="148"/>
      <c r="C9" s="148"/>
      <c r="D9" s="148"/>
      <c r="E9" s="148"/>
      <c r="F9" s="148"/>
      <c r="G9" s="148"/>
      <c r="H9" s="148"/>
    </row>
    <row r="10" spans="1:10" x14ac:dyDescent="0.25">
      <c r="E10" s="76"/>
      <c r="F10" s="76"/>
    </row>
    <row r="11" spans="1:10" ht="15.75" x14ac:dyDescent="0.25">
      <c r="A11" s="149" t="s">
        <v>88</v>
      </c>
      <c r="B11" s="149"/>
      <c r="C11" s="77" t="s">
        <v>89</v>
      </c>
      <c r="D11" s="78" t="s">
        <v>33</v>
      </c>
      <c r="E11" s="79"/>
      <c r="F11" s="77"/>
      <c r="G11" s="77"/>
      <c r="H11" s="79"/>
    </row>
    <row r="12" spans="1:10" ht="15.75" x14ac:dyDescent="0.25">
      <c r="A12" s="172" t="s">
        <v>90</v>
      </c>
      <c r="B12" s="172"/>
      <c r="C12" s="77" t="s">
        <v>89</v>
      </c>
      <c r="D12" s="80" t="s">
        <v>14</v>
      </c>
      <c r="E12" s="79"/>
      <c r="F12" s="77"/>
      <c r="G12" s="109" t="s">
        <v>91</v>
      </c>
      <c r="H12" s="79"/>
    </row>
    <row r="13" spans="1:10" ht="15.75" x14ac:dyDescent="0.25">
      <c r="A13" s="149" t="s">
        <v>92</v>
      </c>
      <c r="B13" s="149"/>
      <c r="C13" s="77" t="s">
        <v>89</v>
      </c>
      <c r="D13" s="79" t="s">
        <v>229</v>
      </c>
      <c r="E13" s="79"/>
      <c r="F13" s="77"/>
      <c r="G13" s="77"/>
      <c r="H13" s="79"/>
    </row>
    <row r="14" spans="1:10" ht="15.75" x14ac:dyDescent="0.25">
      <c r="A14" s="79"/>
      <c r="B14" s="79"/>
      <c r="C14" s="77"/>
      <c r="D14" s="79"/>
      <c r="E14" s="77"/>
      <c r="F14" s="77"/>
      <c r="G14" s="79"/>
    </row>
    <row r="15" spans="1:10" ht="30" x14ac:dyDescent="0.25">
      <c r="A15" s="17" t="s">
        <v>2</v>
      </c>
      <c r="B15" s="81" t="s">
        <v>94</v>
      </c>
      <c r="C15" s="156" t="s">
        <v>95</v>
      </c>
      <c r="D15" s="158"/>
      <c r="E15" s="81" t="s">
        <v>96</v>
      </c>
      <c r="F15" s="82" t="s">
        <v>97</v>
      </c>
      <c r="G15" s="82" t="s">
        <v>98</v>
      </c>
      <c r="H15" s="81" t="s">
        <v>99</v>
      </c>
      <c r="I15" s="83"/>
      <c r="J15" s="84"/>
    </row>
    <row r="16" spans="1:10" ht="15.75" x14ac:dyDescent="0.25">
      <c r="A16" s="17">
        <v>1</v>
      </c>
      <c r="B16" s="41" t="s">
        <v>100</v>
      </c>
      <c r="C16" s="167" t="s">
        <v>46</v>
      </c>
      <c r="D16" s="168"/>
      <c r="E16" s="17" t="s">
        <v>64</v>
      </c>
      <c r="F16" s="17">
        <v>1</v>
      </c>
      <c r="G16" s="85" t="str">
        <f>'Yudisium Smt I'!D14</f>
        <v>A</v>
      </c>
      <c r="H16" s="81">
        <f>(F16*J16)</f>
        <v>4</v>
      </c>
      <c r="I16" s="83"/>
      <c r="J16" s="86">
        <f>IF(G16="A",4,IF(G16="B",3,IF(G16="C",2,IF(G16="D",1,IF(G16="E",0,)))))</f>
        <v>4</v>
      </c>
    </row>
    <row r="17" spans="1:10" ht="15.75" x14ac:dyDescent="0.25">
      <c r="A17" s="17">
        <v>2</v>
      </c>
      <c r="B17" s="41" t="s">
        <v>101</v>
      </c>
      <c r="C17" s="167" t="s">
        <v>102</v>
      </c>
      <c r="D17" s="168"/>
      <c r="E17" s="17" t="s">
        <v>64</v>
      </c>
      <c r="F17" s="17">
        <v>1</v>
      </c>
      <c r="G17" s="85" t="str">
        <f>'Yudisium Smt I'!E14</f>
        <v>A</v>
      </c>
      <c r="H17" s="81">
        <f t="shared" ref="H17:H32" si="0">(F17*J17)</f>
        <v>4</v>
      </c>
      <c r="I17" s="83"/>
      <c r="J17" s="86">
        <f t="shared" ref="J17:J32" si="1">IF(G17="A",4,IF(G17="B",3,IF(G17="C",2,IF(G17="D",1,IF(G17="E",0,)))))</f>
        <v>4</v>
      </c>
    </row>
    <row r="18" spans="1:10" ht="15.75" x14ac:dyDescent="0.25">
      <c r="A18" s="17">
        <v>3</v>
      </c>
      <c r="B18" s="41" t="s">
        <v>103</v>
      </c>
      <c r="C18" s="167" t="s">
        <v>104</v>
      </c>
      <c r="D18" s="168"/>
      <c r="E18" s="17" t="s">
        <v>64</v>
      </c>
      <c r="F18" s="17">
        <v>2</v>
      </c>
      <c r="G18" s="87" t="str">
        <f>'Yudisium Smt I'!F14</f>
        <v>A</v>
      </c>
      <c r="H18" s="81">
        <f t="shared" si="0"/>
        <v>8</v>
      </c>
      <c r="I18" s="88"/>
      <c r="J18" s="86">
        <f t="shared" si="1"/>
        <v>4</v>
      </c>
    </row>
    <row r="19" spans="1:10" ht="15.75" x14ac:dyDescent="0.25">
      <c r="A19" s="17">
        <v>4</v>
      </c>
      <c r="B19" s="41" t="s">
        <v>105</v>
      </c>
      <c r="C19" s="167" t="s">
        <v>106</v>
      </c>
      <c r="D19" s="168"/>
      <c r="E19" s="17" t="s">
        <v>64</v>
      </c>
      <c r="F19" s="17">
        <v>1</v>
      </c>
      <c r="G19" s="87" t="str">
        <f>'Yudisium Smt I'!G14</f>
        <v>B</v>
      </c>
      <c r="H19" s="81">
        <f t="shared" si="0"/>
        <v>3</v>
      </c>
      <c r="I19" s="88"/>
      <c r="J19" s="86">
        <f t="shared" si="1"/>
        <v>3</v>
      </c>
    </row>
    <row r="20" spans="1:10" ht="15.75" x14ac:dyDescent="0.25">
      <c r="A20" s="17">
        <v>5</v>
      </c>
      <c r="B20" s="41" t="s">
        <v>107</v>
      </c>
      <c r="C20" s="170" t="s">
        <v>48</v>
      </c>
      <c r="D20" s="171"/>
      <c r="E20" s="17" t="s">
        <v>64</v>
      </c>
      <c r="F20" s="17">
        <v>1</v>
      </c>
      <c r="G20" s="87" t="str">
        <f>'Yudisium Smt I'!H14</f>
        <v>A</v>
      </c>
      <c r="H20" s="81">
        <f t="shared" si="0"/>
        <v>4</v>
      </c>
      <c r="I20" s="88"/>
      <c r="J20" s="86">
        <f t="shared" si="1"/>
        <v>4</v>
      </c>
    </row>
    <row r="21" spans="1:10" ht="15.75" x14ac:dyDescent="0.25">
      <c r="A21" s="17">
        <v>6</v>
      </c>
      <c r="B21" s="41" t="s">
        <v>108</v>
      </c>
      <c r="C21" s="170" t="s">
        <v>49</v>
      </c>
      <c r="D21" s="171"/>
      <c r="E21" s="17" t="s">
        <v>64</v>
      </c>
      <c r="F21" s="17">
        <v>1</v>
      </c>
      <c r="G21" s="87" t="str">
        <f>'Yudisium Smt I'!I14</f>
        <v>A</v>
      </c>
      <c r="H21" s="81">
        <f t="shared" si="0"/>
        <v>4</v>
      </c>
      <c r="I21" s="88"/>
      <c r="J21" s="86">
        <f t="shared" si="1"/>
        <v>4</v>
      </c>
    </row>
    <row r="22" spans="1:10" ht="15.75" x14ac:dyDescent="0.25">
      <c r="A22" s="17">
        <v>7</v>
      </c>
      <c r="B22" s="41" t="s">
        <v>109</v>
      </c>
      <c r="C22" s="167" t="s">
        <v>50</v>
      </c>
      <c r="D22" s="168"/>
      <c r="E22" s="17" t="s">
        <v>64</v>
      </c>
      <c r="F22" s="17">
        <v>1</v>
      </c>
      <c r="G22" s="87" t="str">
        <f>'Yudisium Smt I'!J14</f>
        <v>A</v>
      </c>
      <c r="H22" s="81">
        <f t="shared" si="0"/>
        <v>4</v>
      </c>
      <c r="I22" s="88"/>
      <c r="J22" s="86">
        <f t="shared" si="1"/>
        <v>4</v>
      </c>
    </row>
    <row r="23" spans="1:10" ht="15.75" x14ac:dyDescent="0.25">
      <c r="A23" s="17">
        <v>8</v>
      </c>
      <c r="B23" s="41" t="s">
        <v>110</v>
      </c>
      <c r="C23" s="167" t="s">
        <v>51</v>
      </c>
      <c r="D23" s="168"/>
      <c r="E23" s="17" t="s">
        <v>64</v>
      </c>
      <c r="F23" s="17">
        <v>2</v>
      </c>
      <c r="G23" s="87" t="str">
        <f>'Yudisium Smt I'!K14</f>
        <v>A</v>
      </c>
      <c r="H23" s="81">
        <f t="shared" si="0"/>
        <v>8</v>
      </c>
      <c r="I23" s="88"/>
      <c r="J23" s="86">
        <f t="shared" si="1"/>
        <v>4</v>
      </c>
    </row>
    <row r="24" spans="1:10" ht="15.75" x14ac:dyDescent="0.25">
      <c r="A24" s="17">
        <v>9</v>
      </c>
      <c r="B24" s="41" t="s">
        <v>111</v>
      </c>
      <c r="C24" s="167" t="s">
        <v>52</v>
      </c>
      <c r="D24" s="168"/>
      <c r="E24" s="17" t="s">
        <v>64</v>
      </c>
      <c r="F24" s="17">
        <v>1</v>
      </c>
      <c r="G24" s="87" t="str">
        <f>'Yudisium Smt I'!L14</f>
        <v>A</v>
      </c>
      <c r="H24" s="81">
        <f t="shared" si="0"/>
        <v>4</v>
      </c>
      <c r="I24" s="88"/>
      <c r="J24" s="86">
        <f t="shared" si="1"/>
        <v>4</v>
      </c>
    </row>
    <row r="25" spans="1:10" ht="15.75" x14ac:dyDescent="0.25">
      <c r="A25" s="17">
        <v>10</v>
      </c>
      <c r="B25" s="41" t="s">
        <v>112</v>
      </c>
      <c r="C25" s="167" t="s">
        <v>53</v>
      </c>
      <c r="D25" s="168"/>
      <c r="E25" s="17" t="s">
        <v>64</v>
      </c>
      <c r="F25" s="17">
        <v>1</v>
      </c>
      <c r="G25" s="87" t="str">
        <f>'Yudisium Smt I'!M14</f>
        <v>A</v>
      </c>
      <c r="H25" s="81">
        <f t="shared" si="0"/>
        <v>4</v>
      </c>
      <c r="I25" s="88"/>
      <c r="J25" s="86">
        <f t="shared" si="1"/>
        <v>4</v>
      </c>
    </row>
    <row r="26" spans="1:10" ht="15.75" x14ac:dyDescent="0.25">
      <c r="A26" s="17">
        <v>11</v>
      </c>
      <c r="B26" s="41" t="s">
        <v>113</v>
      </c>
      <c r="C26" s="167" t="s">
        <v>54</v>
      </c>
      <c r="D26" s="168"/>
      <c r="E26" s="17" t="s">
        <v>64</v>
      </c>
      <c r="F26" s="17">
        <v>1</v>
      </c>
      <c r="G26" s="85" t="str">
        <f>'Yudisium Smt I'!N14</f>
        <v>C</v>
      </c>
      <c r="H26" s="81">
        <f t="shared" si="0"/>
        <v>2</v>
      </c>
      <c r="I26" s="88"/>
      <c r="J26" s="86">
        <f t="shared" si="1"/>
        <v>2</v>
      </c>
    </row>
    <row r="27" spans="1:10" ht="15.75" x14ac:dyDescent="0.25">
      <c r="A27" s="17">
        <v>12</v>
      </c>
      <c r="B27" s="41" t="s">
        <v>114</v>
      </c>
      <c r="C27" s="167" t="s">
        <v>55</v>
      </c>
      <c r="D27" s="168"/>
      <c r="E27" s="17" t="s">
        <v>64</v>
      </c>
      <c r="F27" s="17">
        <v>1</v>
      </c>
      <c r="G27" s="85" t="str">
        <f>'Yudisium Smt I'!O14</f>
        <v>C</v>
      </c>
      <c r="H27" s="81">
        <f t="shared" si="0"/>
        <v>2</v>
      </c>
      <c r="I27" s="88"/>
      <c r="J27" s="86">
        <f t="shared" si="1"/>
        <v>2</v>
      </c>
    </row>
    <row r="28" spans="1:10" ht="15.75" x14ac:dyDescent="0.25">
      <c r="A28" s="17">
        <v>13</v>
      </c>
      <c r="B28" s="41" t="s">
        <v>115</v>
      </c>
      <c r="C28" s="167" t="s">
        <v>116</v>
      </c>
      <c r="D28" s="168"/>
      <c r="E28" s="17" t="s">
        <v>64</v>
      </c>
      <c r="F28" s="17">
        <v>1</v>
      </c>
      <c r="G28" s="87" t="str">
        <f>'Yudisium Smt I'!P14</f>
        <v>B</v>
      </c>
      <c r="H28" s="81">
        <f t="shared" si="0"/>
        <v>3</v>
      </c>
      <c r="I28" s="88"/>
      <c r="J28" s="86">
        <f t="shared" si="1"/>
        <v>3</v>
      </c>
    </row>
    <row r="29" spans="1:10" ht="15.75" x14ac:dyDescent="0.25">
      <c r="A29" s="17">
        <v>14</v>
      </c>
      <c r="B29" s="41" t="s">
        <v>117</v>
      </c>
      <c r="C29" s="167" t="s">
        <v>57</v>
      </c>
      <c r="D29" s="168"/>
      <c r="E29" s="17" t="s">
        <v>64</v>
      </c>
      <c r="F29" s="17">
        <v>1</v>
      </c>
      <c r="G29" s="87" t="str">
        <f>'Yudisium Smt I'!Q14</f>
        <v>B</v>
      </c>
      <c r="H29" s="81">
        <f t="shared" si="0"/>
        <v>3</v>
      </c>
      <c r="I29" s="83"/>
      <c r="J29" s="86">
        <f t="shared" si="1"/>
        <v>3</v>
      </c>
    </row>
    <row r="30" spans="1:10" ht="15.75" x14ac:dyDescent="0.25">
      <c r="A30" s="17">
        <v>15</v>
      </c>
      <c r="B30" s="41" t="s">
        <v>118</v>
      </c>
      <c r="C30" s="167" t="s">
        <v>58</v>
      </c>
      <c r="D30" s="168"/>
      <c r="E30" s="17" t="s">
        <v>64</v>
      </c>
      <c r="F30" s="17">
        <v>1</v>
      </c>
      <c r="G30" s="85" t="str">
        <f>'Yudisium Smt I'!R14</f>
        <v>B</v>
      </c>
      <c r="H30" s="81">
        <f t="shared" si="0"/>
        <v>3</v>
      </c>
      <c r="I30" s="83"/>
      <c r="J30" s="86">
        <f t="shared" si="1"/>
        <v>3</v>
      </c>
    </row>
    <row r="31" spans="1:10" ht="15.75" x14ac:dyDescent="0.25">
      <c r="A31" s="17">
        <v>16</v>
      </c>
      <c r="B31" s="41" t="s">
        <v>119</v>
      </c>
      <c r="C31" s="167" t="s">
        <v>59</v>
      </c>
      <c r="D31" s="168"/>
      <c r="E31" s="17" t="s">
        <v>64</v>
      </c>
      <c r="F31" s="17">
        <v>1</v>
      </c>
      <c r="G31" s="87" t="str">
        <f>'Yudisium Smt I'!S14</f>
        <v>B</v>
      </c>
      <c r="H31" s="81">
        <f t="shared" si="0"/>
        <v>3</v>
      </c>
      <c r="I31" s="89"/>
      <c r="J31" s="86">
        <f t="shared" si="1"/>
        <v>3</v>
      </c>
    </row>
    <row r="32" spans="1:10" ht="15.75" x14ac:dyDescent="0.25">
      <c r="A32" s="17">
        <v>17</v>
      </c>
      <c r="B32" s="41" t="s">
        <v>120</v>
      </c>
      <c r="C32" s="167" t="s">
        <v>61</v>
      </c>
      <c r="D32" s="168"/>
      <c r="E32" s="17" t="s">
        <v>64</v>
      </c>
      <c r="F32" s="17">
        <v>1</v>
      </c>
      <c r="G32" s="87" t="str">
        <f>'Yudisium Smt I'!T14</f>
        <v>B</v>
      </c>
      <c r="H32" s="81">
        <f t="shared" si="0"/>
        <v>3</v>
      </c>
      <c r="I32" s="89"/>
      <c r="J32" s="86">
        <f t="shared" si="1"/>
        <v>3</v>
      </c>
    </row>
    <row r="33" spans="1:8" x14ac:dyDescent="0.25">
      <c r="A33" s="146" t="s">
        <v>121</v>
      </c>
      <c r="B33" s="146"/>
      <c r="C33" s="146"/>
      <c r="D33" s="146"/>
      <c r="E33" s="156">
        <f>SUM(F16:F32)</f>
        <v>19</v>
      </c>
      <c r="F33" s="157"/>
      <c r="G33" s="157"/>
      <c r="H33" s="158"/>
    </row>
    <row r="34" spans="1:8" x14ac:dyDescent="0.25">
      <c r="A34" s="146" t="s">
        <v>122</v>
      </c>
      <c r="B34" s="146"/>
      <c r="C34" s="146"/>
      <c r="D34" s="146"/>
      <c r="E34" s="156">
        <f>SUM(H16:H32)</f>
        <v>66</v>
      </c>
      <c r="F34" s="157"/>
      <c r="G34" s="157"/>
      <c r="H34" s="158"/>
    </row>
    <row r="35" spans="1:8" x14ac:dyDescent="0.25">
      <c r="A35" s="146" t="s">
        <v>123</v>
      </c>
      <c r="B35" s="146"/>
      <c r="C35" s="146"/>
      <c r="D35" s="146"/>
      <c r="E35" s="159">
        <f>(E34/E33)</f>
        <v>3.4736842105263159</v>
      </c>
      <c r="F35" s="160"/>
      <c r="G35" s="160"/>
      <c r="H35" s="161"/>
    </row>
    <row r="36" spans="1:8" x14ac:dyDescent="0.25">
      <c r="A36" s="146" t="s">
        <v>124</v>
      </c>
      <c r="B36" s="146"/>
      <c r="C36" s="146"/>
      <c r="D36" s="146"/>
      <c r="E36" s="159">
        <f>E35</f>
        <v>3.4736842105263159</v>
      </c>
      <c r="F36" s="160"/>
      <c r="G36" s="160"/>
      <c r="H36" s="161"/>
    </row>
    <row r="37" spans="1:8" ht="15.75" x14ac:dyDescent="0.25">
      <c r="A37" s="169" t="s">
        <v>227</v>
      </c>
      <c r="B37" s="169"/>
      <c r="C37" s="169"/>
      <c r="D37" s="169"/>
      <c r="E37" s="169"/>
      <c r="F37" s="169"/>
      <c r="G37" s="169"/>
      <c r="H37" s="169"/>
    </row>
    <row r="38" spans="1:8" ht="15.75" x14ac:dyDescent="0.25">
      <c r="A38" s="90"/>
      <c r="B38" s="140" t="s">
        <v>125</v>
      </c>
      <c r="C38" s="140"/>
      <c r="D38" s="90"/>
      <c r="E38" s="139" t="s">
        <v>126</v>
      </c>
      <c r="F38" s="139"/>
      <c r="G38" s="139"/>
      <c r="H38" s="139"/>
    </row>
    <row r="39" spans="1:8" ht="15.75" x14ac:dyDescent="0.25">
      <c r="A39" s="90"/>
      <c r="B39" s="90"/>
      <c r="C39" s="91"/>
      <c r="D39" s="90"/>
      <c r="E39" s="91"/>
      <c r="F39" s="91"/>
      <c r="G39" s="90"/>
      <c r="H39" s="84"/>
    </row>
    <row r="40" spans="1:8" ht="15.75" x14ac:dyDescent="0.25">
      <c r="A40" s="90"/>
      <c r="B40" s="90"/>
      <c r="C40" s="91"/>
      <c r="D40" s="90"/>
      <c r="E40" s="91"/>
      <c r="F40" s="91"/>
      <c r="G40" s="90"/>
      <c r="H40" s="84"/>
    </row>
    <row r="41" spans="1:8" ht="15.75" x14ac:dyDescent="0.25">
      <c r="A41" s="90"/>
      <c r="B41" s="92" t="str">
        <f>D13</f>
        <v>Drs. Agus Widodo, M.Kes</v>
      </c>
      <c r="C41" s="92"/>
      <c r="D41" s="92"/>
      <c r="E41" s="142" t="str">
        <f>D12</f>
        <v>Maulida Rahmasari</v>
      </c>
      <c r="F41" s="142"/>
      <c r="G41" s="142"/>
      <c r="H41" s="142"/>
    </row>
    <row r="42" spans="1:8" ht="15.75" x14ac:dyDescent="0.25">
      <c r="A42" s="90"/>
    </row>
    <row r="43" spans="1:8" ht="15.75" x14ac:dyDescent="0.25">
      <c r="A43" s="93" t="s">
        <v>127</v>
      </c>
      <c r="B43" s="93"/>
      <c r="C43" s="94"/>
      <c r="D43" s="90"/>
      <c r="E43" s="91"/>
      <c r="F43" s="91"/>
      <c r="G43" s="90"/>
      <c r="H43" s="84"/>
    </row>
    <row r="44" spans="1:8" ht="15.75" x14ac:dyDescent="0.25">
      <c r="A44" s="93" t="s">
        <v>128</v>
      </c>
      <c r="B44" s="93"/>
      <c r="C44" s="94"/>
      <c r="D44" s="90"/>
      <c r="E44" s="91"/>
      <c r="F44" s="91"/>
      <c r="G44" s="90"/>
      <c r="H44" s="84"/>
    </row>
    <row r="45" spans="1:8" ht="15.75" x14ac:dyDescent="0.25">
      <c r="A45" s="93" t="s">
        <v>129</v>
      </c>
      <c r="B45" s="93"/>
      <c r="C45" s="94"/>
      <c r="D45" s="90"/>
      <c r="E45" s="91"/>
      <c r="F45" s="91"/>
      <c r="G45" s="90"/>
      <c r="H45" s="84"/>
    </row>
    <row r="46" spans="1:8" ht="15.75" x14ac:dyDescent="0.25">
      <c r="A46" s="95" t="s">
        <v>130</v>
      </c>
      <c r="B46" s="95"/>
      <c r="C46" s="96"/>
      <c r="D46" s="97"/>
      <c r="E46" s="98"/>
      <c r="F46" s="98"/>
      <c r="G46" s="97"/>
      <c r="H46" s="99"/>
    </row>
    <row r="47" spans="1:8" x14ac:dyDescent="0.25">
      <c r="A47" s="144"/>
      <c r="B47" s="144"/>
      <c r="C47" s="144"/>
      <c r="D47" s="145" t="s">
        <v>131</v>
      </c>
      <c r="E47" s="145"/>
      <c r="F47" s="145"/>
      <c r="G47" s="145"/>
      <c r="H47" s="145"/>
    </row>
    <row r="48" spans="1:8" x14ac:dyDescent="0.25">
      <c r="A48" s="100"/>
      <c r="B48" s="100"/>
      <c r="C48" s="101"/>
      <c r="D48" s="102"/>
      <c r="E48" s="102"/>
      <c r="F48" s="102"/>
      <c r="G48" s="102"/>
    </row>
    <row r="49" spans="1:8" x14ac:dyDescent="0.25">
      <c r="A49" s="103"/>
      <c r="B49" s="103"/>
      <c r="C49" s="104"/>
      <c r="D49" s="105"/>
      <c r="E49" s="105"/>
      <c r="F49" s="105"/>
      <c r="G49" s="105"/>
    </row>
    <row r="50" spans="1:8" x14ac:dyDescent="0.25">
      <c r="C50" s="70"/>
    </row>
    <row r="51" spans="1:8" x14ac:dyDescent="0.25">
      <c r="C51" s="70"/>
    </row>
    <row r="52" spans="1:8" x14ac:dyDescent="0.25">
      <c r="C52" s="70"/>
    </row>
    <row r="53" spans="1:8" x14ac:dyDescent="0.25">
      <c r="C53" s="70"/>
    </row>
    <row r="54" spans="1:8" x14ac:dyDescent="0.25">
      <c r="C54" s="70"/>
    </row>
    <row r="55" spans="1:8" x14ac:dyDescent="0.25">
      <c r="C55" s="70"/>
    </row>
    <row r="56" spans="1:8" x14ac:dyDescent="0.25">
      <c r="C56" s="70"/>
    </row>
    <row r="57" spans="1:8" x14ac:dyDescent="0.25">
      <c r="C57" s="70"/>
    </row>
    <row r="58" spans="1:8" x14ac:dyDescent="0.25">
      <c r="C58" s="70"/>
    </row>
    <row r="59" spans="1:8" x14ac:dyDescent="0.25">
      <c r="C59" s="70"/>
    </row>
    <row r="60" spans="1:8" x14ac:dyDescent="0.25">
      <c r="C60" s="70"/>
    </row>
    <row r="61" spans="1:8" x14ac:dyDescent="0.25">
      <c r="C61" s="70"/>
    </row>
    <row r="62" spans="1:8" x14ac:dyDescent="0.25">
      <c r="C62" s="70"/>
    </row>
    <row r="63" spans="1:8" ht="18" x14ac:dyDescent="0.25">
      <c r="B63" s="71"/>
      <c r="C63" s="153" t="s">
        <v>226</v>
      </c>
      <c r="D63" s="153"/>
      <c r="E63" s="153"/>
      <c r="F63" s="153"/>
      <c r="G63" s="153"/>
      <c r="H63" s="153"/>
    </row>
    <row r="64" spans="1:8" ht="18" x14ac:dyDescent="0.25">
      <c r="C64" s="164" t="s">
        <v>82</v>
      </c>
      <c r="D64" s="164"/>
      <c r="E64" s="164"/>
      <c r="F64" s="164"/>
      <c r="G64" s="164"/>
      <c r="H64" s="164"/>
    </row>
    <row r="65" spans="1:10" ht="18" x14ac:dyDescent="0.25">
      <c r="C65" s="164" t="s">
        <v>83</v>
      </c>
      <c r="D65" s="164"/>
      <c r="E65" s="164"/>
      <c r="F65" s="164"/>
      <c r="G65" s="164"/>
      <c r="H65" s="164"/>
    </row>
    <row r="66" spans="1:10" x14ac:dyDescent="0.25">
      <c r="C66" s="165" t="s">
        <v>239</v>
      </c>
      <c r="D66" s="165"/>
      <c r="E66" s="165"/>
      <c r="F66" s="165"/>
      <c r="G66" s="165"/>
      <c r="H66" s="165"/>
    </row>
    <row r="67" spans="1:10" x14ac:dyDescent="0.25">
      <c r="C67" s="166" t="s">
        <v>84</v>
      </c>
      <c r="D67" s="166"/>
      <c r="E67" s="166"/>
      <c r="F67" s="166"/>
      <c r="G67" s="166"/>
      <c r="H67" s="166"/>
    </row>
    <row r="68" spans="1:10" ht="15.75" thickBot="1" x14ac:dyDescent="0.3">
      <c r="A68" s="73"/>
      <c r="B68" s="73"/>
      <c r="C68" s="154" t="s">
        <v>85</v>
      </c>
      <c r="D68" s="154"/>
      <c r="E68" s="154"/>
      <c r="F68" s="154"/>
      <c r="G68" s="154"/>
      <c r="H68" s="154"/>
    </row>
    <row r="69" spans="1:10" ht="15.75" thickTop="1" x14ac:dyDescent="0.25">
      <c r="A69" s="74"/>
      <c r="B69" s="74"/>
      <c r="C69" s="75"/>
      <c r="D69" s="73"/>
      <c r="E69" s="75"/>
      <c r="F69" s="75"/>
      <c r="G69" s="73"/>
    </row>
    <row r="70" spans="1:10" ht="23.25" x14ac:dyDescent="0.25">
      <c r="A70" s="155" t="s">
        <v>86</v>
      </c>
      <c r="B70" s="155"/>
      <c r="C70" s="155"/>
      <c r="D70" s="155"/>
      <c r="E70" s="155"/>
      <c r="F70" s="155"/>
      <c r="G70" s="155"/>
      <c r="H70" s="155"/>
    </row>
    <row r="71" spans="1:10" x14ac:dyDescent="0.25">
      <c r="A71" s="148" t="s">
        <v>166</v>
      </c>
      <c r="B71" s="148"/>
      <c r="C71" s="148"/>
      <c r="D71" s="148"/>
      <c r="E71" s="148"/>
      <c r="F71" s="148"/>
      <c r="G71" s="148"/>
      <c r="H71" s="148"/>
    </row>
    <row r="72" spans="1:10" x14ac:dyDescent="0.25">
      <c r="E72" s="76"/>
      <c r="F72" s="76"/>
    </row>
    <row r="73" spans="1:10" ht="15.75" x14ac:dyDescent="0.25">
      <c r="A73" s="149" t="s">
        <v>88</v>
      </c>
      <c r="B73" s="149"/>
      <c r="C73" s="77" t="s">
        <v>89</v>
      </c>
      <c r="D73" s="78" t="str">
        <f>D11</f>
        <v>3K211242</v>
      </c>
      <c r="E73" s="79"/>
      <c r="F73" s="77"/>
      <c r="G73" s="77"/>
      <c r="H73" s="79"/>
    </row>
    <row r="74" spans="1:10" ht="15.75" x14ac:dyDescent="0.25">
      <c r="A74" s="172" t="s">
        <v>90</v>
      </c>
      <c r="B74" s="172"/>
      <c r="C74" s="77" t="s">
        <v>89</v>
      </c>
      <c r="D74" s="80" t="str">
        <f>D12</f>
        <v>Maulida Rahmasari</v>
      </c>
      <c r="E74" s="79"/>
      <c r="F74" s="77"/>
      <c r="G74" s="109" t="s">
        <v>132</v>
      </c>
      <c r="H74" s="79"/>
    </row>
    <row r="75" spans="1:10" ht="15.75" x14ac:dyDescent="0.25">
      <c r="A75" s="149" t="s">
        <v>92</v>
      </c>
      <c r="B75" s="149"/>
      <c r="C75" s="77" t="s">
        <v>89</v>
      </c>
      <c r="D75" s="79" t="str">
        <f>D13</f>
        <v>Drs. Agus Widodo, M.Kes</v>
      </c>
      <c r="E75" s="79"/>
      <c r="F75" s="77"/>
      <c r="G75" s="77"/>
      <c r="H75" s="79"/>
    </row>
    <row r="76" spans="1:10" ht="15.75" x14ac:dyDescent="0.25">
      <c r="A76" s="79"/>
      <c r="B76" s="79"/>
      <c r="C76" s="77"/>
      <c r="D76" s="79"/>
      <c r="E76" s="77"/>
      <c r="F76" s="77"/>
      <c r="G76" s="79"/>
    </row>
    <row r="77" spans="1:10" ht="30" x14ac:dyDescent="0.25">
      <c r="A77" s="17" t="s">
        <v>2</v>
      </c>
      <c r="B77" s="81" t="s">
        <v>94</v>
      </c>
      <c r="C77" s="146" t="s">
        <v>95</v>
      </c>
      <c r="D77" s="146"/>
      <c r="E77" s="81" t="s">
        <v>96</v>
      </c>
      <c r="F77" s="82" t="s">
        <v>97</v>
      </c>
      <c r="G77" s="82" t="s">
        <v>98</v>
      </c>
      <c r="H77" s="81" t="s">
        <v>99</v>
      </c>
      <c r="I77" s="83"/>
      <c r="J77" s="84"/>
    </row>
    <row r="78" spans="1:10" ht="15.75" x14ac:dyDescent="0.25">
      <c r="A78" s="17">
        <v>1</v>
      </c>
      <c r="B78" s="40" t="s">
        <v>133</v>
      </c>
      <c r="C78" s="41" t="s">
        <v>134</v>
      </c>
      <c r="D78" s="41"/>
      <c r="E78" s="17" t="s">
        <v>64</v>
      </c>
      <c r="F78" s="42">
        <v>2</v>
      </c>
      <c r="G78" s="106"/>
      <c r="H78" s="17">
        <f>(F78*J78)</f>
        <v>0</v>
      </c>
      <c r="I78" s="83"/>
      <c r="J78" s="86">
        <f>IF(G78="A",4,IF(G78="B",3,IF(G78="C",2,IF(G78="D",1,IF(G78="E",0,)))))</f>
        <v>0</v>
      </c>
    </row>
    <row r="79" spans="1:10" ht="15.75" x14ac:dyDescent="0.25">
      <c r="A79" s="17">
        <v>2</v>
      </c>
      <c r="B79" s="40" t="s">
        <v>135</v>
      </c>
      <c r="C79" s="41" t="s">
        <v>136</v>
      </c>
      <c r="D79" s="41"/>
      <c r="E79" s="17" t="s">
        <v>64</v>
      </c>
      <c r="F79" s="42">
        <v>1</v>
      </c>
      <c r="G79" s="107"/>
      <c r="H79" s="17">
        <f t="shared" ref="H79:H93" si="2">(F79*J79)</f>
        <v>0</v>
      </c>
      <c r="I79" s="83"/>
      <c r="J79" s="86">
        <f t="shared" ref="J79:J93" si="3">IF(G79="A",4,IF(G79="B",3,IF(G79="C",2,IF(G79="D",1,IF(G79="E",0,)))))</f>
        <v>0</v>
      </c>
    </row>
    <row r="80" spans="1:10" ht="15.75" x14ac:dyDescent="0.25">
      <c r="A80" s="17">
        <v>3</v>
      </c>
      <c r="B80" s="40" t="s">
        <v>137</v>
      </c>
      <c r="C80" s="41" t="s">
        <v>138</v>
      </c>
      <c r="D80" s="41"/>
      <c r="E80" s="17" t="s">
        <v>64</v>
      </c>
      <c r="F80" s="42">
        <v>1</v>
      </c>
      <c r="G80" s="107"/>
      <c r="H80" s="17">
        <f t="shared" si="2"/>
        <v>0</v>
      </c>
      <c r="I80" s="88"/>
      <c r="J80" s="86">
        <f t="shared" si="3"/>
        <v>0</v>
      </c>
    </row>
    <row r="81" spans="1:10" ht="15.75" x14ac:dyDescent="0.25">
      <c r="A81" s="17">
        <v>4</v>
      </c>
      <c r="B81" s="40" t="s">
        <v>139</v>
      </c>
      <c r="C81" s="41" t="s">
        <v>140</v>
      </c>
      <c r="D81" s="41"/>
      <c r="E81" s="17" t="s">
        <v>64</v>
      </c>
      <c r="F81" s="42">
        <v>1</v>
      </c>
      <c r="G81" s="108"/>
      <c r="H81" s="17">
        <f t="shared" si="2"/>
        <v>0</v>
      </c>
      <c r="I81" s="88"/>
      <c r="J81" s="86">
        <f t="shared" si="3"/>
        <v>0</v>
      </c>
    </row>
    <row r="82" spans="1:10" ht="15.75" x14ac:dyDescent="0.25">
      <c r="A82" s="17">
        <v>5</v>
      </c>
      <c r="B82" s="40" t="s">
        <v>141</v>
      </c>
      <c r="C82" s="41" t="s">
        <v>142</v>
      </c>
      <c r="D82" s="41"/>
      <c r="E82" s="17" t="s">
        <v>64</v>
      </c>
      <c r="F82" s="42">
        <v>1</v>
      </c>
      <c r="G82" s="108"/>
      <c r="H82" s="17">
        <f t="shared" si="2"/>
        <v>0</v>
      </c>
      <c r="I82" s="88"/>
      <c r="J82" s="86">
        <f t="shared" si="3"/>
        <v>0</v>
      </c>
    </row>
    <row r="83" spans="1:10" ht="15.75" x14ac:dyDescent="0.25">
      <c r="A83" s="17">
        <v>6</v>
      </c>
      <c r="B83" s="40" t="s">
        <v>143</v>
      </c>
      <c r="C83" s="41" t="s">
        <v>144</v>
      </c>
      <c r="D83" s="41"/>
      <c r="E83" s="17" t="s">
        <v>64</v>
      </c>
      <c r="F83" s="42">
        <v>2</v>
      </c>
      <c r="G83" s="108"/>
      <c r="H83" s="17">
        <f t="shared" si="2"/>
        <v>0</v>
      </c>
      <c r="I83" s="88"/>
      <c r="J83" s="86">
        <f t="shared" si="3"/>
        <v>0</v>
      </c>
    </row>
    <row r="84" spans="1:10" ht="15.75" x14ac:dyDescent="0.25">
      <c r="A84" s="17">
        <v>7</v>
      </c>
      <c r="B84" s="40" t="s">
        <v>145</v>
      </c>
      <c r="C84" s="41" t="s">
        <v>146</v>
      </c>
      <c r="D84" s="41"/>
      <c r="E84" s="17" t="s">
        <v>64</v>
      </c>
      <c r="F84" s="42">
        <v>1</v>
      </c>
      <c r="G84" s="108"/>
      <c r="H84" s="17">
        <f t="shared" si="2"/>
        <v>0</v>
      </c>
      <c r="I84" s="88"/>
      <c r="J84" s="86">
        <f t="shared" si="3"/>
        <v>0</v>
      </c>
    </row>
    <row r="85" spans="1:10" ht="15.75" x14ac:dyDescent="0.25">
      <c r="A85" s="17">
        <v>8</v>
      </c>
      <c r="B85" s="40" t="s">
        <v>147</v>
      </c>
      <c r="C85" s="41" t="s">
        <v>148</v>
      </c>
      <c r="D85" s="41"/>
      <c r="E85" s="17" t="s">
        <v>64</v>
      </c>
      <c r="F85" s="42">
        <v>1</v>
      </c>
      <c r="G85" s="108"/>
      <c r="H85" s="17">
        <f t="shared" si="2"/>
        <v>0</v>
      </c>
      <c r="I85" s="88"/>
      <c r="J85" s="86">
        <f t="shared" si="3"/>
        <v>0</v>
      </c>
    </row>
    <row r="86" spans="1:10" ht="15.75" x14ac:dyDescent="0.25">
      <c r="A86" s="17">
        <v>9</v>
      </c>
      <c r="B86" s="40" t="s">
        <v>149</v>
      </c>
      <c r="C86" s="41" t="s">
        <v>150</v>
      </c>
      <c r="D86" s="41"/>
      <c r="E86" s="17" t="s">
        <v>64</v>
      </c>
      <c r="F86" s="42">
        <v>1</v>
      </c>
      <c r="G86" s="108"/>
      <c r="H86" s="17">
        <f t="shared" si="2"/>
        <v>0</v>
      </c>
      <c r="I86" s="88"/>
      <c r="J86" s="86">
        <f t="shared" si="3"/>
        <v>0</v>
      </c>
    </row>
    <row r="87" spans="1:10" ht="15.75" x14ac:dyDescent="0.25">
      <c r="A87" s="17">
        <v>10</v>
      </c>
      <c r="B87" s="40" t="s">
        <v>151</v>
      </c>
      <c r="C87" s="41" t="s">
        <v>152</v>
      </c>
      <c r="D87" s="41"/>
      <c r="E87" s="17" t="s">
        <v>64</v>
      </c>
      <c r="F87" s="42">
        <v>1</v>
      </c>
      <c r="G87" s="108"/>
      <c r="H87" s="17">
        <f t="shared" si="2"/>
        <v>0</v>
      </c>
      <c r="I87" s="88"/>
      <c r="J87" s="86">
        <f t="shared" si="3"/>
        <v>0</v>
      </c>
    </row>
    <row r="88" spans="1:10" ht="15.75" x14ac:dyDescent="0.25">
      <c r="A88" s="17">
        <v>11</v>
      </c>
      <c r="B88" s="40" t="s">
        <v>153</v>
      </c>
      <c r="C88" s="41" t="s">
        <v>154</v>
      </c>
      <c r="D88" s="41"/>
      <c r="E88" s="17" t="s">
        <v>64</v>
      </c>
      <c r="F88" s="42">
        <v>1</v>
      </c>
      <c r="G88" s="107"/>
      <c r="H88" s="17">
        <f t="shared" si="2"/>
        <v>0</v>
      </c>
      <c r="I88" s="88"/>
      <c r="J88" s="86">
        <f t="shared" si="3"/>
        <v>0</v>
      </c>
    </row>
    <row r="89" spans="1:10" ht="15.75" x14ac:dyDescent="0.25">
      <c r="A89" s="17">
        <v>12</v>
      </c>
      <c r="B89" s="40" t="s">
        <v>155</v>
      </c>
      <c r="C89" s="41" t="s">
        <v>156</v>
      </c>
      <c r="D89" s="41"/>
      <c r="E89" s="17" t="s">
        <v>64</v>
      </c>
      <c r="F89" s="42">
        <v>2</v>
      </c>
      <c r="G89" s="107"/>
      <c r="H89" s="17">
        <f t="shared" si="2"/>
        <v>0</v>
      </c>
      <c r="I89" s="88"/>
      <c r="J89" s="86">
        <f t="shared" si="3"/>
        <v>0</v>
      </c>
    </row>
    <row r="90" spans="1:10" ht="15.75" x14ac:dyDescent="0.25">
      <c r="A90" s="17">
        <v>13</v>
      </c>
      <c r="B90" s="40" t="s">
        <v>157</v>
      </c>
      <c r="C90" s="41" t="s">
        <v>158</v>
      </c>
      <c r="D90" s="41"/>
      <c r="E90" s="17" t="s">
        <v>64</v>
      </c>
      <c r="F90" s="42">
        <v>1</v>
      </c>
      <c r="G90" s="108"/>
      <c r="H90" s="17">
        <f t="shared" si="2"/>
        <v>0</v>
      </c>
      <c r="I90" s="88"/>
      <c r="J90" s="86">
        <f t="shared" si="3"/>
        <v>0</v>
      </c>
    </row>
    <row r="91" spans="1:10" ht="15.75" x14ac:dyDescent="0.25">
      <c r="A91" s="17">
        <v>14</v>
      </c>
      <c r="B91" s="40" t="s">
        <v>159</v>
      </c>
      <c r="C91" s="41" t="s">
        <v>160</v>
      </c>
      <c r="D91" s="41"/>
      <c r="E91" s="17" t="s">
        <v>64</v>
      </c>
      <c r="F91" s="42">
        <v>2</v>
      </c>
      <c r="G91" s="108"/>
      <c r="H91" s="17">
        <f t="shared" si="2"/>
        <v>0</v>
      </c>
      <c r="I91" s="83"/>
      <c r="J91" s="86">
        <f t="shared" si="3"/>
        <v>0</v>
      </c>
    </row>
    <row r="92" spans="1:10" ht="15.75" x14ac:dyDescent="0.25">
      <c r="A92" s="17">
        <v>15</v>
      </c>
      <c r="B92" s="40" t="s">
        <v>161</v>
      </c>
      <c r="C92" s="41" t="s">
        <v>162</v>
      </c>
      <c r="D92" s="41"/>
      <c r="E92" s="17" t="s">
        <v>64</v>
      </c>
      <c r="F92" s="42">
        <v>1</v>
      </c>
      <c r="G92" s="107"/>
      <c r="H92" s="17">
        <f t="shared" si="2"/>
        <v>0</v>
      </c>
      <c r="I92" s="83"/>
      <c r="J92" s="86">
        <f t="shared" si="3"/>
        <v>0</v>
      </c>
    </row>
    <row r="93" spans="1:10" ht="15.75" x14ac:dyDescent="0.25">
      <c r="A93" s="17">
        <v>16</v>
      </c>
      <c r="B93" s="40" t="s">
        <v>163</v>
      </c>
      <c r="C93" s="41" t="s">
        <v>164</v>
      </c>
      <c r="D93" s="41"/>
      <c r="E93" s="17" t="s">
        <v>64</v>
      </c>
      <c r="F93" s="42">
        <v>1</v>
      </c>
      <c r="G93" s="108"/>
      <c r="H93" s="17">
        <f t="shared" si="2"/>
        <v>0</v>
      </c>
      <c r="I93" s="89"/>
      <c r="J93" s="86">
        <f t="shared" si="3"/>
        <v>0</v>
      </c>
    </row>
    <row r="94" spans="1:10" x14ac:dyDescent="0.25">
      <c r="A94" s="146" t="s">
        <v>121</v>
      </c>
      <c r="B94" s="146"/>
      <c r="C94" s="146"/>
      <c r="D94" s="146"/>
      <c r="E94" s="162">
        <f>SUM(F78:F93)</f>
        <v>20</v>
      </c>
      <c r="F94" s="162"/>
      <c r="G94" s="162"/>
      <c r="H94" s="162"/>
    </row>
    <row r="95" spans="1:10" x14ac:dyDescent="0.25">
      <c r="A95" s="146" t="s">
        <v>122</v>
      </c>
      <c r="B95" s="146"/>
      <c r="C95" s="146"/>
      <c r="D95" s="146"/>
      <c r="E95" s="162">
        <f>SUM(H78:H93)</f>
        <v>0</v>
      </c>
      <c r="F95" s="162"/>
      <c r="G95" s="162"/>
      <c r="H95" s="162"/>
    </row>
    <row r="96" spans="1:10" x14ac:dyDescent="0.25">
      <c r="A96" s="146" t="s">
        <v>123</v>
      </c>
      <c r="B96" s="146"/>
      <c r="C96" s="146"/>
      <c r="D96" s="146"/>
      <c r="E96" s="163">
        <f>(E95/E94)</f>
        <v>0</v>
      </c>
      <c r="F96" s="163"/>
      <c r="G96" s="163"/>
      <c r="H96" s="163"/>
    </row>
    <row r="97" spans="1:8" x14ac:dyDescent="0.25">
      <c r="A97" s="146" t="s">
        <v>124</v>
      </c>
      <c r="B97" s="146"/>
      <c r="C97" s="146"/>
      <c r="D97" s="146"/>
      <c r="E97" s="163">
        <f>(E34+E95)/39</f>
        <v>1.6923076923076923</v>
      </c>
      <c r="F97" s="163"/>
      <c r="G97" s="163"/>
      <c r="H97" s="163"/>
    </row>
    <row r="98" spans="1:8" x14ac:dyDescent="0.25">
      <c r="A98" s="83"/>
      <c r="B98" s="83"/>
      <c r="C98" s="83"/>
      <c r="D98" s="83"/>
      <c r="E98" s="89"/>
      <c r="F98" s="89"/>
      <c r="G98" s="89"/>
      <c r="H98" s="89"/>
    </row>
    <row r="99" spans="1:8" ht="15.75" x14ac:dyDescent="0.25">
      <c r="A99" s="139" t="s">
        <v>165</v>
      </c>
      <c r="B99" s="139"/>
      <c r="C99" s="139"/>
      <c r="D99" s="139"/>
      <c r="E99" s="139"/>
      <c r="F99" s="139"/>
      <c r="G99" s="139"/>
      <c r="H99" s="139"/>
    </row>
    <row r="100" spans="1:8" x14ac:dyDescent="0.25">
      <c r="A100" s="83"/>
      <c r="B100" s="83"/>
      <c r="C100" s="83"/>
      <c r="D100" s="83"/>
      <c r="E100" s="89"/>
      <c r="F100" s="89"/>
      <c r="G100" s="89"/>
      <c r="H100" s="89"/>
    </row>
    <row r="101" spans="1:8" ht="15.75" x14ac:dyDescent="0.25">
      <c r="A101" s="90"/>
      <c r="B101" s="140" t="s">
        <v>125</v>
      </c>
      <c r="C101" s="140"/>
      <c r="D101" s="90"/>
      <c r="E101" s="139" t="s">
        <v>126</v>
      </c>
      <c r="F101" s="139"/>
      <c r="G101" s="139"/>
      <c r="H101" s="139"/>
    </row>
    <row r="102" spans="1:8" ht="15.75" x14ac:dyDescent="0.25">
      <c r="A102" s="90"/>
      <c r="B102" s="90"/>
      <c r="C102" s="91"/>
      <c r="D102" s="90"/>
      <c r="E102" s="91"/>
      <c r="F102" s="91"/>
      <c r="G102" s="90"/>
      <c r="H102" s="84"/>
    </row>
    <row r="103" spans="1:8" ht="15.75" x14ac:dyDescent="0.25">
      <c r="A103" s="90"/>
      <c r="B103" s="90"/>
      <c r="C103" s="91"/>
      <c r="D103" s="90"/>
      <c r="E103" s="91"/>
      <c r="F103" s="91"/>
      <c r="G103" s="90"/>
      <c r="H103" s="84"/>
    </row>
    <row r="104" spans="1:8" ht="15.75" x14ac:dyDescent="0.25">
      <c r="A104" s="90"/>
      <c r="B104" s="90"/>
      <c r="C104" s="91"/>
      <c r="D104" s="90"/>
      <c r="E104" s="91"/>
      <c r="F104" s="91"/>
      <c r="G104" s="90"/>
      <c r="H104" s="84"/>
    </row>
    <row r="105" spans="1:8" ht="15.75" x14ac:dyDescent="0.25">
      <c r="A105" s="90"/>
      <c r="B105" s="141" t="str">
        <f>D75</f>
        <v>Drs. Agus Widodo, M.Kes</v>
      </c>
      <c r="C105" s="141"/>
      <c r="D105" s="141"/>
      <c r="E105" s="142" t="str">
        <f>D74</f>
        <v>Maulida Rahmasari</v>
      </c>
      <c r="F105" s="143"/>
      <c r="G105" s="143"/>
      <c r="H105" s="143"/>
    </row>
    <row r="106" spans="1:8" ht="15.75" x14ac:dyDescent="0.25">
      <c r="A106" s="90"/>
      <c r="B106" s="90"/>
      <c r="C106" s="91"/>
      <c r="D106" s="90"/>
      <c r="E106" s="91"/>
      <c r="F106" s="91"/>
      <c r="G106" s="90"/>
      <c r="H106" s="84"/>
    </row>
    <row r="107" spans="1:8" ht="15.75" x14ac:dyDescent="0.25">
      <c r="A107" s="93" t="s">
        <v>127</v>
      </c>
      <c r="B107" s="93"/>
      <c r="C107" s="94"/>
      <c r="D107" s="90"/>
      <c r="E107" s="91"/>
      <c r="F107" s="91"/>
      <c r="G107" s="90"/>
      <c r="H107" s="84"/>
    </row>
    <row r="108" spans="1:8" ht="15.75" x14ac:dyDescent="0.25">
      <c r="A108" s="93" t="s">
        <v>128</v>
      </c>
      <c r="B108" s="93"/>
      <c r="C108" s="94"/>
      <c r="D108" s="90"/>
      <c r="E108" s="91"/>
      <c r="F108" s="91"/>
      <c r="G108" s="90"/>
      <c r="H108" s="84"/>
    </row>
    <row r="109" spans="1:8" ht="15.75" x14ac:dyDescent="0.25">
      <c r="A109" s="93" t="s">
        <v>129</v>
      </c>
      <c r="B109" s="93"/>
      <c r="C109" s="94"/>
      <c r="D109" s="90"/>
      <c r="E109" s="91"/>
      <c r="F109" s="91"/>
      <c r="G109" s="90"/>
      <c r="H109" s="84"/>
    </row>
    <row r="110" spans="1:8" ht="15.75" x14ac:dyDescent="0.25">
      <c r="A110" s="95" t="s">
        <v>130</v>
      </c>
      <c r="B110" s="95"/>
      <c r="C110" s="96"/>
      <c r="D110" s="97"/>
      <c r="E110" s="98"/>
      <c r="F110" s="98"/>
      <c r="G110" s="97"/>
      <c r="H110" s="99"/>
    </row>
    <row r="111" spans="1:8" x14ac:dyDescent="0.25">
      <c r="A111" s="144"/>
      <c r="B111" s="144"/>
      <c r="C111" s="144"/>
      <c r="D111" s="145" t="s">
        <v>131</v>
      </c>
      <c r="E111" s="145"/>
      <c r="F111" s="145"/>
      <c r="G111" s="145"/>
      <c r="H111" s="145"/>
    </row>
    <row r="112" spans="1:8" x14ac:dyDescent="0.25">
      <c r="A112" s="100"/>
      <c r="B112" s="100"/>
      <c r="C112" s="101"/>
      <c r="D112" s="102"/>
      <c r="E112" s="102"/>
      <c r="F112" s="102"/>
      <c r="G112" s="102"/>
    </row>
    <row r="113" spans="1:8" x14ac:dyDescent="0.25">
      <c r="A113" s="103"/>
      <c r="B113" s="103"/>
      <c r="C113" s="104"/>
      <c r="D113" s="105"/>
      <c r="E113" s="105"/>
      <c r="F113" s="105"/>
      <c r="G113" s="105"/>
    </row>
    <row r="114" spans="1:8" x14ac:dyDescent="0.25">
      <c r="A114" s="103"/>
      <c r="B114" s="103"/>
      <c r="C114" s="104"/>
      <c r="D114" s="105"/>
      <c r="E114" s="105"/>
      <c r="F114" s="105"/>
      <c r="G114" s="105"/>
    </row>
    <row r="115" spans="1:8" x14ac:dyDescent="0.25">
      <c r="A115" s="103"/>
      <c r="B115" s="103"/>
      <c r="C115" s="104"/>
      <c r="D115" s="105"/>
      <c r="E115" s="105"/>
      <c r="F115" s="105"/>
      <c r="G115" s="105"/>
    </row>
    <row r="116" spans="1:8" x14ac:dyDescent="0.25">
      <c r="A116" s="103"/>
      <c r="B116" s="103"/>
      <c r="C116" s="104"/>
      <c r="D116" s="105"/>
      <c r="E116" s="105"/>
      <c r="F116" s="105"/>
      <c r="G116" s="105"/>
    </row>
    <row r="117" spans="1:8" x14ac:dyDescent="0.25">
      <c r="A117" s="103"/>
      <c r="B117" s="103"/>
      <c r="C117" s="104"/>
      <c r="D117" s="105"/>
      <c r="E117" s="105"/>
      <c r="F117" s="105"/>
      <c r="G117" s="105"/>
    </row>
    <row r="118" spans="1:8" x14ac:dyDescent="0.25">
      <c r="A118" s="103"/>
      <c r="B118" s="103"/>
      <c r="C118" s="104"/>
      <c r="D118" s="105"/>
      <c r="E118" s="105"/>
      <c r="F118" s="105"/>
      <c r="G118" s="105"/>
    </row>
    <row r="119" spans="1:8" x14ac:dyDescent="0.25">
      <c r="A119" s="103"/>
      <c r="B119" s="103"/>
      <c r="C119" s="104"/>
      <c r="D119" s="105"/>
      <c r="E119" s="105"/>
      <c r="F119" s="105"/>
      <c r="G119" s="105"/>
    </row>
    <row r="120" spans="1:8" x14ac:dyDescent="0.25">
      <c r="A120" s="103"/>
      <c r="B120" s="103"/>
      <c r="C120" s="104"/>
      <c r="D120" s="105"/>
      <c r="E120" s="105"/>
      <c r="F120" s="105"/>
      <c r="G120" s="105"/>
    </row>
    <row r="121" spans="1:8" x14ac:dyDescent="0.25">
      <c r="A121" s="103"/>
      <c r="B121" s="103"/>
      <c r="C121" s="104"/>
      <c r="D121" s="105"/>
      <c r="E121" s="105"/>
      <c r="F121" s="105"/>
      <c r="G121" s="105"/>
    </row>
    <row r="122" spans="1:8" x14ac:dyDescent="0.25">
      <c r="A122" s="103"/>
      <c r="B122" s="103"/>
      <c r="C122" s="104"/>
      <c r="D122" s="105"/>
      <c r="E122" s="105"/>
      <c r="F122" s="105"/>
      <c r="G122" s="105"/>
    </row>
    <row r="123" spans="1:8" x14ac:dyDescent="0.25">
      <c r="A123" s="103"/>
      <c r="B123" s="103"/>
      <c r="C123" s="104"/>
      <c r="D123" s="105"/>
      <c r="E123" s="105"/>
      <c r="F123" s="105"/>
      <c r="G123" s="105"/>
    </row>
    <row r="124" spans="1:8" x14ac:dyDescent="0.25">
      <c r="C124" s="70"/>
    </row>
    <row r="125" spans="1:8" ht="18" x14ac:dyDescent="0.25">
      <c r="B125" s="71"/>
      <c r="C125" s="153" t="s">
        <v>226</v>
      </c>
      <c r="D125" s="153"/>
      <c r="E125" s="153"/>
      <c r="F125" s="153"/>
      <c r="G125" s="153"/>
      <c r="H125" s="153"/>
    </row>
    <row r="126" spans="1:8" ht="18" x14ac:dyDescent="0.25">
      <c r="C126" s="164" t="s">
        <v>82</v>
      </c>
      <c r="D126" s="164"/>
      <c r="E126" s="164"/>
      <c r="F126" s="164"/>
      <c r="G126" s="164"/>
      <c r="H126" s="164"/>
    </row>
    <row r="127" spans="1:8" ht="18" x14ac:dyDescent="0.25">
      <c r="C127" s="164" t="s">
        <v>83</v>
      </c>
      <c r="D127" s="164"/>
      <c r="E127" s="164"/>
      <c r="F127" s="164"/>
      <c r="G127" s="164"/>
      <c r="H127" s="164"/>
    </row>
    <row r="128" spans="1:8" x14ac:dyDescent="0.25">
      <c r="C128" s="165" t="s">
        <v>239</v>
      </c>
      <c r="D128" s="165"/>
      <c r="E128" s="165"/>
      <c r="F128" s="165"/>
      <c r="G128" s="165"/>
      <c r="H128" s="165"/>
    </row>
    <row r="129" spans="1:10" x14ac:dyDescent="0.25">
      <c r="C129" s="166" t="s">
        <v>84</v>
      </c>
      <c r="D129" s="166"/>
      <c r="E129" s="166"/>
      <c r="F129" s="166"/>
      <c r="G129" s="166"/>
      <c r="H129" s="166"/>
    </row>
    <row r="130" spans="1:10" ht="15.75" thickBot="1" x14ac:dyDescent="0.3">
      <c r="A130" s="73"/>
      <c r="B130" s="73"/>
      <c r="C130" s="154" t="s">
        <v>85</v>
      </c>
      <c r="D130" s="154"/>
      <c r="E130" s="154"/>
      <c r="F130" s="154"/>
      <c r="G130" s="154"/>
      <c r="H130" s="154"/>
    </row>
    <row r="131" spans="1:10" ht="15.75" thickTop="1" x14ac:dyDescent="0.25">
      <c r="A131" s="74"/>
      <c r="B131" s="74"/>
      <c r="C131" s="75"/>
      <c r="D131" s="73"/>
      <c r="E131" s="75"/>
      <c r="F131" s="75"/>
      <c r="G131" s="73"/>
    </row>
    <row r="132" spans="1:10" ht="23.25" x14ac:dyDescent="0.25">
      <c r="A132" s="155" t="s">
        <v>86</v>
      </c>
      <c r="B132" s="155"/>
      <c r="C132" s="155"/>
      <c r="D132" s="155"/>
      <c r="E132" s="155"/>
      <c r="F132" s="155"/>
      <c r="G132" s="155"/>
      <c r="H132" s="155"/>
    </row>
    <row r="133" spans="1:10" x14ac:dyDescent="0.25">
      <c r="A133" s="148" t="s">
        <v>166</v>
      </c>
      <c r="B133" s="148"/>
      <c r="C133" s="148"/>
      <c r="D133" s="148"/>
      <c r="E133" s="148"/>
      <c r="F133" s="148"/>
      <c r="G133" s="148"/>
      <c r="H133" s="148"/>
    </row>
    <row r="134" spans="1:10" x14ac:dyDescent="0.25">
      <c r="E134" s="76"/>
      <c r="F134" s="76"/>
    </row>
    <row r="135" spans="1:10" ht="15.75" x14ac:dyDescent="0.25">
      <c r="A135" s="149" t="s">
        <v>88</v>
      </c>
      <c r="B135" s="149"/>
      <c r="C135" s="77" t="s">
        <v>89</v>
      </c>
      <c r="D135" s="78" t="str">
        <f>D73</f>
        <v>3K211242</v>
      </c>
      <c r="E135" s="79"/>
      <c r="F135" s="77"/>
      <c r="G135" s="77"/>
      <c r="H135" s="79"/>
    </row>
    <row r="136" spans="1:10" ht="15.75" x14ac:dyDescent="0.25">
      <c r="A136" s="172" t="s">
        <v>90</v>
      </c>
      <c r="B136" s="172"/>
      <c r="C136" s="77" t="s">
        <v>89</v>
      </c>
      <c r="D136" s="80" t="str">
        <f>D74</f>
        <v>Maulida Rahmasari</v>
      </c>
      <c r="E136" s="79"/>
      <c r="F136" s="77"/>
      <c r="G136" s="109" t="s">
        <v>167</v>
      </c>
      <c r="H136" s="79"/>
    </row>
    <row r="137" spans="1:10" ht="15.75" x14ac:dyDescent="0.25">
      <c r="A137" s="149" t="s">
        <v>92</v>
      </c>
      <c r="B137" s="149"/>
      <c r="C137" s="77" t="s">
        <v>89</v>
      </c>
      <c r="D137" s="79" t="str">
        <f>D75</f>
        <v>Drs. Agus Widodo, M.Kes</v>
      </c>
      <c r="E137" s="79"/>
      <c r="F137" s="77"/>
      <c r="G137" s="77"/>
      <c r="H137" s="79"/>
    </row>
    <row r="138" spans="1:10" ht="15.75" x14ac:dyDescent="0.25">
      <c r="A138" s="79"/>
      <c r="B138" s="79"/>
      <c r="C138" s="77"/>
      <c r="D138" s="79"/>
      <c r="E138" s="77"/>
      <c r="F138" s="77"/>
      <c r="G138" s="79"/>
    </row>
    <row r="139" spans="1:10" ht="30" x14ac:dyDescent="0.25">
      <c r="A139" s="17" t="s">
        <v>2</v>
      </c>
      <c r="B139" s="81" t="s">
        <v>94</v>
      </c>
      <c r="C139" s="146" t="s">
        <v>95</v>
      </c>
      <c r="D139" s="146"/>
      <c r="E139" s="81" t="s">
        <v>96</v>
      </c>
      <c r="F139" s="82" t="s">
        <v>97</v>
      </c>
      <c r="G139" s="82" t="s">
        <v>98</v>
      </c>
      <c r="H139" s="81" t="s">
        <v>99</v>
      </c>
      <c r="I139" s="83"/>
      <c r="J139" s="84"/>
    </row>
    <row r="140" spans="1:10" ht="15.75" x14ac:dyDescent="0.25">
      <c r="A140" s="17">
        <v>1</v>
      </c>
      <c r="B140" s="40" t="s">
        <v>168</v>
      </c>
      <c r="C140" s="41" t="s">
        <v>169</v>
      </c>
      <c r="D140" s="41"/>
      <c r="E140" s="17" t="s">
        <v>64</v>
      </c>
      <c r="F140" s="42">
        <v>1</v>
      </c>
      <c r="G140" s="106"/>
      <c r="H140" s="17">
        <f>(F140*J140)</f>
        <v>0</v>
      </c>
      <c r="I140" s="83"/>
      <c r="J140" s="86">
        <f>IF(G140="A",4,IF(G140="B",3,IF(G140="C",2,IF(G140="D",1,IF(G140="E",0,)))))</f>
        <v>0</v>
      </c>
    </row>
    <row r="141" spans="1:10" ht="15.75" x14ac:dyDescent="0.25">
      <c r="A141" s="17">
        <v>2</v>
      </c>
      <c r="B141" s="40" t="s">
        <v>170</v>
      </c>
      <c r="C141" s="41" t="s">
        <v>171</v>
      </c>
      <c r="D141" s="41"/>
      <c r="E141" s="17" t="s">
        <v>64</v>
      </c>
      <c r="F141" s="42">
        <v>2</v>
      </c>
      <c r="G141" s="107"/>
      <c r="H141" s="17">
        <f t="shared" ref="H141:H154" si="4">(F141*J141)</f>
        <v>0</v>
      </c>
      <c r="I141" s="83"/>
      <c r="J141" s="86">
        <f t="shared" ref="J141:J154" si="5">IF(G141="A",4,IF(G141="B",3,IF(G141="C",2,IF(G141="D",1,IF(G141="E",0,)))))</f>
        <v>0</v>
      </c>
    </row>
    <row r="142" spans="1:10" ht="15.75" x14ac:dyDescent="0.25">
      <c r="A142" s="17">
        <v>3</v>
      </c>
      <c r="B142" s="40" t="s">
        <v>153</v>
      </c>
      <c r="C142" s="41" t="s">
        <v>172</v>
      </c>
      <c r="D142" s="41"/>
      <c r="E142" s="17" t="s">
        <v>64</v>
      </c>
      <c r="F142" s="42">
        <v>1</v>
      </c>
      <c r="G142" s="107"/>
      <c r="H142" s="17">
        <f t="shared" si="4"/>
        <v>0</v>
      </c>
      <c r="I142" s="88"/>
      <c r="J142" s="86">
        <f t="shared" si="5"/>
        <v>0</v>
      </c>
    </row>
    <row r="143" spans="1:10" ht="15.75" x14ac:dyDescent="0.25">
      <c r="A143" s="17">
        <v>4</v>
      </c>
      <c r="B143" s="40" t="s">
        <v>155</v>
      </c>
      <c r="C143" s="41" t="s">
        <v>173</v>
      </c>
      <c r="D143" s="41"/>
      <c r="E143" s="17" t="s">
        <v>64</v>
      </c>
      <c r="F143" s="42">
        <v>1</v>
      </c>
      <c r="G143" s="108"/>
      <c r="H143" s="17">
        <f t="shared" si="4"/>
        <v>0</v>
      </c>
      <c r="I143" s="88"/>
      <c r="J143" s="86">
        <f t="shared" si="5"/>
        <v>0</v>
      </c>
    </row>
    <row r="144" spans="1:10" ht="15.75" x14ac:dyDescent="0.25">
      <c r="A144" s="17">
        <v>5</v>
      </c>
      <c r="B144" s="40" t="s">
        <v>157</v>
      </c>
      <c r="C144" s="41" t="s">
        <v>174</v>
      </c>
      <c r="D144" s="41"/>
      <c r="E144" s="17" t="s">
        <v>64</v>
      </c>
      <c r="F144" s="42">
        <v>1</v>
      </c>
      <c r="G144" s="108"/>
      <c r="H144" s="17">
        <f t="shared" si="4"/>
        <v>0</v>
      </c>
      <c r="I144" s="88"/>
      <c r="J144" s="86">
        <f t="shared" si="5"/>
        <v>0</v>
      </c>
    </row>
    <row r="145" spans="1:10" ht="15.75" x14ac:dyDescent="0.25">
      <c r="A145" s="17">
        <v>6</v>
      </c>
      <c r="B145" s="40" t="s">
        <v>159</v>
      </c>
      <c r="C145" s="41" t="s">
        <v>175</v>
      </c>
      <c r="D145" s="41"/>
      <c r="E145" s="17" t="s">
        <v>64</v>
      </c>
      <c r="F145" s="42">
        <v>2</v>
      </c>
      <c r="G145" s="108"/>
      <c r="H145" s="17">
        <f t="shared" si="4"/>
        <v>0</v>
      </c>
      <c r="I145" s="88"/>
      <c r="J145" s="86">
        <f t="shared" si="5"/>
        <v>0</v>
      </c>
    </row>
    <row r="146" spans="1:10" ht="15.75" x14ac:dyDescent="0.25">
      <c r="A146" s="17">
        <v>7</v>
      </c>
      <c r="B146" s="40" t="s">
        <v>161</v>
      </c>
      <c r="C146" s="41" t="s">
        <v>176</v>
      </c>
      <c r="D146" s="41"/>
      <c r="E146" s="17" t="s">
        <v>64</v>
      </c>
      <c r="F146" s="42">
        <v>1</v>
      </c>
      <c r="G146" s="108"/>
      <c r="H146" s="17">
        <f t="shared" si="4"/>
        <v>0</v>
      </c>
      <c r="I146" s="88"/>
      <c r="J146" s="86">
        <f t="shared" si="5"/>
        <v>0</v>
      </c>
    </row>
    <row r="147" spans="1:10" ht="15.75" x14ac:dyDescent="0.25">
      <c r="A147" s="17">
        <v>8</v>
      </c>
      <c r="B147" s="40" t="s">
        <v>163</v>
      </c>
      <c r="C147" s="41" t="s">
        <v>177</v>
      </c>
      <c r="D147" s="41"/>
      <c r="E147" s="17" t="s">
        <v>64</v>
      </c>
      <c r="F147" s="42">
        <v>1</v>
      </c>
      <c r="G147" s="108"/>
      <c r="H147" s="17">
        <f t="shared" si="4"/>
        <v>0</v>
      </c>
      <c r="I147" s="88"/>
      <c r="J147" s="86">
        <f t="shared" si="5"/>
        <v>0</v>
      </c>
    </row>
    <row r="148" spans="1:10" ht="15.75" x14ac:dyDescent="0.25">
      <c r="A148" s="17">
        <v>9</v>
      </c>
      <c r="B148" s="40" t="s">
        <v>178</v>
      </c>
      <c r="C148" s="41" t="s">
        <v>179</v>
      </c>
      <c r="D148" s="41"/>
      <c r="E148" s="17" t="s">
        <v>64</v>
      </c>
      <c r="F148" s="42">
        <v>1</v>
      </c>
      <c r="G148" s="108"/>
      <c r="H148" s="17">
        <f t="shared" si="4"/>
        <v>0</v>
      </c>
      <c r="I148" s="88"/>
      <c r="J148" s="86">
        <f t="shared" si="5"/>
        <v>0</v>
      </c>
    </row>
    <row r="149" spans="1:10" ht="15.75" x14ac:dyDescent="0.25">
      <c r="A149" s="17">
        <v>10</v>
      </c>
      <c r="B149" s="40" t="s">
        <v>180</v>
      </c>
      <c r="C149" s="41" t="s">
        <v>181</v>
      </c>
      <c r="D149" s="41"/>
      <c r="E149" s="17" t="s">
        <v>64</v>
      </c>
      <c r="F149" s="42">
        <v>2</v>
      </c>
      <c r="G149" s="108"/>
      <c r="H149" s="17">
        <f t="shared" si="4"/>
        <v>0</v>
      </c>
      <c r="I149" s="88"/>
      <c r="J149" s="86">
        <f t="shared" si="5"/>
        <v>0</v>
      </c>
    </row>
    <row r="150" spans="1:10" ht="15.75" x14ac:dyDescent="0.25">
      <c r="A150" s="17">
        <v>11</v>
      </c>
      <c r="B150" s="40" t="s">
        <v>182</v>
      </c>
      <c r="C150" s="41" t="s">
        <v>183</v>
      </c>
      <c r="D150" s="41"/>
      <c r="E150" s="17" t="s">
        <v>64</v>
      </c>
      <c r="F150" s="42">
        <v>1</v>
      </c>
      <c r="G150" s="108"/>
      <c r="H150" s="17">
        <f t="shared" si="4"/>
        <v>0</v>
      </c>
      <c r="I150" s="88"/>
      <c r="J150" s="86">
        <f t="shared" si="5"/>
        <v>0</v>
      </c>
    </row>
    <row r="151" spans="1:10" ht="15.75" x14ac:dyDescent="0.25">
      <c r="A151" s="17">
        <v>12</v>
      </c>
      <c r="B151" s="40" t="s">
        <v>184</v>
      </c>
      <c r="C151" s="41" t="s">
        <v>185</v>
      </c>
      <c r="D151" s="41"/>
      <c r="E151" s="17" t="s">
        <v>64</v>
      </c>
      <c r="F151" s="42">
        <v>2</v>
      </c>
      <c r="G151" s="108"/>
      <c r="H151" s="17">
        <f t="shared" si="4"/>
        <v>0</v>
      </c>
      <c r="I151" s="88"/>
      <c r="J151" s="86">
        <f t="shared" si="5"/>
        <v>0</v>
      </c>
    </row>
    <row r="152" spans="1:10" ht="15.75" x14ac:dyDescent="0.25">
      <c r="A152" s="17">
        <v>13</v>
      </c>
      <c r="B152" s="40" t="s">
        <v>186</v>
      </c>
      <c r="C152" s="41" t="s">
        <v>187</v>
      </c>
      <c r="D152" s="41"/>
      <c r="E152" s="17" t="s">
        <v>64</v>
      </c>
      <c r="F152" s="42">
        <v>2</v>
      </c>
      <c r="G152" s="108"/>
      <c r="H152" s="17">
        <f t="shared" si="4"/>
        <v>0</v>
      </c>
      <c r="I152" s="88"/>
      <c r="J152" s="86">
        <f t="shared" si="5"/>
        <v>0</v>
      </c>
    </row>
    <row r="153" spans="1:10" ht="15.75" x14ac:dyDescent="0.25">
      <c r="A153" s="17">
        <v>14</v>
      </c>
      <c r="B153" s="40" t="s">
        <v>188</v>
      </c>
      <c r="C153" s="41" t="s">
        <v>189</v>
      </c>
      <c r="D153" s="41"/>
      <c r="E153" s="17" t="s">
        <v>64</v>
      </c>
      <c r="F153" s="42">
        <v>1</v>
      </c>
      <c r="G153" s="107"/>
      <c r="H153" s="17">
        <f t="shared" si="4"/>
        <v>0</v>
      </c>
      <c r="I153" s="88"/>
      <c r="J153" s="86">
        <f t="shared" si="5"/>
        <v>0</v>
      </c>
    </row>
    <row r="154" spans="1:10" ht="15.75" x14ac:dyDescent="0.25">
      <c r="A154" s="17">
        <v>15</v>
      </c>
      <c r="B154" s="40" t="s">
        <v>190</v>
      </c>
      <c r="C154" s="41" t="s">
        <v>191</v>
      </c>
      <c r="D154" s="41"/>
      <c r="E154" s="17" t="s">
        <v>64</v>
      </c>
      <c r="F154" s="42">
        <v>1</v>
      </c>
      <c r="G154" s="107"/>
      <c r="H154" s="17">
        <f t="shared" si="4"/>
        <v>0</v>
      </c>
      <c r="I154" s="88"/>
      <c r="J154" s="86">
        <f t="shared" si="5"/>
        <v>0</v>
      </c>
    </row>
    <row r="155" spans="1:10" x14ac:dyDescent="0.25">
      <c r="A155" s="146" t="s">
        <v>121</v>
      </c>
      <c r="B155" s="146"/>
      <c r="C155" s="146"/>
      <c r="D155" s="146"/>
      <c r="E155" s="156">
        <f>SUM(F140:F154)</f>
        <v>20</v>
      </c>
      <c r="F155" s="157"/>
      <c r="G155" s="157"/>
      <c r="H155" s="158"/>
    </row>
    <row r="156" spans="1:10" x14ac:dyDescent="0.25">
      <c r="A156" s="146" t="s">
        <v>122</v>
      </c>
      <c r="B156" s="146"/>
      <c r="C156" s="146"/>
      <c r="D156" s="146"/>
      <c r="E156" s="156">
        <f>SUM(H140:H154)</f>
        <v>0</v>
      </c>
      <c r="F156" s="157"/>
      <c r="G156" s="157"/>
      <c r="H156" s="158"/>
    </row>
    <row r="157" spans="1:10" x14ac:dyDescent="0.25">
      <c r="A157" s="146" t="s">
        <v>123</v>
      </c>
      <c r="B157" s="146"/>
      <c r="C157" s="146"/>
      <c r="D157" s="146"/>
      <c r="E157" s="159">
        <f>(E156/E155)</f>
        <v>0</v>
      </c>
      <c r="F157" s="160"/>
      <c r="G157" s="160"/>
      <c r="H157" s="161"/>
    </row>
    <row r="158" spans="1:10" x14ac:dyDescent="0.25">
      <c r="A158" s="146" t="s">
        <v>124</v>
      </c>
      <c r="B158" s="146"/>
      <c r="C158" s="146"/>
      <c r="D158" s="146"/>
      <c r="E158" s="159">
        <f>(E35+E96+E157)/3</f>
        <v>1.1578947368421053</v>
      </c>
      <c r="F158" s="160"/>
      <c r="G158" s="160"/>
      <c r="H158" s="161"/>
    </row>
    <row r="159" spans="1:10" x14ac:dyDescent="0.25">
      <c r="A159" s="83"/>
      <c r="B159" s="83"/>
      <c r="C159" s="83"/>
      <c r="D159" s="83"/>
      <c r="E159" s="89"/>
      <c r="F159" s="89"/>
      <c r="G159" s="89"/>
      <c r="H159" s="89"/>
    </row>
    <row r="160" spans="1:10" ht="15.75" x14ac:dyDescent="0.25">
      <c r="A160" s="139" t="s">
        <v>192</v>
      </c>
      <c r="B160" s="139"/>
      <c r="C160" s="139"/>
      <c r="D160" s="139"/>
      <c r="E160" s="139"/>
      <c r="F160" s="139"/>
      <c r="G160" s="139"/>
      <c r="H160" s="139"/>
    </row>
    <row r="161" spans="1:8" x14ac:dyDescent="0.25">
      <c r="A161" s="83"/>
      <c r="B161" s="83"/>
      <c r="C161" s="83"/>
      <c r="D161" s="83"/>
      <c r="E161" s="89"/>
      <c r="F161" s="89"/>
      <c r="G161" s="89"/>
      <c r="H161" s="89"/>
    </row>
    <row r="162" spans="1:8" ht="15.75" x14ac:dyDescent="0.25">
      <c r="A162" s="90"/>
      <c r="B162" s="140" t="s">
        <v>125</v>
      </c>
      <c r="C162" s="140"/>
      <c r="D162" s="90"/>
      <c r="E162" s="139" t="s">
        <v>126</v>
      </c>
      <c r="F162" s="139"/>
      <c r="G162" s="139"/>
      <c r="H162" s="139"/>
    </row>
    <row r="163" spans="1:8" ht="15.75" x14ac:dyDescent="0.25">
      <c r="A163" s="90"/>
      <c r="B163" s="90"/>
      <c r="C163" s="91"/>
      <c r="D163" s="90"/>
      <c r="E163" s="91"/>
      <c r="F163" s="91"/>
      <c r="G163" s="90"/>
      <c r="H163" s="84"/>
    </row>
    <row r="164" spans="1:8" ht="15.75" x14ac:dyDescent="0.25">
      <c r="A164" s="90"/>
      <c r="B164" s="90"/>
      <c r="C164" s="91"/>
      <c r="D164" s="90"/>
      <c r="E164" s="91"/>
      <c r="F164" s="91"/>
      <c r="G164" s="90"/>
      <c r="H164" s="84"/>
    </row>
    <row r="165" spans="1:8" ht="15.75" x14ac:dyDescent="0.25">
      <c r="A165" s="90"/>
      <c r="B165" s="90"/>
      <c r="C165" s="91"/>
      <c r="D165" s="90"/>
      <c r="E165" s="91"/>
      <c r="F165" s="91"/>
      <c r="G165" s="90"/>
      <c r="H165" s="84"/>
    </row>
    <row r="166" spans="1:8" ht="15.75" x14ac:dyDescent="0.25">
      <c r="A166" s="90"/>
      <c r="B166" s="141" t="str">
        <f>D137</f>
        <v>Drs. Agus Widodo, M.Kes</v>
      </c>
      <c r="C166" s="141"/>
      <c r="D166" s="141"/>
      <c r="E166" s="142" t="str">
        <f>D136</f>
        <v>Maulida Rahmasari</v>
      </c>
      <c r="F166" s="143"/>
      <c r="G166" s="143"/>
      <c r="H166" s="143"/>
    </row>
    <row r="167" spans="1:8" ht="15.75" x14ac:dyDescent="0.25">
      <c r="A167" s="90"/>
      <c r="B167" s="90"/>
      <c r="C167" s="91"/>
      <c r="D167" s="90"/>
      <c r="E167" s="91"/>
      <c r="F167" s="91"/>
      <c r="G167" s="90"/>
      <c r="H167" s="84"/>
    </row>
    <row r="168" spans="1:8" ht="15.75" x14ac:dyDescent="0.25">
      <c r="A168" s="93" t="s">
        <v>127</v>
      </c>
      <c r="B168" s="93"/>
      <c r="C168" s="94"/>
      <c r="D168" s="90"/>
      <c r="E168" s="91"/>
      <c r="F168" s="91"/>
      <c r="G168" s="90"/>
      <c r="H168" s="84"/>
    </row>
    <row r="169" spans="1:8" ht="15.75" x14ac:dyDescent="0.25">
      <c r="A169" s="93" t="s">
        <v>128</v>
      </c>
      <c r="B169" s="93"/>
      <c r="C169" s="94"/>
      <c r="D169" s="90"/>
      <c r="E169" s="91"/>
      <c r="F169" s="91"/>
      <c r="G169" s="90"/>
      <c r="H169" s="84"/>
    </row>
    <row r="170" spans="1:8" ht="15.75" x14ac:dyDescent="0.25">
      <c r="A170" s="93" t="s">
        <v>129</v>
      </c>
      <c r="B170" s="93"/>
      <c r="C170" s="94"/>
      <c r="D170" s="90"/>
      <c r="E170" s="91"/>
      <c r="F170" s="91"/>
      <c r="G170" s="90"/>
      <c r="H170" s="84"/>
    </row>
    <row r="171" spans="1:8" ht="15.75" x14ac:dyDescent="0.25">
      <c r="A171" s="95" t="s">
        <v>130</v>
      </c>
      <c r="B171" s="95"/>
      <c r="C171" s="96"/>
      <c r="D171" s="97"/>
      <c r="E171" s="98"/>
      <c r="F171" s="98"/>
      <c r="G171" s="97"/>
      <c r="H171" s="99"/>
    </row>
    <row r="172" spans="1:8" x14ac:dyDescent="0.25">
      <c r="A172" s="144"/>
      <c r="B172" s="144"/>
      <c r="C172" s="144"/>
      <c r="D172" s="145" t="s">
        <v>131</v>
      </c>
      <c r="E172" s="145"/>
      <c r="F172" s="145"/>
      <c r="G172" s="145"/>
      <c r="H172" s="145"/>
    </row>
    <row r="173" spans="1:8" x14ac:dyDescent="0.25">
      <c r="A173" s="100"/>
      <c r="B173" s="100"/>
      <c r="C173" s="101"/>
      <c r="D173" s="102"/>
      <c r="E173" s="102"/>
      <c r="F173" s="102"/>
      <c r="G173" s="102"/>
    </row>
    <row r="187" spans="1:8" ht="18" x14ac:dyDescent="0.25">
      <c r="B187" s="71"/>
      <c r="C187" s="153" t="s">
        <v>226</v>
      </c>
      <c r="D187" s="153"/>
      <c r="E187" s="153"/>
      <c r="F187" s="153"/>
      <c r="G187" s="153"/>
      <c r="H187" s="153"/>
    </row>
    <row r="188" spans="1:8" ht="18" x14ac:dyDescent="0.25">
      <c r="C188" s="164" t="s">
        <v>82</v>
      </c>
      <c r="D188" s="164"/>
      <c r="E188" s="164"/>
      <c r="F188" s="164"/>
      <c r="G188" s="164"/>
      <c r="H188" s="164"/>
    </row>
    <row r="189" spans="1:8" ht="18" x14ac:dyDescent="0.25">
      <c r="C189" s="164" t="s">
        <v>83</v>
      </c>
      <c r="D189" s="164"/>
      <c r="E189" s="164"/>
      <c r="F189" s="164"/>
      <c r="G189" s="164"/>
      <c r="H189" s="164"/>
    </row>
    <row r="190" spans="1:8" x14ac:dyDescent="0.25">
      <c r="C190" s="165" t="s">
        <v>239</v>
      </c>
      <c r="D190" s="165"/>
      <c r="E190" s="165"/>
      <c r="F190" s="165"/>
      <c r="G190" s="165"/>
      <c r="H190" s="165"/>
    </row>
    <row r="191" spans="1:8" x14ac:dyDescent="0.25">
      <c r="C191" s="166" t="s">
        <v>84</v>
      </c>
      <c r="D191" s="166"/>
      <c r="E191" s="166"/>
      <c r="F191" s="166"/>
      <c r="G191" s="166"/>
      <c r="H191" s="166"/>
    </row>
    <row r="192" spans="1:8" ht="15.75" thickBot="1" x14ac:dyDescent="0.3">
      <c r="A192" s="73"/>
      <c r="B192" s="73"/>
      <c r="C192" s="154" t="s">
        <v>85</v>
      </c>
      <c r="D192" s="154"/>
      <c r="E192" s="154"/>
      <c r="F192" s="154"/>
      <c r="G192" s="154"/>
      <c r="H192" s="154"/>
    </row>
    <row r="193" spans="1:10" ht="15.75" thickTop="1" x14ac:dyDescent="0.25">
      <c r="A193" s="74"/>
      <c r="B193" s="74"/>
      <c r="C193" s="75"/>
      <c r="D193" s="73"/>
      <c r="E193" s="75"/>
      <c r="F193" s="75"/>
      <c r="G193" s="73"/>
    </row>
    <row r="194" spans="1:10" ht="23.25" x14ac:dyDescent="0.25">
      <c r="A194" s="155" t="s">
        <v>86</v>
      </c>
      <c r="B194" s="155"/>
      <c r="C194" s="155"/>
      <c r="D194" s="155"/>
      <c r="E194" s="155"/>
      <c r="F194" s="155"/>
      <c r="G194" s="155"/>
      <c r="H194" s="155"/>
    </row>
    <row r="195" spans="1:10" x14ac:dyDescent="0.25">
      <c r="A195" s="148" t="s">
        <v>166</v>
      </c>
      <c r="B195" s="148"/>
      <c r="C195" s="148"/>
      <c r="D195" s="148"/>
      <c r="E195" s="148"/>
      <c r="F195" s="148"/>
      <c r="G195" s="148"/>
      <c r="H195" s="148"/>
    </row>
    <row r="196" spans="1:10" x14ac:dyDescent="0.25">
      <c r="E196" s="76"/>
      <c r="F196" s="76"/>
    </row>
    <row r="197" spans="1:10" ht="15.75" x14ac:dyDescent="0.25">
      <c r="A197" s="149" t="s">
        <v>88</v>
      </c>
      <c r="B197" s="149"/>
      <c r="C197" s="77" t="s">
        <v>89</v>
      </c>
      <c r="D197" s="78" t="str">
        <f>D135</f>
        <v>3K211242</v>
      </c>
      <c r="E197" s="79"/>
      <c r="F197" s="77"/>
      <c r="G197" s="77"/>
      <c r="H197" s="79"/>
    </row>
    <row r="198" spans="1:10" ht="15.75" x14ac:dyDescent="0.25">
      <c r="A198" s="172" t="s">
        <v>90</v>
      </c>
      <c r="B198" s="172"/>
      <c r="C198" s="77" t="s">
        <v>89</v>
      </c>
      <c r="D198" s="80" t="str">
        <f>D136</f>
        <v>Maulida Rahmasari</v>
      </c>
      <c r="E198" s="79"/>
      <c r="F198" s="77"/>
      <c r="G198" s="109" t="s">
        <v>193</v>
      </c>
      <c r="H198" s="79"/>
    </row>
    <row r="199" spans="1:10" ht="15.75" x14ac:dyDescent="0.25">
      <c r="A199" s="149" t="s">
        <v>92</v>
      </c>
      <c r="B199" s="149"/>
      <c r="C199" s="77" t="s">
        <v>89</v>
      </c>
      <c r="D199" s="79" t="str">
        <f>D137</f>
        <v>Drs. Agus Widodo, M.Kes</v>
      </c>
      <c r="E199" s="79"/>
      <c r="F199" s="77"/>
      <c r="G199" s="77"/>
      <c r="H199" s="79"/>
    </row>
    <row r="201" spans="1:10" ht="30" x14ac:dyDescent="0.25">
      <c r="A201" s="17" t="s">
        <v>2</v>
      </c>
      <c r="B201" s="81" t="s">
        <v>94</v>
      </c>
      <c r="C201" s="146" t="s">
        <v>95</v>
      </c>
      <c r="D201" s="146"/>
      <c r="E201" s="81" t="s">
        <v>96</v>
      </c>
      <c r="F201" s="82" t="s">
        <v>97</v>
      </c>
      <c r="G201" s="82" t="s">
        <v>98</v>
      </c>
      <c r="H201" s="81" t="s">
        <v>99</v>
      </c>
      <c r="I201" s="83"/>
      <c r="J201" s="84"/>
    </row>
    <row r="202" spans="1:10" ht="15.75" x14ac:dyDescent="0.25">
      <c r="A202" s="17">
        <v>1</v>
      </c>
      <c r="B202" s="40" t="s">
        <v>194</v>
      </c>
      <c r="C202" s="43"/>
      <c r="D202" s="44" t="s">
        <v>195</v>
      </c>
      <c r="E202" s="17" t="s">
        <v>64</v>
      </c>
      <c r="F202" s="42">
        <v>2</v>
      </c>
      <c r="G202" s="106"/>
      <c r="H202" s="17">
        <f t="shared" ref="H202:H218" si="6">(F202*J202)</f>
        <v>0</v>
      </c>
      <c r="I202" s="83"/>
      <c r="J202" s="86">
        <f t="shared" ref="J202:J218" si="7">IF(G202="A",4,IF(G202="B",3,IF(G202="C",2,IF(G202="D",1,IF(G202="E",0,)))))</f>
        <v>0</v>
      </c>
    </row>
    <row r="203" spans="1:10" ht="15.75" x14ac:dyDescent="0.25">
      <c r="A203" s="17">
        <v>2</v>
      </c>
      <c r="B203" s="40" t="s">
        <v>196</v>
      </c>
      <c r="C203" s="43"/>
      <c r="D203" s="44" t="s">
        <v>197</v>
      </c>
      <c r="E203" s="17" t="s">
        <v>64</v>
      </c>
      <c r="F203" s="42">
        <v>2</v>
      </c>
      <c r="G203" s="107"/>
      <c r="H203" s="17">
        <f t="shared" si="6"/>
        <v>0</v>
      </c>
      <c r="I203" s="83"/>
      <c r="J203" s="86">
        <f t="shared" si="7"/>
        <v>0</v>
      </c>
    </row>
    <row r="204" spans="1:10" ht="15.75" x14ac:dyDescent="0.25">
      <c r="A204" s="17">
        <v>3</v>
      </c>
      <c r="B204" s="40" t="s">
        <v>198</v>
      </c>
      <c r="C204" s="43"/>
      <c r="D204" s="44" t="s">
        <v>199</v>
      </c>
      <c r="E204" s="17" t="s">
        <v>64</v>
      </c>
      <c r="F204" s="42">
        <v>1</v>
      </c>
      <c r="G204" s="107"/>
      <c r="H204" s="17">
        <f t="shared" si="6"/>
        <v>0</v>
      </c>
      <c r="I204" s="88"/>
      <c r="J204" s="86">
        <f t="shared" si="7"/>
        <v>0</v>
      </c>
    </row>
    <row r="205" spans="1:10" ht="15.75" x14ac:dyDescent="0.25">
      <c r="A205" s="17">
        <v>4</v>
      </c>
      <c r="B205" s="40" t="s">
        <v>200</v>
      </c>
      <c r="C205" s="43"/>
      <c r="D205" s="44" t="s">
        <v>201</v>
      </c>
      <c r="E205" s="17" t="s">
        <v>64</v>
      </c>
      <c r="F205" s="42">
        <v>1</v>
      </c>
      <c r="G205" s="108"/>
      <c r="H205" s="17">
        <f t="shared" si="6"/>
        <v>0</v>
      </c>
      <c r="I205" s="88"/>
      <c r="J205" s="86">
        <f t="shared" si="7"/>
        <v>0</v>
      </c>
    </row>
    <row r="206" spans="1:10" ht="15.75" x14ac:dyDescent="0.25">
      <c r="A206" s="17">
        <v>5</v>
      </c>
      <c r="B206" s="40" t="s">
        <v>202</v>
      </c>
      <c r="C206" s="43"/>
      <c r="D206" s="44" t="s">
        <v>203</v>
      </c>
      <c r="E206" s="17" t="s">
        <v>64</v>
      </c>
      <c r="F206" s="42">
        <v>1</v>
      </c>
      <c r="G206" s="108"/>
      <c r="H206" s="17">
        <f t="shared" si="6"/>
        <v>0</v>
      </c>
      <c r="I206" s="88"/>
      <c r="J206" s="86">
        <f t="shared" si="7"/>
        <v>0</v>
      </c>
    </row>
    <row r="207" spans="1:10" ht="15.75" x14ac:dyDescent="0.25">
      <c r="A207" s="17">
        <v>6</v>
      </c>
      <c r="B207" s="40" t="s">
        <v>204</v>
      </c>
      <c r="C207" s="43"/>
      <c r="D207" s="44" t="s">
        <v>205</v>
      </c>
      <c r="E207" s="17" t="s">
        <v>64</v>
      </c>
      <c r="F207" s="42">
        <v>1</v>
      </c>
      <c r="G207" s="108"/>
      <c r="H207" s="17">
        <f t="shared" si="6"/>
        <v>0</v>
      </c>
      <c r="I207" s="88"/>
      <c r="J207" s="86">
        <f t="shared" si="7"/>
        <v>0</v>
      </c>
    </row>
    <row r="208" spans="1:10" ht="15.75" x14ac:dyDescent="0.25">
      <c r="A208" s="17">
        <v>7</v>
      </c>
      <c r="B208" s="40" t="s">
        <v>206</v>
      </c>
      <c r="C208" s="43"/>
      <c r="D208" s="45" t="s">
        <v>207</v>
      </c>
      <c r="E208" s="17" t="s">
        <v>64</v>
      </c>
      <c r="F208" s="42">
        <v>1</v>
      </c>
      <c r="G208" s="108"/>
      <c r="H208" s="17">
        <f t="shared" si="6"/>
        <v>0</v>
      </c>
      <c r="I208" s="88"/>
      <c r="J208" s="86">
        <f t="shared" si="7"/>
        <v>0</v>
      </c>
    </row>
    <row r="209" spans="1:10" ht="15.75" x14ac:dyDescent="0.25">
      <c r="A209" s="17">
        <v>8</v>
      </c>
      <c r="B209" s="40" t="s">
        <v>208</v>
      </c>
      <c r="C209" s="43"/>
      <c r="D209" s="45" t="s">
        <v>209</v>
      </c>
      <c r="E209" s="17" t="s">
        <v>64</v>
      </c>
      <c r="F209" s="42">
        <v>1</v>
      </c>
      <c r="G209" s="108"/>
      <c r="H209" s="17">
        <f t="shared" si="6"/>
        <v>0</v>
      </c>
      <c r="I209" s="88"/>
      <c r="J209" s="86">
        <f t="shared" si="7"/>
        <v>0</v>
      </c>
    </row>
    <row r="210" spans="1:10" ht="15.75" x14ac:dyDescent="0.25">
      <c r="A210" s="17">
        <v>9</v>
      </c>
      <c r="B210" s="40" t="s">
        <v>210</v>
      </c>
      <c r="C210" s="43"/>
      <c r="D210" s="44" t="s">
        <v>211</v>
      </c>
      <c r="E210" s="17" t="s">
        <v>64</v>
      </c>
      <c r="F210" s="42">
        <v>1</v>
      </c>
      <c r="G210" s="108"/>
      <c r="H210" s="17">
        <f t="shared" si="6"/>
        <v>0</v>
      </c>
      <c r="I210" s="88"/>
      <c r="J210" s="86">
        <f t="shared" si="7"/>
        <v>0</v>
      </c>
    </row>
    <row r="211" spans="1:10" ht="15.75" x14ac:dyDescent="0.25">
      <c r="A211" s="17">
        <v>10</v>
      </c>
      <c r="B211" s="40" t="s">
        <v>212</v>
      </c>
      <c r="C211" s="43"/>
      <c r="D211" s="44" t="s">
        <v>213</v>
      </c>
      <c r="E211" s="17" t="s">
        <v>64</v>
      </c>
      <c r="F211" s="42">
        <v>2</v>
      </c>
      <c r="G211" s="108"/>
      <c r="H211" s="17">
        <f t="shared" si="6"/>
        <v>0</v>
      </c>
      <c r="I211" s="88"/>
      <c r="J211" s="86">
        <f t="shared" si="7"/>
        <v>0</v>
      </c>
    </row>
    <row r="212" spans="1:10" ht="15.75" x14ac:dyDescent="0.25">
      <c r="A212" s="17">
        <v>11</v>
      </c>
      <c r="B212" s="40" t="s">
        <v>214</v>
      </c>
      <c r="C212" s="43"/>
      <c r="D212" s="44" t="s">
        <v>215</v>
      </c>
      <c r="E212" s="17" t="s">
        <v>64</v>
      </c>
      <c r="F212" s="42">
        <v>1</v>
      </c>
      <c r="G212" s="108"/>
      <c r="H212" s="17">
        <f t="shared" si="6"/>
        <v>0</v>
      </c>
      <c r="I212" s="88"/>
      <c r="J212" s="86">
        <f t="shared" si="7"/>
        <v>0</v>
      </c>
    </row>
    <row r="213" spans="1:10" ht="15.75" x14ac:dyDescent="0.25">
      <c r="A213" s="17">
        <v>12</v>
      </c>
      <c r="B213" s="40" t="s">
        <v>216</v>
      </c>
      <c r="C213" s="43"/>
      <c r="D213" s="44" t="s">
        <v>217</v>
      </c>
      <c r="E213" s="17" t="s">
        <v>64</v>
      </c>
      <c r="F213" s="42">
        <v>1</v>
      </c>
      <c r="G213" s="108"/>
      <c r="H213" s="17">
        <f t="shared" si="6"/>
        <v>0</v>
      </c>
      <c r="I213" s="88"/>
      <c r="J213" s="86">
        <f t="shared" si="7"/>
        <v>0</v>
      </c>
    </row>
    <row r="214" spans="1:10" ht="15.75" x14ac:dyDescent="0.25">
      <c r="A214" s="17">
        <v>13</v>
      </c>
      <c r="B214" s="40" t="s">
        <v>218</v>
      </c>
      <c r="C214" s="43"/>
      <c r="D214" s="44" t="s">
        <v>219</v>
      </c>
      <c r="E214" s="17" t="s">
        <v>64</v>
      </c>
      <c r="F214" s="42">
        <v>2</v>
      </c>
      <c r="G214" s="108"/>
      <c r="H214" s="17">
        <f t="shared" si="6"/>
        <v>0</v>
      </c>
      <c r="I214" s="88"/>
      <c r="J214" s="86">
        <f t="shared" si="7"/>
        <v>0</v>
      </c>
    </row>
    <row r="215" spans="1:10" ht="15.75" x14ac:dyDescent="0.25">
      <c r="A215" s="17">
        <v>14</v>
      </c>
      <c r="B215" s="40" t="s">
        <v>220</v>
      </c>
      <c r="C215" s="43"/>
      <c r="D215" s="44" t="s">
        <v>221</v>
      </c>
      <c r="E215" s="17" t="s">
        <v>64</v>
      </c>
      <c r="F215" s="42">
        <v>1</v>
      </c>
      <c r="G215" s="108"/>
      <c r="H215" s="17">
        <f t="shared" si="6"/>
        <v>0</v>
      </c>
      <c r="I215" s="88"/>
      <c r="J215" s="86">
        <f t="shared" si="7"/>
        <v>0</v>
      </c>
    </row>
    <row r="216" spans="1:10" ht="15.75" x14ac:dyDescent="0.25">
      <c r="A216" s="17">
        <v>15</v>
      </c>
      <c r="B216" s="40" t="s">
        <v>222</v>
      </c>
      <c r="C216" s="43"/>
      <c r="D216" s="44" t="s">
        <v>223</v>
      </c>
      <c r="E216" s="17" t="s">
        <v>64</v>
      </c>
      <c r="F216" s="42">
        <v>1</v>
      </c>
      <c r="G216" s="108"/>
      <c r="H216" s="17">
        <f t="shared" si="6"/>
        <v>0</v>
      </c>
      <c r="I216" s="88"/>
      <c r="J216" s="86">
        <f t="shared" si="7"/>
        <v>0</v>
      </c>
    </row>
    <row r="217" spans="1:10" ht="15.75" x14ac:dyDescent="0.25">
      <c r="A217" s="17">
        <v>16</v>
      </c>
      <c r="B217" s="40" t="s">
        <v>188</v>
      </c>
      <c r="C217" s="43"/>
      <c r="D217" s="46" t="s">
        <v>224</v>
      </c>
      <c r="E217" s="17" t="s">
        <v>64</v>
      </c>
      <c r="F217" s="42">
        <v>1</v>
      </c>
      <c r="G217" s="107"/>
      <c r="H217" s="17">
        <f t="shared" si="6"/>
        <v>0</v>
      </c>
      <c r="I217" s="88"/>
      <c r="J217" s="86">
        <f t="shared" si="7"/>
        <v>0</v>
      </c>
    </row>
    <row r="218" spans="1:10" ht="15.75" x14ac:dyDescent="0.25">
      <c r="A218" s="17">
        <v>17</v>
      </c>
      <c r="B218" s="40" t="s">
        <v>190</v>
      </c>
      <c r="C218" s="43"/>
      <c r="D218" s="46" t="s">
        <v>225</v>
      </c>
      <c r="E218" s="17" t="s">
        <v>64</v>
      </c>
      <c r="F218" s="42">
        <v>1</v>
      </c>
      <c r="G218" s="107"/>
      <c r="H218" s="17">
        <f t="shared" si="6"/>
        <v>0</v>
      </c>
      <c r="I218" s="88"/>
      <c r="J218" s="86">
        <f t="shared" si="7"/>
        <v>0</v>
      </c>
    </row>
    <row r="219" spans="1:10" x14ac:dyDescent="0.25">
      <c r="A219" s="146" t="s">
        <v>121</v>
      </c>
      <c r="B219" s="146"/>
      <c r="C219" s="146"/>
      <c r="D219" s="146"/>
      <c r="E219" s="146">
        <f>SUM(F202:F218)</f>
        <v>21</v>
      </c>
      <c r="F219" s="146"/>
      <c r="G219" s="146"/>
      <c r="H219" s="146"/>
    </row>
    <row r="220" spans="1:10" x14ac:dyDescent="0.25">
      <c r="A220" s="146" t="s">
        <v>122</v>
      </c>
      <c r="B220" s="146"/>
      <c r="C220" s="146"/>
      <c r="D220" s="146"/>
      <c r="E220" s="146">
        <f>SUM(H202:H218)</f>
        <v>0</v>
      </c>
      <c r="F220" s="146"/>
      <c r="G220" s="146"/>
      <c r="H220" s="146"/>
    </row>
    <row r="221" spans="1:10" x14ac:dyDescent="0.25">
      <c r="A221" s="146" t="s">
        <v>123</v>
      </c>
      <c r="B221" s="146"/>
      <c r="C221" s="146"/>
      <c r="D221" s="146"/>
      <c r="E221" s="147">
        <f>(E220/E219)</f>
        <v>0</v>
      </c>
      <c r="F221" s="147"/>
      <c r="G221" s="147"/>
      <c r="H221" s="147"/>
    </row>
    <row r="222" spans="1:10" x14ac:dyDescent="0.25">
      <c r="A222" s="146" t="s">
        <v>124</v>
      </c>
      <c r="B222" s="146"/>
      <c r="C222" s="146"/>
      <c r="D222" s="146"/>
      <c r="E222" s="147">
        <f>(E34+E95+E156+E220)/80</f>
        <v>0.82499999999999996</v>
      </c>
      <c r="F222" s="147"/>
      <c r="G222" s="147"/>
      <c r="H222" s="147"/>
    </row>
    <row r="223" spans="1:10" x14ac:dyDescent="0.25">
      <c r="A223" s="83"/>
      <c r="B223" s="83"/>
      <c r="C223" s="83"/>
      <c r="D223" s="83"/>
      <c r="E223" s="89"/>
      <c r="F223" s="89"/>
      <c r="G223" s="89"/>
      <c r="H223" s="89"/>
    </row>
    <row r="224" spans="1:10" ht="15.75" x14ac:dyDescent="0.25">
      <c r="A224" s="139"/>
      <c r="B224" s="139"/>
      <c r="C224" s="139"/>
      <c r="D224" s="139"/>
      <c r="E224" s="139"/>
      <c r="F224" s="139"/>
      <c r="G224" s="139"/>
      <c r="H224" s="139"/>
    </row>
    <row r="225" spans="1:8" x14ac:dyDescent="0.25">
      <c r="A225" s="83"/>
      <c r="B225" s="83"/>
      <c r="C225" s="83"/>
      <c r="D225" s="83"/>
      <c r="E225" s="89"/>
      <c r="F225" s="89"/>
      <c r="G225" s="89"/>
      <c r="H225" s="89"/>
    </row>
    <row r="226" spans="1:8" ht="15.75" x14ac:dyDescent="0.25">
      <c r="A226" s="90"/>
      <c r="B226" s="140" t="s">
        <v>125</v>
      </c>
      <c r="C226" s="140"/>
      <c r="D226" s="90"/>
      <c r="E226" s="139" t="s">
        <v>126</v>
      </c>
      <c r="F226" s="139"/>
      <c r="G226" s="139"/>
      <c r="H226" s="139"/>
    </row>
    <row r="227" spans="1:8" ht="15.75" x14ac:dyDescent="0.25">
      <c r="A227" s="90"/>
      <c r="B227" s="90"/>
      <c r="C227" s="91"/>
      <c r="D227" s="90"/>
      <c r="E227" s="91"/>
      <c r="F227" s="91"/>
      <c r="G227" s="90"/>
      <c r="H227" s="84"/>
    </row>
    <row r="228" spans="1:8" ht="15.75" x14ac:dyDescent="0.25">
      <c r="A228" s="90"/>
      <c r="B228" s="90"/>
      <c r="C228" s="91"/>
      <c r="D228" s="90"/>
      <c r="E228" s="91"/>
      <c r="F228" s="91"/>
      <c r="G228" s="90"/>
      <c r="H228" s="84"/>
    </row>
    <row r="229" spans="1:8" ht="15.75" x14ac:dyDescent="0.25">
      <c r="A229" s="90"/>
      <c r="B229" s="90"/>
      <c r="C229" s="91"/>
      <c r="D229" s="90"/>
      <c r="E229" s="91"/>
      <c r="F229" s="91"/>
      <c r="G229" s="90"/>
      <c r="H229" s="84"/>
    </row>
    <row r="230" spans="1:8" ht="15.75" x14ac:dyDescent="0.25">
      <c r="A230" s="90"/>
      <c r="B230" s="141" t="str">
        <f>D199</f>
        <v>Drs. Agus Widodo, M.Kes</v>
      </c>
      <c r="C230" s="141"/>
      <c r="D230" s="141"/>
      <c r="E230" s="142" t="str">
        <f>D198</f>
        <v>Maulida Rahmasari</v>
      </c>
      <c r="F230" s="143"/>
      <c r="G230" s="143"/>
      <c r="H230" s="143"/>
    </row>
    <row r="231" spans="1:8" ht="15.75" x14ac:dyDescent="0.25">
      <c r="A231" s="90"/>
      <c r="B231" s="90"/>
      <c r="C231" s="91"/>
      <c r="D231" s="90"/>
      <c r="E231" s="91"/>
      <c r="F231" s="91"/>
      <c r="G231" s="90"/>
      <c r="H231" s="84"/>
    </row>
    <row r="232" spans="1:8" ht="15.75" x14ac:dyDescent="0.25">
      <c r="A232" s="93" t="s">
        <v>127</v>
      </c>
      <c r="B232" s="93"/>
      <c r="C232" s="94"/>
      <c r="D232" s="90"/>
      <c r="E232" s="91"/>
      <c r="F232" s="91"/>
      <c r="G232" s="90"/>
      <c r="H232" s="84"/>
    </row>
    <row r="233" spans="1:8" ht="15.75" x14ac:dyDescent="0.25">
      <c r="A233" s="93" t="s">
        <v>128</v>
      </c>
      <c r="B233" s="93"/>
      <c r="C233" s="94"/>
      <c r="D233" s="90"/>
      <c r="E233" s="91"/>
      <c r="F233" s="91"/>
      <c r="G233" s="90"/>
      <c r="H233" s="84"/>
    </row>
    <row r="234" spans="1:8" ht="15.75" x14ac:dyDescent="0.25">
      <c r="A234" s="93" t="s">
        <v>129</v>
      </c>
      <c r="B234" s="93"/>
      <c r="C234" s="94"/>
      <c r="D234" s="90"/>
      <c r="E234" s="91"/>
      <c r="F234" s="91"/>
      <c r="G234" s="90"/>
      <c r="H234" s="84"/>
    </row>
    <row r="235" spans="1:8" ht="15.75" x14ac:dyDescent="0.25">
      <c r="A235" s="95" t="s">
        <v>130</v>
      </c>
      <c r="B235" s="95"/>
      <c r="C235" s="96"/>
      <c r="D235" s="97"/>
      <c r="E235" s="98"/>
      <c r="F235" s="98"/>
      <c r="G235" s="97"/>
      <c r="H235" s="99"/>
    </row>
    <row r="236" spans="1:8" x14ac:dyDescent="0.25">
      <c r="A236" s="144"/>
      <c r="B236" s="144"/>
      <c r="C236" s="144"/>
      <c r="D236" s="145" t="s">
        <v>131</v>
      </c>
      <c r="E236" s="145"/>
      <c r="F236" s="145"/>
      <c r="G236" s="145"/>
      <c r="H236" s="145"/>
    </row>
  </sheetData>
  <mergeCells count="124">
    <mergeCell ref="A224:H224"/>
    <mergeCell ref="B226:C226"/>
    <mergeCell ref="E226:H226"/>
    <mergeCell ref="B230:D230"/>
    <mergeCell ref="E230:H230"/>
    <mergeCell ref="A236:C236"/>
    <mergeCell ref="D236:H236"/>
    <mergeCell ref="A220:D220"/>
    <mergeCell ref="E220:H220"/>
    <mergeCell ref="A221:D221"/>
    <mergeCell ref="E221:H221"/>
    <mergeCell ref="A222:D222"/>
    <mergeCell ref="E222:H222"/>
    <mergeCell ref="A195:H195"/>
    <mergeCell ref="A197:B197"/>
    <mergeCell ref="A198:B198"/>
    <mergeCell ref="A199:B199"/>
    <mergeCell ref="C201:D201"/>
    <mergeCell ref="A219:D219"/>
    <mergeCell ref="E219:H219"/>
    <mergeCell ref="C187:H187"/>
    <mergeCell ref="C189:H189"/>
    <mergeCell ref="C190:H190"/>
    <mergeCell ref="C191:H191"/>
    <mergeCell ref="C192:H192"/>
    <mergeCell ref="A194:H194"/>
    <mergeCell ref="C188:H188"/>
    <mergeCell ref="A160:H160"/>
    <mergeCell ref="B162:C162"/>
    <mergeCell ref="E162:H162"/>
    <mergeCell ref="B166:D166"/>
    <mergeCell ref="E166:H166"/>
    <mergeCell ref="A172:C172"/>
    <mergeCell ref="D172:H172"/>
    <mergeCell ref="A156:D156"/>
    <mergeCell ref="E156:H156"/>
    <mergeCell ref="A157:D157"/>
    <mergeCell ref="E157:H157"/>
    <mergeCell ref="A158:D158"/>
    <mergeCell ref="E158:H158"/>
    <mergeCell ref="A133:H133"/>
    <mergeCell ref="A135:B135"/>
    <mergeCell ref="A136:B136"/>
    <mergeCell ref="A137:B137"/>
    <mergeCell ref="C139:D139"/>
    <mergeCell ref="A155:D155"/>
    <mergeCell ref="E155:H155"/>
    <mergeCell ref="C125:H125"/>
    <mergeCell ref="C127:H127"/>
    <mergeCell ref="C128:H128"/>
    <mergeCell ref="C129:H129"/>
    <mergeCell ref="C130:H130"/>
    <mergeCell ref="A132:H132"/>
    <mergeCell ref="C126:H126"/>
    <mergeCell ref="A99:H99"/>
    <mergeCell ref="B101:C101"/>
    <mergeCell ref="E101:H101"/>
    <mergeCell ref="B105:D105"/>
    <mergeCell ref="E105:H105"/>
    <mergeCell ref="A111:C111"/>
    <mergeCell ref="D111:H111"/>
    <mergeCell ref="A95:D95"/>
    <mergeCell ref="E95:H95"/>
    <mergeCell ref="A96:D96"/>
    <mergeCell ref="E96:H96"/>
    <mergeCell ref="A97:D97"/>
    <mergeCell ref="E97:H97"/>
    <mergeCell ref="A71:H71"/>
    <mergeCell ref="A73:B73"/>
    <mergeCell ref="A74:B74"/>
    <mergeCell ref="A75:B75"/>
    <mergeCell ref="C77:D77"/>
    <mergeCell ref="A94:D94"/>
    <mergeCell ref="E94:H94"/>
    <mergeCell ref="C63:H63"/>
    <mergeCell ref="C65:H65"/>
    <mergeCell ref="C66:H66"/>
    <mergeCell ref="C67:H67"/>
    <mergeCell ref="C68:H68"/>
    <mergeCell ref="A70:H70"/>
    <mergeCell ref="C64:H64"/>
    <mergeCell ref="A37:H37"/>
    <mergeCell ref="B38:C38"/>
    <mergeCell ref="E38:H38"/>
    <mergeCell ref="E41:H41"/>
    <mergeCell ref="A47:C47"/>
    <mergeCell ref="D47:H47"/>
    <mergeCell ref="A34:D34"/>
    <mergeCell ref="E34:H34"/>
    <mergeCell ref="A35:D35"/>
    <mergeCell ref="E35:H35"/>
    <mergeCell ref="A36:D36"/>
    <mergeCell ref="E36:H36"/>
    <mergeCell ref="C29:D29"/>
    <mergeCell ref="C30:D30"/>
    <mergeCell ref="C31:D31"/>
    <mergeCell ref="C32:D32"/>
    <mergeCell ref="A33:D33"/>
    <mergeCell ref="E33:H33"/>
    <mergeCell ref="C23:D23"/>
    <mergeCell ref="C24:D24"/>
    <mergeCell ref="C25:D25"/>
    <mergeCell ref="C26:D26"/>
    <mergeCell ref="C27:D27"/>
    <mergeCell ref="C28:D28"/>
    <mergeCell ref="C20:D20"/>
    <mergeCell ref="C21:D21"/>
    <mergeCell ref="C22:D22"/>
    <mergeCell ref="A9:H9"/>
    <mergeCell ref="A11:B11"/>
    <mergeCell ref="A12:B12"/>
    <mergeCell ref="A13:B13"/>
    <mergeCell ref="C15:D15"/>
    <mergeCell ref="C16:D16"/>
    <mergeCell ref="C1:H1"/>
    <mergeCell ref="C3:H3"/>
    <mergeCell ref="C4:H4"/>
    <mergeCell ref="C5:H5"/>
    <mergeCell ref="C6:H6"/>
    <mergeCell ref="A8:H8"/>
    <mergeCell ref="C17:D17"/>
    <mergeCell ref="C18:D18"/>
    <mergeCell ref="C19:D19"/>
    <mergeCell ref="C2:H2"/>
  </mergeCells>
  <pageMargins left="0.89" right="0.13" top="0.75" bottom="2.08" header="0.3" footer="0.3"/>
  <pageSetup paperSize="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Tanda Terima</vt:lpstr>
      <vt:lpstr>Yudisium Smt I</vt:lpstr>
      <vt:lpstr>Agil</vt:lpstr>
      <vt:lpstr>Bruno</vt:lpstr>
      <vt:lpstr>Fitria</vt:lpstr>
      <vt:lpstr>Ima</vt:lpstr>
      <vt:lpstr>Laiq</vt:lpstr>
      <vt:lpstr>Lintang</vt:lpstr>
      <vt:lpstr>Maulida</vt:lpstr>
      <vt:lpstr>Meliana</vt:lpstr>
      <vt:lpstr>Muhamad Rifqi</vt:lpstr>
      <vt:lpstr>Rafika</vt:lpstr>
      <vt:lpstr>Ratnawati</vt:lpstr>
      <vt:lpstr>Rina</vt:lpstr>
      <vt:lpstr>Thereciana</vt:lpstr>
      <vt:lpstr>Welas</vt:lpstr>
      <vt:lpstr>Yohana</vt:lpstr>
      <vt:lpstr>Zaky</vt:lpstr>
      <vt:lpstr>Ziphora</vt:lpstr>
      <vt:lpstr>Wenny</vt:lpstr>
      <vt:lpstr>Wahyu Setyanto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Cakep</dc:creator>
  <cp:lastModifiedBy>LENOVO</cp:lastModifiedBy>
  <cp:lastPrinted>2022-04-14T05:34:47Z</cp:lastPrinted>
  <dcterms:created xsi:type="dcterms:W3CDTF">2022-02-07T01:59:09Z</dcterms:created>
  <dcterms:modified xsi:type="dcterms:W3CDTF">2022-04-14T05:35:45Z</dcterms:modified>
</cp:coreProperties>
</file>