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a66679153b94dc/Физтех/Лабы/2.1.1/"/>
    </mc:Choice>
  </mc:AlternateContent>
  <xr:revisionPtr revIDLastSave="41" documentId="8_{EDE7167B-5E2D-4082-AFFC-A0CAA17C5102}" xr6:coauthVersionLast="46" xr6:coauthVersionMax="46" xr10:uidLastSave="{0D73D6E1-02E0-476E-8DA5-F729B99CA67F}"/>
  <bookViews>
    <workbookView minimized="1" xWindow="4800" yWindow="2840" windowWidth="14400" windowHeight="7360" xr2:uid="{2A5DFFB3-F608-45D3-ABC9-176F9BD9A78E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3" i="1" l="1"/>
  <c r="O14" i="1"/>
  <c r="O15" i="1"/>
  <c r="O16" i="1"/>
  <c r="O17" i="1"/>
  <c r="O18" i="1"/>
  <c r="O19" i="1"/>
  <c r="L19" i="1"/>
  <c r="L18" i="1"/>
  <c r="L17" i="1"/>
  <c r="L16" i="1"/>
  <c r="L15" i="1"/>
  <c r="L14" i="1"/>
  <c r="L13" i="1"/>
  <c r="O2" i="1"/>
  <c r="O3" i="1"/>
  <c r="O4" i="1"/>
  <c r="O5" i="1"/>
  <c r="O6" i="1"/>
  <c r="O7" i="1"/>
  <c r="O8" i="1"/>
  <c r="L3" i="1"/>
  <c r="L4" i="1"/>
  <c r="L5" i="1"/>
  <c r="L6" i="1"/>
  <c r="L7" i="1"/>
  <c r="L8" i="1"/>
  <c r="L2" i="1"/>
  <c r="D15" i="1"/>
  <c r="E15" i="1"/>
  <c r="F15" i="1"/>
  <c r="G15" i="1"/>
  <c r="H15" i="1"/>
  <c r="I15" i="1"/>
  <c r="C15" i="1"/>
  <c r="D14" i="1"/>
  <c r="E14" i="1"/>
  <c r="F14" i="1"/>
  <c r="G14" i="1"/>
  <c r="H14" i="1"/>
  <c r="I14" i="1"/>
  <c r="C14" i="1"/>
  <c r="B9" i="1"/>
  <c r="B10" i="1" s="1"/>
  <c r="B1" i="1"/>
  <c r="B2" i="1" s="1"/>
  <c r="F1" i="1" s="1"/>
  <c r="F2" i="1" s="1"/>
</calcChain>
</file>

<file path=xl/sharedStrings.xml><?xml version="1.0" encoding="utf-8"?>
<sst xmlns="http://schemas.openxmlformats.org/spreadsheetml/2006/main" count="39" uniqueCount="28">
  <si>
    <t>Q</t>
  </si>
  <si>
    <t>N_0</t>
  </si>
  <si>
    <t>N = U^2 R</t>
  </si>
  <si>
    <t>U</t>
  </si>
  <si>
    <t>U^2</t>
  </si>
  <si>
    <t>V</t>
  </si>
  <si>
    <t>q</t>
  </si>
  <si>
    <t>м^3/c</t>
  </si>
  <si>
    <t>E</t>
  </si>
  <si>
    <t>мкВ</t>
  </si>
  <si>
    <t>I</t>
  </si>
  <si>
    <t>6,1 В</t>
  </si>
  <si>
    <t>169 мА</t>
  </si>
  <si>
    <t>297 мкВ</t>
  </si>
  <si>
    <t>кг/c</t>
  </si>
  <si>
    <t>м^3/с</t>
  </si>
  <si>
    <t>В</t>
  </si>
  <si>
    <t>мА</t>
  </si>
  <si>
    <t>\Delta T</t>
  </si>
  <si>
    <t>градус</t>
  </si>
  <si>
    <t>N</t>
  </si>
  <si>
    <t>Вт</t>
  </si>
  <si>
    <t>E, мкВ</t>
  </si>
  <si>
    <t>U, В</t>
  </si>
  <si>
    <t>I, мА</t>
  </si>
  <si>
    <t>169,00</t>
  </si>
  <si>
    <t>$\Delta T$, K</t>
  </si>
  <si>
    <t>N, Вт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</si>
</sst>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NumberFormat="1"/>
    <xf numFmtId="49" fontId="0" fillId="0" borderId="0" xfId="0" applyNumberFormat="1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B754A-F592-470F-81BC-1D3207A754E3}">
  <dimension ref="A1:O19"/>
  <sheetViews>
    <sheetView tabSelected="1" workbookViewId="0">
      <selection activeCell="O19" sqref="K12:O19"/>
    </sheetView>
  </sheetViews>
  <sheetFormatPr defaultRowHeight="14.5" x14ac:dyDescent="0.35"/>
  <cols>
    <col min="2" max="2" width="11.81640625" bestFit="1" customWidth="1"/>
  </cols>
  <sheetData>
    <row r="1" spans="1:15" x14ac:dyDescent="0.35">
      <c r="A1" t="s">
        <v>0</v>
      </c>
      <c r="B1">
        <f>5/64.6*10^(-3)</f>
        <v>7.7399380804953565E-5</v>
      </c>
      <c r="C1" t="s">
        <v>7</v>
      </c>
      <c r="E1" t="s">
        <v>1</v>
      </c>
      <c r="F1">
        <f xml:space="preserve"> 7/2*B2*1</f>
        <v>3.2507739938080496E-4</v>
      </c>
      <c r="H1" t="s">
        <v>2</v>
      </c>
      <c r="K1" t="s">
        <v>22</v>
      </c>
      <c r="L1" t="s">
        <v>26</v>
      </c>
      <c r="M1" t="s">
        <v>23</v>
      </c>
      <c r="N1" t="s">
        <v>24</v>
      </c>
      <c r="O1" t="s">
        <v>27</v>
      </c>
    </row>
    <row r="2" spans="1:15" x14ac:dyDescent="0.35">
      <c r="A2" t="s">
        <v>6</v>
      </c>
      <c r="B2">
        <f>B1*1.2</f>
        <v>9.2879256965944281E-5</v>
      </c>
      <c r="E2" t="s">
        <v>4</v>
      </c>
      <c r="F2">
        <f xml:space="preserve"> (F1/35)</f>
        <v>9.2879256965944271E-6</v>
      </c>
      <c r="K2">
        <v>297</v>
      </c>
      <c r="L2">
        <f>K2/40.7</f>
        <v>7.2972972972972965</v>
      </c>
      <c r="M2" s="2">
        <v>6.1</v>
      </c>
      <c r="N2" s="3" t="s">
        <v>25</v>
      </c>
      <c r="O2" s="4">
        <f>M2*N2/1000</f>
        <v>1.0308999999999999</v>
      </c>
    </row>
    <row r="3" spans="1:15" x14ac:dyDescent="0.35">
      <c r="E3" t="s">
        <v>3</v>
      </c>
      <c r="F3">
        <v>0.08</v>
      </c>
      <c r="G3" t="s">
        <v>5</v>
      </c>
      <c r="K3">
        <v>157</v>
      </c>
      <c r="L3">
        <f t="shared" ref="L3:L8" si="0">K3/40.7</f>
        <v>3.8574938574938571</v>
      </c>
      <c r="M3">
        <v>3.2</v>
      </c>
      <c r="N3" s="3">
        <v>91.78</v>
      </c>
      <c r="O3" s="4">
        <f t="shared" ref="O3:O8" si="1">M3*N3/1000</f>
        <v>0.29369600000000001</v>
      </c>
    </row>
    <row r="4" spans="1:15" x14ac:dyDescent="0.35">
      <c r="K4">
        <v>174</v>
      </c>
      <c r="L4">
        <f t="shared" si="0"/>
        <v>4.2751842751842748</v>
      </c>
      <c r="M4">
        <v>4.0999999999999996</v>
      </c>
      <c r="N4" s="3">
        <v>117.86</v>
      </c>
      <c r="O4" s="4">
        <f t="shared" si="1"/>
        <v>0.48322599999999993</v>
      </c>
    </row>
    <row r="5" spans="1:15" x14ac:dyDescent="0.35">
      <c r="A5" t="s">
        <v>8</v>
      </c>
      <c r="B5" t="s">
        <v>13</v>
      </c>
      <c r="C5">
        <v>157</v>
      </c>
      <c r="D5">
        <v>174</v>
      </c>
      <c r="E5">
        <v>226</v>
      </c>
      <c r="F5">
        <v>151</v>
      </c>
      <c r="G5">
        <v>102</v>
      </c>
      <c r="H5">
        <v>58</v>
      </c>
      <c r="K5">
        <v>226</v>
      </c>
      <c r="L5">
        <f t="shared" si="0"/>
        <v>5.5528255528255528</v>
      </c>
      <c r="M5">
        <v>5.0999999999999996</v>
      </c>
      <c r="N5" s="3">
        <v>146.11000000000001</v>
      </c>
      <c r="O5" s="4">
        <f t="shared" si="1"/>
        <v>0.74516100000000007</v>
      </c>
    </row>
    <row r="6" spans="1:15" x14ac:dyDescent="0.35">
      <c r="A6" t="s">
        <v>3</v>
      </c>
      <c r="B6" s="1" t="s">
        <v>11</v>
      </c>
      <c r="C6">
        <v>3.2</v>
      </c>
      <c r="D6">
        <v>4.0999999999999996</v>
      </c>
      <c r="E6">
        <v>5.0999999999999996</v>
      </c>
      <c r="F6">
        <v>2.5</v>
      </c>
      <c r="G6">
        <v>1.7</v>
      </c>
      <c r="H6">
        <v>0.5</v>
      </c>
      <c r="K6">
        <v>151</v>
      </c>
      <c r="L6">
        <f t="shared" si="0"/>
        <v>3.71007371007371</v>
      </c>
      <c r="M6">
        <v>2.5</v>
      </c>
      <c r="N6" s="3">
        <v>73.53</v>
      </c>
      <c r="O6" s="4">
        <f t="shared" si="1"/>
        <v>0.18382499999999999</v>
      </c>
    </row>
    <row r="7" spans="1:15" x14ac:dyDescent="0.35">
      <c r="A7" t="s">
        <v>10</v>
      </c>
      <c r="B7" t="s">
        <v>12</v>
      </c>
      <c r="C7">
        <v>91.78</v>
      </c>
      <c r="D7">
        <v>117.86</v>
      </c>
      <c r="E7">
        <v>146.11000000000001</v>
      </c>
      <c r="F7">
        <v>73.53</v>
      </c>
      <c r="G7">
        <v>48.53</v>
      </c>
      <c r="H7">
        <v>16.350000000000001</v>
      </c>
      <c r="K7">
        <v>102</v>
      </c>
      <c r="L7">
        <f t="shared" si="0"/>
        <v>2.5061425061425058</v>
      </c>
      <c r="M7">
        <v>1.7</v>
      </c>
      <c r="N7" s="3">
        <v>48.53</v>
      </c>
      <c r="O7" s="4">
        <f t="shared" si="1"/>
        <v>8.2501000000000005E-2</v>
      </c>
    </row>
    <row r="8" spans="1:15" x14ac:dyDescent="0.35">
      <c r="K8">
        <v>58</v>
      </c>
      <c r="L8">
        <f t="shared" si="0"/>
        <v>1.4250614250614249</v>
      </c>
      <c r="M8">
        <v>0.5</v>
      </c>
      <c r="N8" s="3">
        <v>16.350000000000001</v>
      </c>
      <c r="O8" s="4">
        <f t="shared" si="1"/>
        <v>8.175E-3</v>
      </c>
    </row>
    <row r="9" spans="1:15" x14ac:dyDescent="0.35">
      <c r="A9" t="s">
        <v>0</v>
      </c>
      <c r="B9">
        <f>5/74*10^(-3)</f>
        <v>6.7567567567567569E-5</v>
      </c>
      <c r="C9" t="s">
        <v>15</v>
      </c>
    </row>
    <row r="10" spans="1:15" x14ac:dyDescent="0.35">
      <c r="A10" t="s">
        <v>6</v>
      </c>
      <c r="B10">
        <f>B9*1.2</f>
        <v>8.1081081081081077E-5</v>
      </c>
      <c r="C10" t="s">
        <v>14</v>
      </c>
    </row>
    <row r="11" spans="1:15" x14ac:dyDescent="0.35">
      <c r="A11" t="s">
        <v>8</v>
      </c>
      <c r="B11" t="s">
        <v>9</v>
      </c>
      <c r="C11">
        <v>340</v>
      </c>
      <c r="D11">
        <v>320</v>
      </c>
      <c r="E11">
        <v>273</v>
      </c>
      <c r="F11">
        <v>230</v>
      </c>
      <c r="G11">
        <v>165</v>
      </c>
      <c r="H11">
        <v>120</v>
      </c>
      <c r="I11">
        <v>85</v>
      </c>
    </row>
    <row r="12" spans="1:15" x14ac:dyDescent="0.35">
      <c r="A12" t="s">
        <v>3</v>
      </c>
      <c r="B12" t="s">
        <v>16</v>
      </c>
      <c r="C12">
        <v>6.5</v>
      </c>
      <c r="D12">
        <v>5.7</v>
      </c>
      <c r="E12">
        <v>4.9000000000000004</v>
      </c>
      <c r="F12">
        <v>4.0999999999999996</v>
      </c>
      <c r="G12">
        <v>3.1</v>
      </c>
      <c r="H12">
        <v>2</v>
      </c>
      <c r="I12">
        <v>1.1000000000000001</v>
      </c>
      <c r="K12" t="s">
        <v>22</v>
      </c>
      <c r="L12" t="s">
        <v>26</v>
      </c>
      <c r="M12" t="s">
        <v>23</v>
      </c>
      <c r="N12" t="s">
        <v>24</v>
      </c>
      <c r="O12" t="s">
        <v>27</v>
      </c>
    </row>
    <row r="13" spans="1:15" x14ac:dyDescent="0.35">
      <c r="A13" t="s">
        <v>10</v>
      </c>
      <c r="B13" t="s">
        <v>17</v>
      </c>
      <c r="C13">
        <v>179.46</v>
      </c>
      <c r="D13">
        <v>155.84</v>
      </c>
      <c r="E13">
        <v>135.47999999999999</v>
      </c>
      <c r="F13">
        <v>110.64</v>
      </c>
      <c r="G13">
        <v>82.12</v>
      </c>
      <c r="H13">
        <v>50.47</v>
      </c>
      <c r="I13">
        <v>24.08</v>
      </c>
      <c r="K13">
        <v>340</v>
      </c>
      <c r="L13">
        <f>K13/40.7</f>
        <v>8.3538083538083541</v>
      </c>
      <c r="M13">
        <v>6.5</v>
      </c>
      <c r="N13">
        <v>179.46</v>
      </c>
      <c r="O13">
        <f>M13*N13*10^(-3)</f>
        <v>1.16649</v>
      </c>
    </row>
    <row r="14" spans="1:15" x14ac:dyDescent="0.35">
      <c r="A14" t="s">
        <v>18</v>
      </c>
      <c r="B14" t="s">
        <v>19</v>
      </c>
      <c r="C14">
        <f>C11/40.7</f>
        <v>8.3538083538083541</v>
      </c>
      <c r="D14">
        <f t="shared" ref="D14:I14" si="2">D11/40.7</f>
        <v>7.8624078624078617</v>
      </c>
      <c r="E14">
        <f t="shared" si="2"/>
        <v>6.7076167076167073</v>
      </c>
      <c r="F14">
        <f t="shared" si="2"/>
        <v>5.6511056511056506</v>
      </c>
      <c r="G14">
        <f t="shared" si="2"/>
        <v>4.0540540540540535</v>
      </c>
      <c r="H14">
        <f t="shared" si="2"/>
        <v>2.9484029484029484</v>
      </c>
      <c r="I14">
        <f t="shared" si="2"/>
        <v>2.0884520884520885</v>
      </c>
      <c r="K14">
        <v>320</v>
      </c>
      <c r="L14">
        <f>K14/40.7</f>
        <v>7.8624078624078617</v>
      </c>
      <c r="M14">
        <v>5.7</v>
      </c>
      <c r="N14">
        <v>155.84</v>
      </c>
      <c r="O14">
        <f>M14*N14*10^(-3)</f>
        <v>0.88828800000000008</v>
      </c>
    </row>
    <row r="15" spans="1:15" x14ac:dyDescent="0.35">
      <c r="A15" t="s">
        <v>20</v>
      </c>
      <c r="B15" t="s">
        <v>21</v>
      </c>
      <c r="C15">
        <f>C12*C13*10^(-3)</f>
        <v>1.16649</v>
      </c>
      <c r="D15">
        <f t="shared" ref="D15:I15" si="3">D12*D13*10^(-3)</f>
        <v>0.88828800000000008</v>
      </c>
      <c r="E15">
        <f t="shared" si="3"/>
        <v>0.663852</v>
      </c>
      <c r="F15">
        <f t="shared" si="3"/>
        <v>0.45362399999999997</v>
      </c>
      <c r="G15">
        <f t="shared" si="3"/>
        <v>0.25457200000000002</v>
      </c>
      <c r="H15">
        <f t="shared" si="3"/>
        <v>0.10094</v>
      </c>
      <c r="I15">
        <f t="shared" si="3"/>
        <v>2.6488000000000001E-2</v>
      </c>
      <c r="K15">
        <v>273</v>
      </c>
      <c r="L15">
        <f>K15/40.7</f>
        <v>6.7076167076167073</v>
      </c>
      <c r="M15">
        <v>4.9000000000000004</v>
      </c>
      <c r="N15">
        <v>135.47999999999999</v>
      </c>
      <c r="O15">
        <f>M15*N15*10^(-3)</f>
        <v>0.663852</v>
      </c>
    </row>
    <row r="16" spans="1:15" x14ac:dyDescent="0.35">
      <c r="K16">
        <v>230</v>
      </c>
      <c r="L16">
        <f>K16/40.7</f>
        <v>5.6511056511056506</v>
      </c>
      <c r="M16">
        <v>4.0999999999999996</v>
      </c>
      <c r="N16">
        <v>110.64</v>
      </c>
      <c r="O16">
        <f>M16*N16*10^(-3)</f>
        <v>0.45362399999999997</v>
      </c>
    </row>
    <row r="17" spans="11:15" x14ac:dyDescent="0.35">
      <c r="K17">
        <v>165</v>
      </c>
      <c r="L17">
        <f>K17/40.7</f>
        <v>4.0540540540540535</v>
      </c>
      <c r="M17">
        <v>3.1</v>
      </c>
      <c r="N17">
        <v>82.12</v>
      </c>
      <c r="O17">
        <f>M17*N17*10^(-3)</f>
        <v>0.25457200000000002</v>
      </c>
    </row>
    <row r="18" spans="11:15" x14ac:dyDescent="0.35">
      <c r="K18">
        <v>120</v>
      </c>
      <c r="L18">
        <f>K18/40.7</f>
        <v>2.9484029484029484</v>
      </c>
      <c r="M18">
        <v>2</v>
      </c>
      <c r="N18">
        <v>50.47</v>
      </c>
      <c r="O18">
        <f>M18*N18*10^(-3)</f>
        <v>0.10094</v>
      </c>
    </row>
    <row r="19" spans="11:15" x14ac:dyDescent="0.35">
      <c r="K19">
        <v>85</v>
      </c>
      <c r="L19">
        <f>K19/40.7</f>
        <v>2.0884520884520885</v>
      </c>
      <c r="M19">
        <v>1.1000000000000001</v>
      </c>
      <c r="N19">
        <v>24.08</v>
      </c>
      <c r="O19">
        <f>M19*N19*10^(-3)</f>
        <v>2.6488000000000001E-2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Гусаров</dc:creator>
  <cp:lastModifiedBy>Николай Гусаров</cp:lastModifiedBy>
  <dcterms:created xsi:type="dcterms:W3CDTF">2021-03-22T13:08:07Z</dcterms:created>
  <dcterms:modified xsi:type="dcterms:W3CDTF">2021-03-26T18:21:23Z</dcterms:modified>
</cp:coreProperties>
</file>