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3.2.4/"/>
    </mc:Choice>
  </mc:AlternateContent>
  <xr:revisionPtr revIDLastSave="88" documentId="8_{EAC0E3FC-2793-4CB1-899C-77DB11C7D81D}" xr6:coauthVersionLast="47" xr6:coauthVersionMax="47" xr10:uidLastSave="{40458A31-926C-4381-9C7D-40A8F691305B}"/>
  <bookViews>
    <workbookView xWindow="-110" yWindow="-110" windowWidth="19420" windowHeight="10420" xr2:uid="{3B0BC87D-6B2C-43E2-8D2B-AE75982A34A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19" i="1"/>
  <c r="L20" i="1"/>
  <c r="L21" i="1"/>
  <c r="L22" i="1"/>
  <c r="L23" i="1"/>
  <c r="L24" i="1"/>
  <c r="L25" i="1"/>
  <c r="L19" i="1"/>
  <c r="K24" i="1"/>
  <c r="K25" i="1"/>
  <c r="K20" i="1"/>
  <c r="K21" i="1"/>
  <c r="K22" i="1"/>
  <c r="K23" i="1"/>
  <c r="K19" i="1"/>
  <c r="I34" i="1"/>
  <c r="I33" i="1"/>
  <c r="I32" i="1"/>
  <c r="I31" i="1"/>
  <c r="I30" i="1"/>
  <c r="I29" i="1"/>
  <c r="I28" i="1"/>
  <c r="I20" i="1"/>
  <c r="I21" i="1"/>
  <c r="I22" i="1"/>
  <c r="I23" i="1"/>
  <c r="I24" i="1"/>
  <c r="I25" i="1"/>
  <c r="I19" i="1"/>
  <c r="M13" i="1"/>
  <c r="K5" i="1"/>
  <c r="K6" i="1"/>
  <c r="K7" i="1"/>
  <c r="K8" i="1"/>
  <c r="K9" i="1"/>
  <c r="K10" i="1"/>
  <c r="K11" i="1"/>
  <c r="K12" i="1"/>
  <c r="K13" i="1"/>
  <c r="M4" i="1"/>
  <c r="K4" i="1" s="1"/>
  <c r="L5" i="1"/>
  <c r="L6" i="1"/>
  <c r="L7" i="1"/>
  <c r="L8" i="1"/>
  <c r="L9" i="1"/>
  <c r="L10" i="1"/>
  <c r="L11" i="1"/>
  <c r="L12" i="1"/>
  <c r="L13" i="1"/>
  <c r="L4" i="1"/>
  <c r="E5" i="1"/>
</calcChain>
</file>

<file path=xl/sharedStrings.xml><?xml version="1.0" encoding="utf-8"?>
<sst xmlns="http://schemas.openxmlformats.org/spreadsheetml/2006/main" count="43" uniqueCount="35">
  <si>
    <t xml:space="preserve">п7 </t>
  </si>
  <si>
    <t>x_0</t>
  </si>
  <si>
    <t>см</t>
  </si>
  <si>
    <t>мс</t>
  </si>
  <si>
    <t>п8</t>
  </si>
  <si>
    <t>x</t>
  </si>
  <si>
    <t>T</t>
  </si>
  <si>
    <t>c</t>
  </si>
  <si>
    <t>n</t>
  </si>
  <si>
    <t>C</t>
  </si>
  <si>
    <t>нФ</t>
  </si>
  <si>
    <t>R_кр</t>
  </si>
  <si>
    <t>кОм</t>
  </si>
  <si>
    <t>R_кр. Эксп</t>
  </si>
  <si>
    <t>п10-11</t>
  </si>
  <si>
    <t>п12</t>
  </si>
  <si>
    <t>\Theta</t>
  </si>
  <si>
    <t>u_k</t>
  </si>
  <si>
    <t>u_k+n</t>
  </si>
  <si>
    <t>п15</t>
  </si>
  <si>
    <t>x_k</t>
  </si>
  <si>
    <t>x_k+n</t>
  </si>
  <si>
    <t>п16</t>
  </si>
  <si>
    <t>$L$, мГн</t>
  </si>
  <si>
    <t>$R_L$, Ом</t>
  </si>
  <si>
    <t>$Q$</t>
  </si>
  <si>
    <t>$\nu$, кГц</t>
  </si>
  <si>
    <t>$T_{эксп}$, мс</t>
  </si>
  <si>
    <t>$T_{теор}$, мс</t>
  </si>
  <si>
    <t>C, мкФ</t>
  </si>
  <si>
    <t>R, Ом</t>
  </si>
  <si>
    <t>$\Theta$</t>
  </si>
  <si>
    <t>$R_{\Epsilon}$, Ом</t>
  </si>
  <si>
    <t>$1/\theta^2$</t>
  </si>
  <si>
    <t>$1/R_{\Epsilon}^2$, $Ом^{-2} \ cdot 10^{-6}$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</si>
</sst>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E846-6A21-4527-A075-98EDA90A31B2}">
  <dimension ref="A1:M39"/>
  <sheetViews>
    <sheetView tabSelected="1" topLeftCell="A9" workbookViewId="0">
      <selection activeCell="N24" sqref="N24"/>
    </sheetView>
  </sheetViews>
  <sheetFormatPr defaultRowHeight="14.5" x14ac:dyDescent="0.35"/>
  <cols>
    <col min="13" max="13" width="11.81640625" bestFit="1" customWidth="1"/>
  </cols>
  <sheetData>
    <row r="1" spans="1:13" x14ac:dyDescent="0.35">
      <c r="A1" t="s">
        <v>0</v>
      </c>
      <c r="B1" t="s">
        <v>1</v>
      </c>
      <c r="C1">
        <v>10.5</v>
      </c>
      <c r="D1" t="s">
        <v>2</v>
      </c>
      <c r="E1">
        <v>10.5</v>
      </c>
      <c r="F1" t="s">
        <v>3</v>
      </c>
    </row>
    <row r="3" spans="1:13" x14ac:dyDescent="0.35">
      <c r="A3" t="s">
        <v>4</v>
      </c>
      <c r="C3" s="1"/>
      <c r="H3" t="s">
        <v>1</v>
      </c>
      <c r="I3" t="s">
        <v>8</v>
      </c>
      <c r="J3" t="s">
        <v>5</v>
      </c>
      <c r="K3" t="s">
        <v>28</v>
      </c>
      <c r="L3" t="s">
        <v>27</v>
      </c>
      <c r="M3" t="s">
        <v>29</v>
      </c>
    </row>
    <row r="4" spans="1:13" x14ac:dyDescent="0.35">
      <c r="B4" t="s">
        <v>5</v>
      </c>
      <c r="C4">
        <v>1</v>
      </c>
      <c r="D4" t="s">
        <v>2</v>
      </c>
      <c r="H4">
        <v>10.5</v>
      </c>
      <c r="I4">
        <v>3</v>
      </c>
      <c r="J4">
        <v>1</v>
      </c>
      <c r="K4">
        <f>ROUND(2*3.14*($D$37*10^(-3)*M4*10^(-6))^0.5*10^3, 2)</f>
        <v>0.33</v>
      </c>
      <c r="L4">
        <f>ROUND((0.01*J4)/(I4*H4)*10^3, 2)</f>
        <v>0.32</v>
      </c>
      <c r="M4">
        <f>ROUND(0.02, 2)</f>
        <v>0.02</v>
      </c>
    </row>
    <row r="5" spans="1:13" x14ac:dyDescent="0.35">
      <c r="D5" t="s">
        <v>6</v>
      </c>
      <c r="E5">
        <f>(0.01*C4)/3/C1</f>
        <v>3.1746031746031746E-4</v>
      </c>
      <c r="F5" t="s">
        <v>7</v>
      </c>
      <c r="H5">
        <v>10.6</v>
      </c>
      <c r="I5">
        <v>5</v>
      </c>
      <c r="J5">
        <v>4</v>
      </c>
      <c r="K5">
        <f>ROUND(2*3.14*($D$37*10^(-3)*M5*10^(-6))^0.5*10^3, 2)</f>
        <v>0.81</v>
      </c>
      <c r="L5">
        <f>ROUND((0.01*J5)/(I5*H5)*10^3, 2)</f>
        <v>0.75</v>
      </c>
      <c r="M5">
        <v>0.12</v>
      </c>
    </row>
    <row r="6" spans="1:13" x14ac:dyDescent="0.35">
      <c r="H6">
        <v>10.6</v>
      </c>
      <c r="I6">
        <v>7</v>
      </c>
      <c r="J6">
        <v>7.6</v>
      </c>
      <c r="K6">
        <f>ROUND(2*3.14*($D$37*10^(-3)*M6*10^(-6))^0.5*10^3, 2)</f>
        <v>1.0900000000000001</v>
      </c>
      <c r="L6">
        <f>ROUND((0.01*J6)/(I6*H6)*10^3, 2)</f>
        <v>1.02</v>
      </c>
      <c r="M6">
        <v>0.22</v>
      </c>
    </row>
    <row r="7" spans="1:13" x14ac:dyDescent="0.35">
      <c r="H7">
        <v>10.6</v>
      </c>
      <c r="I7">
        <v>3</v>
      </c>
      <c r="J7">
        <v>4</v>
      </c>
      <c r="K7">
        <f>ROUND(2*3.14*($D$37*10^(-3)*M7*10^(-6))^0.5*10^3, 2)</f>
        <v>1.32</v>
      </c>
      <c r="L7">
        <f>ROUND((0.01*J7)/(I7*H7)*10^3, 2)</f>
        <v>1.26</v>
      </c>
      <c r="M7">
        <v>0.32</v>
      </c>
    </row>
    <row r="8" spans="1:13" x14ac:dyDescent="0.35">
      <c r="H8">
        <v>10.6</v>
      </c>
      <c r="I8">
        <v>6</v>
      </c>
      <c r="J8">
        <v>9</v>
      </c>
      <c r="K8">
        <f>ROUND(2*3.14*($D$37*10^(-3)*M8*10^(-6))^0.5*10^3, 2)</f>
        <v>1.51</v>
      </c>
      <c r="L8">
        <f>ROUND((0.01*J8)/(I8*H8)*10^3, 2)</f>
        <v>1.42</v>
      </c>
      <c r="M8">
        <v>0.42</v>
      </c>
    </row>
    <row r="9" spans="1:13" x14ac:dyDescent="0.35">
      <c r="H9">
        <v>10.6</v>
      </c>
      <c r="I9">
        <v>3</v>
      </c>
      <c r="J9">
        <v>5</v>
      </c>
      <c r="K9">
        <f>ROUND(2*3.14*($D$37*10^(-3)*M9*10^(-6))^0.5*10^3, 2)</f>
        <v>1.68</v>
      </c>
      <c r="L9">
        <f>ROUND((0.01*J9)/(I9*H9)*10^3, 2)</f>
        <v>1.57</v>
      </c>
      <c r="M9">
        <v>0.52</v>
      </c>
    </row>
    <row r="10" spans="1:13" x14ac:dyDescent="0.35">
      <c r="H10">
        <v>10.6</v>
      </c>
      <c r="I10">
        <v>5</v>
      </c>
      <c r="J10">
        <v>9.1999999999999993</v>
      </c>
      <c r="K10">
        <f>ROUND(2*3.14*($D$37*10^(-3)*M10*10^(-6))^0.5*10^3, 2)</f>
        <v>1.84</v>
      </c>
      <c r="L10">
        <f>ROUND((0.01*J10)/(I10*H10)*10^3, 2)</f>
        <v>1.74</v>
      </c>
      <c r="M10">
        <v>0.62</v>
      </c>
    </row>
    <row r="11" spans="1:13" x14ac:dyDescent="0.35">
      <c r="H11">
        <v>10.6</v>
      </c>
      <c r="I11">
        <v>4</v>
      </c>
      <c r="J11">
        <v>7.8</v>
      </c>
      <c r="K11">
        <f>ROUND(2*3.14*($D$37*10^(-3)*M11*10^(-6))^0.5*10^3, 2)</f>
        <v>1.98</v>
      </c>
      <c r="L11">
        <f>ROUND((0.01*J11)/(I11*H11)*10^3, 2)</f>
        <v>1.84</v>
      </c>
      <c r="M11">
        <v>0.72</v>
      </c>
    </row>
    <row r="12" spans="1:13" x14ac:dyDescent="0.35">
      <c r="H12">
        <v>10.6</v>
      </c>
      <c r="I12">
        <v>4</v>
      </c>
      <c r="J12">
        <v>8.1999999999999993</v>
      </c>
      <c r="K12">
        <f>ROUND(2*3.14*($D$37*10^(-3)*M12*10^(-6))^0.5*10^3, 2)</f>
        <v>2.11</v>
      </c>
      <c r="L12">
        <f>ROUND((0.01*J12)/(I12*H12)*10^3, 2)</f>
        <v>1.93</v>
      </c>
      <c r="M12">
        <v>0.82</v>
      </c>
    </row>
    <row r="13" spans="1:13" x14ac:dyDescent="0.35">
      <c r="H13">
        <v>10.6</v>
      </c>
      <c r="I13">
        <v>4</v>
      </c>
      <c r="J13">
        <v>8.8000000000000007</v>
      </c>
      <c r="K13">
        <f>ROUND(2*3.14*($D$37*10^(-3)*M13*10^(-6))^0.5*10^3, 2)</f>
        <v>2.21</v>
      </c>
      <c r="L13">
        <f>ROUND((0.01*J13)/(I13*H13)*10^3, 2)</f>
        <v>2.08</v>
      </c>
      <c r="M13">
        <f>ROUND(0.9,2)</f>
        <v>0.9</v>
      </c>
    </row>
    <row r="15" spans="1:13" x14ac:dyDescent="0.35">
      <c r="A15" t="s">
        <v>14</v>
      </c>
      <c r="B15" t="s">
        <v>9</v>
      </c>
      <c r="C15">
        <v>5.07</v>
      </c>
      <c r="D15" t="s">
        <v>10</v>
      </c>
      <c r="F15" t="s">
        <v>13</v>
      </c>
      <c r="G15">
        <v>5.6</v>
      </c>
      <c r="H15" t="s">
        <v>12</v>
      </c>
    </row>
    <row r="16" spans="1:13" x14ac:dyDescent="0.35">
      <c r="B16" t="s">
        <v>11</v>
      </c>
      <c r="C16">
        <v>12.5</v>
      </c>
      <c r="D16" t="s">
        <v>12</v>
      </c>
    </row>
    <row r="18" spans="1:13" x14ac:dyDescent="0.35">
      <c r="A18" t="s">
        <v>15</v>
      </c>
      <c r="B18" t="s">
        <v>16</v>
      </c>
      <c r="F18" t="s">
        <v>8</v>
      </c>
      <c r="G18" t="s">
        <v>17</v>
      </c>
      <c r="H18" t="s">
        <v>18</v>
      </c>
      <c r="I18" t="s">
        <v>31</v>
      </c>
      <c r="J18" t="s">
        <v>30</v>
      </c>
      <c r="K18" t="s">
        <v>32</v>
      </c>
      <c r="L18" t="s">
        <v>33</v>
      </c>
      <c r="M18" t="s">
        <v>34</v>
      </c>
    </row>
    <row r="19" spans="1:13" x14ac:dyDescent="0.35">
      <c r="F19">
        <v>9</v>
      </c>
      <c r="G19">
        <v>6.2</v>
      </c>
      <c r="H19">
        <v>0.2</v>
      </c>
      <c r="I19">
        <f>ROUND(1/F19*LN(G19/H19),2)</f>
        <v>0.38</v>
      </c>
      <c r="J19">
        <v>560</v>
      </c>
      <c r="K19">
        <f>J19+$D$36</f>
        <v>569.6</v>
      </c>
      <c r="L19">
        <f>1/I19^2</f>
        <v>6.9252077562326866</v>
      </c>
      <c r="M19">
        <f>1/K19^2*10^6</f>
        <v>3.0821944830198205</v>
      </c>
    </row>
    <row r="20" spans="1:13" x14ac:dyDescent="0.35">
      <c r="F20">
        <v>7</v>
      </c>
      <c r="G20">
        <v>5.8</v>
      </c>
      <c r="H20">
        <v>0.2</v>
      </c>
      <c r="I20">
        <f t="shared" ref="I20:I25" si="0">ROUND(1/F20*LN(G20/H20),2)</f>
        <v>0.48</v>
      </c>
      <c r="J20">
        <v>700</v>
      </c>
      <c r="K20">
        <f t="shared" ref="K20:K25" si="1">J20+$D$36</f>
        <v>709.6</v>
      </c>
      <c r="L20">
        <f t="shared" ref="L20:L25" si="2">1/I20^2</f>
        <v>4.3402777777777777</v>
      </c>
      <c r="M20">
        <f t="shared" ref="M20:M25" si="3">1/K20^2*10^6</f>
        <v>1.9859704690957571</v>
      </c>
    </row>
    <row r="21" spans="1:13" x14ac:dyDescent="0.35">
      <c r="F21">
        <v>3</v>
      </c>
      <c r="G21">
        <v>5</v>
      </c>
      <c r="H21">
        <v>0.8</v>
      </c>
      <c r="I21">
        <f t="shared" si="0"/>
        <v>0.61</v>
      </c>
      <c r="J21">
        <v>900</v>
      </c>
      <c r="K21">
        <f t="shared" si="1"/>
        <v>909.6</v>
      </c>
      <c r="L21">
        <f t="shared" si="2"/>
        <v>2.6874496103198067</v>
      </c>
      <c r="M21">
        <f t="shared" si="3"/>
        <v>1.2086459375186132</v>
      </c>
    </row>
    <row r="22" spans="1:13" x14ac:dyDescent="0.35">
      <c r="F22">
        <v>3</v>
      </c>
      <c r="G22">
        <v>4.4000000000000004</v>
      </c>
      <c r="H22">
        <v>0.5</v>
      </c>
      <c r="I22">
        <f t="shared" si="0"/>
        <v>0.72</v>
      </c>
      <c r="J22">
        <v>1100</v>
      </c>
      <c r="K22">
        <f t="shared" si="1"/>
        <v>1109.5999999999999</v>
      </c>
      <c r="L22">
        <f t="shared" si="2"/>
        <v>1.9290123456790125</v>
      </c>
      <c r="M22">
        <f t="shared" si="3"/>
        <v>0.81220770269195541</v>
      </c>
    </row>
    <row r="23" spans="1:13" x14ac:dyDescent="0.35">
      <c r="F23">
        <v>2</v>
      </c>
      <c r="G23">
        <v>3.9</v>
      </c>
      <c r="H23">
        <v>0.8</v>
      </c>
      <c r="I23">
        <f t="shared" si="0"/>
        <v>0.79</v>
      </c>
      <c r="J23">
        <v>1300</v>
      </c>
      <c r="K23">
        <f t="shared" si="1"/>
        <v>1309.5999999999999</v>
      </c>
      <c r="L23">
        <f t="shared" si="2"/>
        <v>1.6023073225444637</v>
      </c>
      <c r="M23">
        <f t="shared" si="3"/>
        <v>0.58307264544070792</v>
      </c>
    </row>
    <row r="24" spans="1:13" x14ac:dyDescent="0.35">
      <c r="F24">
        <v>2</v>
      </c>
      <c r="G24">
        <v>3.4</v>
      </c>
      <c r="H24">
        <v>0.5</v>
      </c>
      <c r="I24">
        <f t="shared" si="0"/>
        <v>0.96</v>
      </c>
      <c r="J24">
        <v>1500</v>
      </c>
      <c r="K24">
        <f>J24+$D$36</f>
        <v>1509.6</v>
      </c>
      <c r="L24">
        <f t="shared" si="2"/>
        <v>1.0850694444444444</v>
      </c>
      <c r="M24">
        <f t="shared" si="3"/>
        <v>0.43880970655496054</v>
      </c>
    </row>
    <row r="25" spans="1:13" x14ac:dyDescent="0.35">
      <c r="F25">
        <v>1</v>
      </c>
      <c r="G25">
        <v>3</v>
      </c>
      <c r="H25">
        <v>1</v>
      </c>
      <c r="I25">
        <f t="shared" si="0"/>
        <v>1.1000000000000001</v>
      </c>
      <c r="J25">
        <v>1700</v>
      </c>
      <c r="K25">
        <f t="shared" si="1"/>
        <v>1709.6</v>
      </c>
      <c r="L25">
        <f t="shared" si="2"/>
        <v>0.82644628099173545</v>
      </c>
      <c r="M25">
        <f t="shared" si="3"/>
        <v>0.34214561761280249</v>
      </c>
    </row>
    <row r="27" spans="1:13" x14ac:dyDescent="0.35">
      <c r="A27" t="s">
        <v>19</v>
      </c>
      <c r="F27" t="s">
        <v>8</v>
      </c>
      <c r="G27" t="s">
        <v>20</v>
      </c>
      <c r="H27" t="s">
        <v>21</v>
      </c>
      <c r="I27" t="s">
        <v>31</v>
      </c>
      <c r="J27" t="s">
        <v>30</v>
      </c>
    </row>
    <row r="28" spans="1:13" x14ac:dyDescent="0.35">
      <c r="F28">
        <v>8</v>
      </c>
      <c r="G28">
        <v>10.199999999999999</v>
      </c>
      <c r="H28">
        <v>0.6</v>
      </c>
      <c r="I28">
        <f>ROUND(1/F28*LN(G28/H28),2)</f>
        <v>0.35</v>
      </c>
      <c r="J28">
        <v>560</v>
      </c>
    </row>
    <row r="29" spans="1:13" x14ac:dyDescent="0.35">
      <c r="F29">
        <v>6</v>
      </c>
      <c r="G29">
        <v>9.4</v>
      </c>
      <c r="H29">
        <v>0.7</v>
      </c>
      <c r="I29">
        <f t="shared" ref="I29:I34" si="4">ROUND(1/F29*LN(G29/H29),2)</f>
        <v>0.43</v>
      </c>
      <c r="J29">
        <v>700</v>
      </c>
    </row>
    <row r="30" spans="1:13" x14ac:dyDescent="0.35">
      <c r="F30">
        <v>5</v>
      </c>
      <c r="G30">
        <v>8.1999999999999993</v>
      </c>
      <c r="H30">
        <v>0.5</v>
      </c>
      <c r="I30">
        <f t="shared" si="4"/>
        <v>0.56000000000000005</v>
      </c>
      <c r="J30">
        <v>900</v>
      </c>
    </row>
    <row r="31" spans="1:13" x14ac:dyDescent="0.35">
      <c r="F31">
        <v>4</v>
      </c>
      <c r="G31">
        <v>7</v>
      </c>
      <c r="H31">
        <v>0.4</v>
      </c>
      <c r="I31">
        <f t="shared" si="4"/>
        <v>0.72</v>
      </c>
      <c r="J31">
        <v>1100</v>
      </c>
    </row>
    <row r="32" spans="1:13" x14ac:dyDescent="0.35">
      <c r="F32">
        <v>4</v>
      </c>
      <c r="G32">
        <v>10</v>
      </c>
      <c r="H32">
        <v>0.4</v>
      </c>
      <c r="I32">
        <f t="shared" si="4"/>
        <v>0.8</v>
      </c>
      <c r="J32">
        <v>1300</v>
      </c>
    </row>
    <row r="33" spans="1:10" x14ac:dyDescent="0.35">
      <c r="F33">
        <v>3</v>
      </c>
      <c r="G33">
        <v>8.9</v>
      </c>
      <c r="H33">
        <v>0.6</v>
      </c>
      <c r="I33">
        <f t="shared" si="4"/>
        <v>0.9</v>
      </c>
      <c r="J33">
        <v>1500</v>
      </c>
    </row>
    <row r="34" spans="1:10" x14ac:dyDescent="0.35">
      <c r="F34">
        <v>2</v>
      </c>
      <c r="G34">
        <v>7.7</v>
      </c>
      <c r="H34">
        <v>0.9</v>
      </c>
      <c r="I34">
        <f t="shared" si="4"/>
        <v>1.07</v>
      </c>
      <c r="J34">
        <v>1700</v>
      </c>
    </row>
    <row r="36" spans="1:10" x14ac:dyDescent="0.35">
      <c r="A36" t="s">
        <v>22</v>
      </c>
      <c r="C36" t="s">
        <v>24</v>
      </c>
      <c r="D36">
        <v>9.6</v>
      </c>
      <c r="E36">
        <v>12.5</v>
      </c>
      <c r="F36">
        <v>21.2</v>
      </c>
    </row>
    <row r="37" spans="1:10" x14ac:dyDescent="0.35">
      <c r="C37" t="s">
        <v>23</v>
      </c>
      <c r="D37">
        <v>138</v>
      </c>
      <c r="E37">
        <v>133</v>
      </c>
      <c r="F37">
        <v>133</v>
      </c>
    </row>
    <row r="38" spans="1:10" x14ac:dyDescent="0.35">
      <c r="C38" t="s">
        <v>25</v>
      </c>
      <c r="D38">
        <v>4.5</v>
      </c>
      <c r="E38">
        <v>66.7</v>
      </c>
      <c r="F38">
        <v>197</v>
      </c>
    </row>
    <row r="39" spans="1:10" x14ac:dyDescent="0.35">
      <c r="C39" t="s">
        <v>26</v>
      </c>
      <c r="D39">
        <v>0.05</v>
      </c>
      <c r="E39">
        <v>1</v>
      </c>
      <c r="F3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2021-09-09T12:56:54Z</dcterms:created>
  <dcterms:modified xsi:type="dcterms:W3CDTF">2021-09-15T17:47:26Z</dcterms:modified>
</cp:coreProperties>
</file>