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3.3.4/"/>
    </mc:Choice>
  </mc:AlternateContent>
  <xr:revisionPtr revIDLastSave="142" documentId="8_{6C53602F-9475-47E3-8691-6415AB660C23}" xr6:coauthVersionLast="47" xr6:coauthVersionMax="47" xr10:uidLastSave="{DD55A166-2CDD-4A31-9D33-405D9C79B9FA}"/>
  <bookViews>
    <workbookView xWindow="-110" yWindow="-110" windowWidth="19420" windowHeight="10420" xr2:uid="{0F38F5F8-B086-4C1C-98BC-F4A5C3BEDD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" i="1" l="1"/>
  <c r="Y13" i="1"/>
  <c r="Z13" i="1"/>
  <c r="AA13" i="1"/>
  <c r="AB13" i="1"/>
  <c r="AC13" i="1"/>
  <c r="AD13" i="1"/>
  <c r="AE13" i="1"/>
  <c r="W13" i="1"/>
  <c r="T21" i="1"/>
  <c r="T22" i="1"/>
  <c r="T23" i="1"/>
  <c r="T24" i="1"/>
  <c r="T25" i="1"/>
  <c r="T26" i="1"/>
  <c r="T27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K22" i="1"/>
  <c r="K23" i="1"/>
  <c r="K24" i="1"/>
  <c r="K25" i="1"/>
  <c r="K26" i="1"/>
  <c r="K27" i="1"/>
  <c r="L27" i="1"/>
  <c r="L22" i="1"/>
  <c r="L23" i="1"/>
  <c r="L24" i="1"/>
  <c r="L25" i="1"/>
  <c r="L26" i="1"/>
  <c r="L21" i="1"/>
  <c r="K21" i="1"/>
  <c r="G2" i="1"/>
  <c r="C2" i="1"/>
  <c r="BT8" i="1"/>
  <c r="BR8" i="1"/>
  <c r="BT7" i="1"/>
  <c r="BR7" i="1"/>
  <c r="BT6" i="1"/>
  <c r="BR6" i="1"/>
  <c r="BT5" i="1"/>
  <c r="BR5" i="1"/>
  <c r="BT4" i="1"/>
  <c r="BR4" i="1"/>
  <c r="BT3" i="1"/>
  <c r="BR3" i="1"/>
  <c r="BT2" i="1"/>
  <c r="BR2" i="1"/>
  <c r="BM8" i="1"/>
  <c r="BK8" i="1"/>
  <c r="BM7" i="1"/>
  <c r="BK7" i="1"/>
  <c r="BM6" i="1"/>
  <c r="BK6" i="1"/>
  <c r="BM5" i="1"/>
  <c r="BK5" i="1"/>
  <c r="BM4" i="1"/>
  <c r="BK4" i="1"/>
  <c r="BM3" i="1"/>
  <c r="BK3" i="1"/>
  <c r="BM2" i="1"/>
  <c r="BK2" i="1"/>
  <c r="BF8" i="1"/>
  <c r="BD8" i="1"/>
  <c r="BF7" i="1"/>
  <c r="BD7" i="1"/>
  <c r="BF6" i="1"/>
  <c r="BD6" i="1"/>
  <c r="BF5" i="1"/>
  <c r="BD5" i="1"/>
  <c r="BF4" i="1"/>
  <c r="BD4" i="1"/>
  <c r="BF3" i="1"/>
  <c r="BD3" i="1"/>
  <c r="BF2" i="1"/>
  <c r="BD2" i="1"/>
  <c r="AY8" i="1"/>
  <c r="AW8" i="1"/>
  <c r="AY7" i="1"/>
  <c r="AW7" i="1"/>
  <c r="AY6" i="1"/>
  <c r="AW6" i="1"/>
  <c r="AY5" i="1"/>
  <c r="AW5" i="1"/>
  <c r="AY4" i="1"/>
  <c r="AW4" i="1"/>
  <c r="AY3" i="1"/>
  <c r="AW3" i="1"/>
  <c r="AY2" i="1"/>
  <c r="AW2" i="1"/>
  <c r="AR8" i="1"/>
  <c r="AP8" i="1"/>
  <c r="AR7" i="1"/>
  <c r="AP7" i="1"/>
  <c r="AR6" i="1"/>
  <c r="AP6" i="1"/>
  <c r="AR5" i="1"/>
  <c r="AP5" i="1"/>
  <c r="AR4" i="1"/>
  <c r="AP4" i="1"/>
  <c r="AR3" i="1"/>
  <c r="AP3" i="1"/>
  <c r="AR2" i="1"/>
  <c r="AP2" i="1"/>
  <c r="AK8" i="1"/>
  <c r="AI8" i="1"/>
  <c r="AK7" i="1"/>
  <c r="AI7" i="1"/>
  <c r="AK6" i="1"/>
  <c r="AI6" i="1"/>
  <c r="AK5" i="1"/>
  <c r="AI5" i="1"/>
  <c r="AK4" i="1"/>
  <c r="AI4" i="1"/>
  <c r="AK3" i="1"/>
  <c r="AI3" i="1"/>
  <c r="AK2" i="1"/>
  <c r="AI2" i="1"/>
  <c r="AD8" i="1"/>
  <c r="AB8" i="1"/>
  <c r="AD7" i="1"/>
  <c r="AB7" i="1"/>
  <c r="AD6" i="1"/>
  <c r="AB6" i="1"/>
  <c r="AD5" i="1"/>
  <c r="AB5" i="1"/>
  <c r="AD4" i="1"/>
  <c r="AB4" i="1"/>
  <c r="AD3" i="1"/>
  <c r="AB3" i="1"/>
  <c r="AD2" i="1"/>
  <c r="AB2" i="1"/>
  <c r="W8" i="1"/>
  <c r="U8" i="1"/>
  <c r="W7" i="1"/>
  <c r="U7" i="1"/>
  <c r="W6" i="1"/>
  <c r="U6" i="1"/>
  <c r="W5" i="1"/>
  <c r="U5" i="1"/>
  <c r="W4" i="1"/>
  <c r="U4" i="1"/>
  <c r="W3" i="1"/>
  <c r="U3" i="1"/>
  <c r="W2" i="1"/>
  <c r="U2" i="1"/>
  <c r="O3" i="1"/>
  <c r="O4" i="1"/>
  <c r="O5" i="1"/>
  <c r="O6" i="1"/>
  <c r="O7" i="1"/>
  <c r="O8" i="1"/>
  <c r="O2" i="1"/>
  <c r="M3" i="1"/>
  <c r="M4" i="1"/>
  <c r="M5" i="1"/>
  <c r="M6" i="1"/>
  <c r="M7" i="1"/>
  <c r="M8" i="1"/>
  <c r="M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<sst xmlns="http://schemas.openxmlformats.org/spreadsheetml/2006/main" count="62" uniqueCount="15">
  <si>
    <t>I, А</t>
  </si>
  <si>
    <t>В, Тл</t>
  </si>
  <si>
    <t>$\Delta \Phi$, мВб</t>
  </si>
  <si>
    <t>$\Delta I$, А</t>
  </si>
  <si>
    <t>$U_0$, мВ</t>
  </si>
  <si>
    <t>$U_{34}$, В</t>
  </si>
  <si>
    <t>$I_M$, A</t>
  </si>
  <si>
    <t>U</t>
  </si>
  <si>
    <t>$I$, мА</t>
  </si>
  <si>
    <t>$U_{35}$, мВ</t>
  </si>
  <si>
    <t>$\Phi$, мВб</t>
  </si>
  <si>
    <t>$\mathscr{E}_x$</t>
  </si>
  <si>
    <t>$U_{34}$, мВ</t>
  </si>
  <si>
    <t>k, мкВ/Tл</t>
  </si>
  <si>
    <t>$\sigma_k$, мкВ/Тл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</si>
</sst>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= f(I)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582505269225381E-2"/>
          <c:y val="9.4761199811694841E-2"/>
          <c:w val="0.8938533230004122"/>
          <c:h val="0.722416051589500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Линейная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Полиноминальная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472819907244929"/>
                  <c:y val="-0.15199938446976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Лист1!$B$2:$B$10</c:f>
              <c:numCache>
                <c:formatCode>0.00</c:formatCode>
                <c:ptCount val="9"/>
                <c:pt idx="0">
                  <c:v>0.73</c:v>
                </c:pt>
                <c:pt idx="1">
                  <c:v>0.21</c:v>
                </c:pt>
                <c:pt idx="2">
                  <c:v>0.47</c:v>
                </c:pt>
                <c:pt idx="3">
                  <c:v>0.96</c:v>
                </c:pt>
                <c:pt idx="4">
                  <c:v>1.1399999999999999</c:v>
                </c:pt>
                <c:pt idx="5">
                  <c:v>1.39</c:v>
                </c:pt>
                <c:pt idx="6">
                  <c:v>1.61</c:v>
                </c:pt>
                <c:pt idx="7">
                  <c:v>1.87</c:v>
                </c:pt>
                <c:pt idx="8">
                  <c:v>2.12</c:v>
                </c:pt>
              </c:numCache>
            </c:numRef>
          </c:xVal>
          <c:yVal>
            <c:numRef>
              <c:f>Лист1!$C$2:$C$10</c:f>
              <c:numCache>
                <c:formatCode>0.00</c:formatCode>
                <c:ptCount val="9"/>
                <c:pt idx="0">
                  <c:v>0.56944444444444431</c:v>
                </c:pt>
                <c:pt idx="1">
                  <c:v>0.18055555555555555</c:v>
                </c:pt>
                <c:pt idx="2">
                  <c:v>0.375</c:v>
                </c:pt>
                <c:pt idx="3">
                  <c:v>0.73611111111111105</c:v>
                </c:pt>
                <c:pt idx="4">
                  <c:v>0.83333333333333326</c:v>
                </c:pt>
                <c:pt idx="5">
                  <c:v>0.95833333333333337</c:v>
                </c:pt>
                <c:pt idx="6">
                  <c:v>1.0277777777777777</c:v>
                </c:pt>
                <c:pt idx="7">
                  <c:v>1.1111111111111109</c:v>
                </c:pt>
                <c:pt idx="8">
                  <c:v>1.1527777777777777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4FEB-A392-273F40B8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85712"/>
        <c:axId val="1035690288"/>
      </c:scatterChart>
      <c:valAx>
        <c:axId val="10356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I,</a:t>
                </a:r>
                <a:r>
                  <a:rPr lang="en-US" sz="1600" baseline="0"/>
                  <a:t> A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90288"/>
        <c:crosses val="autoZero"/>
        <c:crossBetween val="midCat"/>
      </c:valAx>
      <c:valAx>
        <c:axId val="10356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en-US" sz="1200" baseline="0"/>
                  <a:t> T</a:t>
                </a:r>
                <a:r>
                  <a:rPr lang="ru-RU" sz="1200" baseline="0"/>
                  <a:t>л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8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3640321573414995"/>
          <c:y val="0.41698795561166457"/>
          <c:w val="0.2362235673698096"/>
          <c:h val="0.18667464146089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144945</xdr:rowOff>
    </xdr:from>
    <xdr:to>
      <xdr:col>9</xdr:col>
      <xdr:colOff>400327</xdr:colOff>
      <xdr:row>49</xdr:row>
      <xdr:rowOff>48315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6B617C-3C5C-462C-8C5C-084DC1A9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E3D-9361-40DD-9F0E-E7B742E5BD33}">
  <dimension ref="A1:BZ29"/>
  <sheetViews>
    <sheetView tabSelected="1" topLeftCell="T1" zoomScale="92" workbookViewId="0">
      <selection activeCell="AG12" sqref="AG12:AH20"/>
    </sheetView>
  </sheetViews>
  <sheetFormatPr defaultRowHeight="14.5" x14ac:dyDescent="0.35"/>
  <sheetData>
    <row r="1" spans="1:78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J1" t="s">
        <v>4</v>
      </c>
      <c r="K1">
        <v>1.4E-2</v>
      </c>
      <c r="L1" t="s">
        <v>7</v>
      </c>
      <c r="M1" t="s">
        <v>5</v>
      </c>
      <c r="N1" t="s">
        <v>6</v>
      </c>
      <c r="R1" t="s">
        <v>4</v>
      </c>
      <c r="S1">
        <v>1.9E-2</v>
      </c>
      <c r="T1" t="s">
        <v>7</v>
      </c>
      <c r="U1" t="s">
        <v>5</v>
      </c>
      <c r="V1" t="s">
        <v>6</v>
      </c>
      <c r="Y1" t="s">
        <v>4</v>
      </c>
      <c r="Z1">
        <v>2.3E-2</v>
      </c>
      <c r="AA1" t="s">
        <v>7</v>
      </c>
      <c r="AB1" t="s">
        <v>5</v>
      </c>
      <c r="AC1" t="s">
        <v>6</v>
      </c>
      <c r="AF1" t="s">
        <v>4</v>
      </c>
      <c r="AG1">
        <v>2.7E-2</v>
      </c>
      <c r="AH1" t="s">
        <v>7</v>
      </c>
      <c r="AI1" t="s">
        <v>5</v>
      </c>
      <c r="AJ1" t="s">
        <v>6</v>
      </c>
      <c r="AM1" t="s">
        <v>4</v>
      </c>
      <c r="AN1">
        <v>3.1E-2</v>
      </c>
      <c r="AO1" t="s">
        <v>7</v>
      </c>
      <c r="AP1" t="s">
        <v>5</v>
      </c>
      <c r="AQ1" t="s">
        <v>6</v>
      </c>
      <c r="AT1" t="s">
        <v>4</v>
      </c>
      <c r="AU1">
        <v>3.5000000000000003E-2</v>
      </c>
      <c r="AV1" t="s">
        <v>7</v>
      </c>
      <c r="AW1" t="s">
        <v>5</v>
      </c>
      <c r="AX1" t="s">
        <v>6</v>
      </c>
      <c r="BA1" t="s">
        <v>4</v>
      </c>
      <c r="BB1">
        <v>0.04</v>
      </c>
      <c r="BC1" t="s">
        <v>7</v>
      </c>
      <c r="BD1" t="s">
        <v>5</v>
      </c>
      <c r="BE1" t="s">
        <v>6</v>
      </c>
      <c r="BH1" t="s">
        <v>4</v>
      </c>
      <c r="BI1">
        <v>4.3999999999999997E-2</v>
      </c>
      <c r="BJ1" t="s">
        <v>7</v>
      </c>
      <c r="BK1" t="s">
        <v>5</v>
      </c>
      <c r="BL1" t="s">
        <v>6</v>
      </c>
      <c r="BO1" t="s">
        <v>4</v>
      </c>
      <c r="BP1">
        <v>3.5999999999999997E-2</v>
      </c>
      <c r="BQ1" t="s">
        <v>7</v>
      </c>
      <c r="BR1" t="s">
        <v>5</v>
      </c>
      <c r="BS1" t="s">
        <v>6</v>
      </c>
      <c r="BU1" s="2"/>
      <c r="BV1" s="2"/>
      <c r="BW1" s="2"/>
      <c r="BY1" t="s">
        <v>9</v>
      </c>
      <c r="BZ1">
        <v>1.766</v>
      </c>
    </row>
    <row r="2" spans="1:78" x14ac:dyDescent="0.35">
      <c r="A2" s="1">
        <v>4.0999999999999996</v>
      </c>
      <c r="B2" s="1">
        <v>0.73</v>
      </c>
      <c r="C2" s="1">
        <f>A2*10^(-3)/(72*10^(-4))</f>
        <v>0.56944444444444431</v>
      </c>
      <c r="D2">
        <v>0.1</v>
      </c>
      <c r="E2" s="1">
        <v>0.01</v>
      </c>
      <c r="G2" s="5">
        <f>D2*10^(-3)/(72*10^(-4))</f>
        <v>1.3888888888888888E-2</v>
      </c>
      <c r="J2" t="s">
        <v>8</v>
      </c>
      <c r="K2">
        <v>0.3</v>
      </c>
      <c r="L2">
        <v>2.5999999999999999E-2</v>
      </c>
      <c r="M2">
        <f>L2-K$1</f>
        <v>1.1999999999999999E-2</v>
      </c>
      <c r="N2">
        <v>0.3</v>
      </c>
      <c r="O2">
        <f>LN(N2)</f>
        <v>-1.2039728043259361</v>
      </c>
      <c r="R2" t="s">
        <v>8</v>
      </c>
      <c r="S2">
        <v>0.4</v>
      </c>
      <c r="T2">
        <v>3.5999999999999997E-2</v>
      </c>
      <c r="U2">
        <f>T2-S$1</f>
        <v>1.6999999999999998E-2</v>
      </c>
      <c r="V2">
        <v>0.3</v>
      </c>
      <c r="W2">
        <f>LN(V2)</f>
        <v>-1.2039728043259361</v>
      </c>
      <c r="Y2" t="s">
        <v>8</v>
      </c>
      <c r="Z2">
        <v>0.5</v>
      </c>
      <c r="AA2">
        <v>4.3999999999999997E-2</v>
      </c>
      <c r="AB2">
        <f>AA2-Z$1</f>
        <v>2.0999999999999998E-2</v>
      </c>
      <c r="AC2">
        <v>0.3</v>
      </c>
      <c r="AD2">
        <f>LN(AC2)</f>
        <v>-1.2039728043259361</v>
      </c>
      <c r="AF2" t="s">
        <v>8</v>
      </c>
      <c r="AG2">
        <v>0.6</v>
      </c>
      <c r="AH2">
        <v>5.0999999999999997E-2</v>
      </c>
      <c r="AI2">
        <f>AH2-AG$1</f>
        <v>2.3999999999999997E-2</v>
      </c>
      <c r="AJ2">
        <v>0.3</v>
      </c>
      <c r="AK2">
        <f>LN(AJ2)</f>
        <v>-1.2039728043259361</v>
      </c>
      <c r="AM2" t="s">
        <v>8</v>
      </c>
      <c r="AN2">
        <v>0.7</v>
      </c>
      <c r="AO2">
        <v>5.8000000000000003E-2</v>
      </c>
      <c r="AP2">
        <f>AO2-AN$1</f>
        <v>2.7000000000000003E-2</v>
      </c>
      <c r="AQ2">
        <v>0.3</v>
      </c>
      <c r="AR2">
        <f>LN(AQ2)</f>
        <v>-1.2039728043259361</v>
      </c>
      <c r="AT2" t="s">
        <v>8</v>
      </c>
      <c r="AU2">
        <v>0.8</v>
      </c>
      <c r="AV2">
        <v>6.6000000000000003E-2</v>
      </c>
      <c r="AW2">
        <f>AV2-AU$1</f>
        <v>3.1E-2</v>
      </c>
      <c r="AX2">
        <v>0.3</v>
      </c>
      <c r="AY2">
        <f>LN(AX2)</f>
        <v>-1.2039728043259361</v>
      </c>
      <c r="BA2" t="s">
        <v>8</v>
      </c>
      <c r="BB2">
        <v>0.9</v>
      </c>
      <c r="BC2">
        <v>7.4999999999999997E-2</v>
      </c>
      <c r="BD2">
        <f>BC2-BB$1</f>
        <v>3.4999999999999996E-2</v>
      </c>
      <c r="BE2">
        <v>0.3</v>
      </c>
      <c r="BF2">
        <f>LN(BE2)</f>
        <v>-1.2039728043259361</v>
      </c>
      <c r="BH2" t="s">
        <v>8</v>
      </c>
      <c r="BI2">
        <v>1</v>
      </c>
      <c r="BJ2">
        <v>8.3000000000000004E-2</v>
      </c>
      <c r="BK2">
        <f>BJ2-BI$1</f>
        <v>3.9000000000000007E-2</v>
      </c>
      <c r="BL2">
        <v>0.3</v>
      </c>
      <c r="BM2">
        <f>LN(BL2)</f>
        <v>-1.2039728043259361</v>
      </c>
      <c r="BO2" t="s">
        <v>8</v>
      </c>
      <c r="BP2">
        <v>1</v>
      </c>
      <c r="BQ2">
        <v>-2E-3</v>
      </c>
      <c r="BR2">
        <f>BQ2-BP$1</f>
        <v>-3.7999999999999999E-2</v>
      </c>
      <c r="BS2">
        <v>0.3</v>
      </c>
      <c r="BT2">
        <f>LN(BS2)</f>
        <v>-1.2039728043259361</v>
      </c>
      <c r="BU2" s="2"/>
      <c r="BV2" s="2"/>
      <c r="BW2" s="2"/>
    </row>
    <row r="3" spans="1:78" x14ac:dyDescent="0.35">
      <c r="A3" s="1">
        <v>1.3</v>
      </c>
      <c r="B3" s="1">
        <v>0.21</v>
      </c>
      <c r="C3" s="1">
        <f t="shared" ref="C3:C10" si="0">A3*10^(-3)/(72*10^(-4))</f>
        <v>0.18055555555555555</v>
      </c>
      <c r="D3">
        <v>0.1</v>
      </c>
      <c r="E3" s="1">
        <v>0.01</v>
      </c>
      <c r="L3">
        <v>0.04</v>
      </c>
      <c r="M3">
        <f t="shared" ref="M3:M8" si="1">L3-K$1</f>
        <v>2.6000000000000002E-2</v>
      </c>
      <c r="N3">
        <v>0.6</v>
      </c>
      <c r="O3">
        <f t="shared" ref="O3:O8" si="2">LN(N3)</f>
        <v>-0.51082562376599072</v>
      </c>
      <c r="T3">
        <v>5.0999999999999997E-2</v>
      </c>
      <c r="U3">
        <f t="shared" ref="U3:U8" si="3">T3-S$1</f>
        <v>3.2000000000000001E-2</v>
      </c>
      <c r="V3">
        <v>0.6</v>
      </c>
      <c r="W3">
        <f t="shared" ref="W3:W8" si="4">LN(V3)</f>
        <v>-0.51082562376599072</v>
      </c>
      <c r="AA3">
        <v>6.3E-2</v>
      </c>
      <c r="AB3">
        <f t="shared" ref="AB3:AB8" si="5">AA3-Z$1</f>
        <v>0.04</v>
      </c>
      <c r="AC3">
        <v>0.6</v>
      </c>
      <c r="AD3">
        <f t="shared" ref="AD3:AD8" si="6">LN(AC3)</f>
        <v>-0.51082562376599072</v>
      </c>
      <c r="AH3">
        <v>7.4999999999999997E-2</v>
      </c>
      <c r="AI3">
        <f t="shared" ref="AI3:AI8" si="7">AH3-AG$1</f>
        <v>4.8000000000000001E-2</v>
      </c>
      <c r="AJ3">
        <v>0.6</v>
      </c>
      <c r="AK3">
        <f t="shared" ref="AK3:AK8" si="8">LN(AJ3)</f>
        <v>-0.51082562376599072</v>
      </c>
      <c r="AO3">
        <v>8.6999999999999994E-2</v>
      </c>
      <c r="AP3">
        <f t="shared" ref="AP3:AP8" si="9">AO3-AN$1</f>
        <v>5.5999999999999994E-2</v>
      </c>
      <c r="AQ3">
        <v>0.6</v>
      </c>
      <c r="AR3">
        <f t="shared" ref="AR3:AR8" si="10">LN(AQ3)</f>
        <v>-0.51082562376599072</v>
      </c>
      <c r="AV3">
        <v>0.1</v>
      </c>
      <c r="AW3">
        <f t="shared" ref="AW3:AW8" si="11">AV3-AU$1</f>
        <v>6.5000000000000002E-2</v>
      </c>
      <c r="AX3">
        <v>0.6</v>
      </c>
      <c r="AY3">
        <f t="shared" ref="AY3:AY8" si="12">LN(AX3)</f>
        <v>-0.51082562376599072</v>
      </c>
      <c r="BC3">
        <v>0.111</v>
      </c>
      <c r="BD3">
        <f t="shared" ref="BD3:BD8" si="13">BC3-BB$1</f>
        <v>7.1000000000000008E-2</v>
      </c>
      <c r="BE3">
        <v>0.6</v>
      </c>
      <c r="BF3">
        <f t="shared" ref="BF3:BF8" si="14">LN(BE3)</f>
        <v>-0.51082562376599072</v>
      </c>
      <c r="BJ3">
        <v>0.123</v>
      </c>
      <c r="BK3">
        <f t="shared" ref="BK3:BK8" si="15">BJ3-BI$1</f>
        <v>7.9000000000000001E-2</v>
      </c>
      <c r="BL3">
        <v>0.6</v>
      </c>
      <c r="BM3">
        <f t="shared" ref="BM3:BM8" si="16">LN(BL3)</f>
        <v>-0.51082562376599072</v>
      </c>
      <c r="BQ3">
        <v>-4.2000000000000003E-2</v>
      </c>
      <c r="BR3">
        <f t="shared" ref="BR3:BR8" si="17">BQ3-BP$1</f>
        <v>-7.8E-2</v>
      </c>
      <c r="BS3">
        <v>0.6</v>
      </c>
      <c r="BT3">
        <f t="shared" ref="BT3:BT8" si="18">LN(BS3)</f>
        <v>-0.51082562376599072</v>
      </c>
      <c r="BU3" s="2"/>
      <c r="BV3" s="2"/>
      <c r="BW3" s="2"/>
    </row>
    <row r="4" spans="1:78" x14ac:dyDescent="0.35">
      <c r="A4" s="1">
        <v>2.7</v>
      </c>
      <c r="B4" s="1">
        <v>0.47</v>
      </c>
      <c r="C4" s="1">
        <f t="shared" si="0"/>
        <v>0.375</v>
      </c>
      <c r="D4">
        <v>0.1</v>
      </c>
      <c r="E4" s="1">
        <v>0.01</v>
      </c>
      <c r="L4">
        <v>5.0999999999999997E-2</v>
      </c>
      <c r="M4">
        <f t="shared" si="1"/>
        <v>3.6999999999999998E-2</v>
      </c>
      <c r="N4">
        <v>0.9</v>
      </c>
      <c r="O4">
        <f t="shared" si="2"/>
        <v>-0.10536051565782628</v>
      </c>
      <c r="T4">
        <v>6.7000000000000004E-2</v>
      </c>
      <c r="U4">
        <f t="shared" si="3"/>
        <v>4.8000000000000001E-2</v>
      </c>
      <c r="V4">
        <v>0.9</v>
      </c>
      <c r="W4">
        <f t="shared" si="4"/>
        <v>-0.10536051565782628</v>
      </c>
      <c r="AA4">
        <v>8.2000000000000003E-2</v>
      </c>
      <c r="AB4">
        <f t="shared" si="5"/>
        <v>5.9000000000000004E-2</v>
      </c>
      <c r="AC4">
        <v>0.9</v>
      </c>
      <c r="AD4">
        <f t="shared" si="6"/>
        <v>-0.10536051565782628</v>
      </c>
      <c r="AH4">
        <v>9.8000000000000004E-2</v>
      </c>
      <c r="AI4">
        <f t="shared" si="7"/>
        <v>7.1000000000000008E-2</v>
      </c>
      <c r="AJ4">
        <v>0.9</v>
      </c>
      <c r="AK4">
        <f t="shared" si="8"/>
        <v>-0.10536051565782628</v>
      </c>
      <c r="AO4">
        <v>0.113</v>
      </c>
      <c r="AP4">
        <f t="shared" si="9"/>
        <v>8.2000000000000003E-2</v>
      </c>
      <c r="AQ4">
        <v>0.9</v>
      </c>
      <c r="AR4">
        <f t="shared" si="10"/>
        <v>-0.10536051565782628</v>
      </c>
      <c r="AV4">
        <v>0.13</v>
      </c>
      <c r="AW4">
        <f t="shared" si="11"/>
        <v>9.5000000000000001E-2</v>
      </c>
      <c r="AX4">
        <v>0.9</v>
      </c>
      <c r="AY4">
        <f t="shared" si="12"/>
        <v>-0.10536051565782628</v>
      </c>
      <c r="BC4">
        <v>0.14499999999999999</v>
      </c>
      <c r="BD4">
        <f t="shared" si="13"/>
        <v>0.10499999999999998</v>
      </c>
      <c r="BE4">
        <v>0.9</v>
      </c>
      <c r="BF4">
        <f t="shared" si="14"/>
        <v>-0.10536051565782628</v>
      </c>
      <c r="BJ4">
        <v>0.16</v>
      </c>
      <c r="BK4">
        <f t="shared" si="15"/>
        <v>0.11600000000000001</v>
      </c>
      <c r="BL4">
        <v>0.9</v>
      </c>
      <c r="BM4">
        <f t="shared" si="16"/>
        <v>-0.10536051565782628</v>
      </c>
      <c r="BQ4">
        <v>-7.9000000000000001E-2</v>
      </c>
      <c r="BR4">
        <f t="shared" si="17"/>
        <v>-0.11499999999999999</v>
      </c>
      <c r="BS4">
        <v>0.9</v>
      </c>
      <c r="BT4">
        <f t="shared" si="18"/>
        <v>-0.10536051565782628</v>
      </c>
      <c r="BU4" s="2"/>
      <c r="BV4" s="2"/>
      <c r="BW4" s="2"/>
    </row>
    <row r="5" spans="1:78" x14ac:dyDescent="0.35">
      <c r="A5" s="1">
        <v>5.3</v>
      </c>
      <c r="B5" s="1">
        <v>0.96</v>
      </c>
      <c r="C5" s="1">
        <f t="shared" si="0"/>
        <v>0.73611111111111105</v>
      </c>
      <c r="D5">
        <v>0.1</v>
      </c>
      <c r="E5" s="1">
        <v>0.01</v>
      </c>
      <c r="L5">
        <v>6.0999999999999999E-2</v>
      </c>
      <c r="M5">
        <f t="shared" si="1"/>
        <v>4.7E-2</v>
      </c>
      <c r="N5">
        <v>1.2</v>
      </c>
      <c r="O5">
        <f t="shared" si="2"/>
        <v>0.18232155679395459</v>
      </c>
      <c r="T5">
        <v>8.1000000000000003E-2</v>
      </c>
      <c r="U5">
        <f t="shared" si="3"/>
        <v>6.2E-2</v>
      </c>
      <c r="V5">
        <v>1.2</v>
      </c>
      <c r="W5">
        <f t="shared" si="4"/>
        <v>0.18232155679395459</v>
      </c>
      <c r="AA5">
        <v>9.9000000000000005E-2</v>
      </c>
      <c r="AB5">
        <f t="shared" si="5"/>
        <v>7.6000000000000012E-2</v>
      </c>
      <c r="AC5">
        <v>1.2</v>
      </c>
      <c r="AD5">
        <f t="shared" si="6"/>
        <v>0.18232155679395459</v>
      </c>
      <c r="AH5">
        <v>0.11799999999999999</v>
      </c>
      <c r="AI5">
        <f t="shared" si="7"/>
        <v>9.0999999999999998E-2</v>
      </c>
      <c r="AJ5">
        <v>1.2</v>
      </c>
      <c r="AK5">
        <f t="shared" si="8"/>
        <v>0.18232155679395459</v>
      </c>
      <c r="AO5">
        <v>0.13700000000000001</v>
      </c>
      <c r="AP5">
        <f t="shared" si="9"/>
        <v>0.10600000000000001</v>
      </c>
      <c r="AQ5">
        <v>1.2</v>
      </c>
      <c r="AR5">
        <f t="shared" si="10"/>
        <v>0.18232155679395459</v>
      </c>
      <c r="AV5">
        <v>0.155</v>
      </c>
      <c r="AW5">
        <f t="shared" si="11"/>
        <v>0.12</v>
      </c>
      <c r="AX5">
        <v>1.2</v>
      </c>
      <c r="AY5">
        <f t="shared" si="12"/>
        <v>0.18232155679395459</v>
      </c>
      <c r="BC5">
        <v>0.17499999999999999</v>
      </c>
      <c r="BD5">
        <f t="shared" si="13"/>
        <v>0.13499999999999998</v>
      </c>
      <c r="BE5">
        <v>1.2</v>
      </c>
      <c r="BF5">
        <f t="shared" si="14"/>
        <v>0.18232155679395459</v>
      </c>
      <c r="BJ5">
        <v>0.19400000000000001</v>
      </c>
      <c r="BK5">
        <f t="shared" si="15"/>
        <v>0.15000000000000002</v>
      </c>
      <c r="BL5">
        <v>1.2</v>
      </c>
      <c r="BM5">
        <f t="shared" si="16"/>
        <v>0.18232155679395459</v>
      </c>
      <c r="BQ5">
        <v>-0.113</v>
      </c>
      <c r="BR5">
        <f t="shared" si="17"/>
        <v>-0.14899999999999999</v>
      </c>
      <c r="BS5">
        <v>1.2</v>
      </c>
      <c r="BT5">
        <f t="shared" si="18"/>
        <v>0.18232155679395459</v>
      </c>
      <c r="BU5" s="2"/>
      <c r="BV5" s="2"/>
      <c r="BW5" s="2"/>
    </row>
    <row r="6" spans="1:78" x14ac:dyDescent="0.35">
      <c r="A6" s="1">
        <v>6</v>
      </c>
      <c r="B6" s="1">
        <v>1.1399999999999999</v>
      </c>
      <c r="C6" s="1">
        <f t="shared" si="0"/>
        <v>0.83333333333333326</v>
      </c>
      <c r="D6">
        <v>0.1</v>
      </c>
      <c r="E6" s="1">
        <v>0.01</v>
      </c>
      <c r="L6">
        <v>6.9000000000000006E-2</v>
      </c>
      <c r="M6">
        <f t="shared" si="1"/>
        <v>5.5000000000000007E-2</v>
      </c>
      <c r="N6">
        <v>1.5</v>
      </c>
      <c r="O6">
        <f t="shared" si="2"/>
        <v>0.40546510810816438</v>
      </c>
      <c r="T6">
        <v>0.09</v>
      </c>
      <c r="U6">
        <f t="shared" si="3"/>
        <v>7.0999999999999994E-2</v>
      </c>
      <c r="V6">
        <v>1.5</v>
      </c>
      <c r="W6">
        <f t="shared" si="4"/>
        <v>0.40546510810816438</v>
      </c>
      <c r="AA6">
        <v>0.111</v>
      </c>
      <c r="AB6">
        <f t="shared" si="5"/>
        <v>8.7999999999999995E-2</v>
      </c>
      <c r="AC6">
        <v>1.5</v>
      </c>
      <c r="AD6">
        <f t="shared" si="6"/>
        <v>0.40546510810816438</v>
      </c>
      <c r="AH6">
        <v>0.13200000000000001</v>
      </c>
      <c r="AI6">
        <f t="shared" si="7"/>
        <v>0.10500000000000001</v>
      </c>
      <c r="AJ6">
        <v>1.5</v>
      </c>
      <c r="AK6">
        <f t="shared" si="8"/>
        <v>0.40546510810816438</v>
      </c>
      <c r="AO6">
        <v>0.154</v>
      </c>
      <c r="AP6">
        <f t="shared" si="9"/>
        <v>0.123</v>
      </c>
      <c r="AQ6">
        <v>1.5</v>
      </c>
      <c r="AR6">
        <f t="shared" si="10"/>
        <v>0.40546510810816438</v>
      </c>
      <c r="AV6">
        <v>0.17599999999999999</v>
      </c>
      <c r="AW6">
        <f t="shared" si="11"/>
        <v>0.14099999999999999</v>
      </c>
      <c r="AX6">
        <v>1.5</v>
      </c>
      <c r="AY6">
        <f t="shared" si="12"/>
        <v>0.40546510810816438</v>
      </c>
      <c r="BC6">
        <v>0.19700000000000001</v>
      </c>
      <c r="BD6">
        <f t="shared" si="13"/>
        <v>0.157</v>
      </c>
      <c r="BE6">
        <v>1.5</v>
      </c>
      <c r="BF6">
        <f t="shared" si="14"/>
        <v>0.40546510810816438</v>
      </c>
      <c r="BJ6">
        <v>0.218</v>
      </c>
      <c r="BK6">
        <f t="shared" si="15"/>
        <v>0.17399999999999999</v>
      </c>
      <c r="BL6">
        <v>1.5</v>
      </c>
      <c r="BM6">
        <f t="shared" si="16"/>
        <v>0.40546510810816438</v>
      </c>
      <c r="BQ6">
        <v>-0.13800000000000001</v>
      </c>
      <c r="BR6">
        <f t="shared" si="17"/>
        <v>-0.17400000000000002</v>
      </c>
      <c r="BS6">
        <v>1.5</v>
      </c>
      <c r="BT6">
        <f t="shared" si="18"/>
        <v>0.40546510810816438</v>
      </c>
      <c r="BU6" s="2"/>
      <c r="BV6" s="2"/>
      <c r="BW6" s="2"/>
    </row>
    <row r="7" spans="1:78" x14ac:dyDescent="0.35">
      <c r="A7" s="1">
        <v>6.9</v>
      </c>
      <c r="B7" s="1">
        <v>1.39</v>
      </c>
      <c r="C7" s="1">
        <f t="shared" si="0"/>
        <v>0.95833333333333337</v>
      </c>
      <c r="D7">
        <v>0.1</v>
      </c>
      <c r="E7" s="1">
        <v>0.01</v>
      </c>
      <c r="L7">
        <v>7.3999999999999996E-2</v>
      </c>
      <c r="M7">
        <f t="shared" si="1"/>
        <v>0.06</v>
      </c>
      <c r="N7">
        <v>1.8</v>
      </c>
      <c r="O7">
        <f t="shared" si="2"/>
        <v>0.58778666490211906</v>
      </c>
      <c r="T7">
        <v>9.7000000000000003E-2</v>
      </c>
      <c r="U7">
        <f t="shared" si="3"/>
        <v>7.8E-2</v>
      </c>
      <c r="V7">
        <v>1.8</v>
      </c>
      <c r="W7">
        <f t="shared" si="4"/>
        <v>0.58778666490211906</v>
      </c>
      <c r="AA7">
        <v>0.11899999999999999</v>
      </c>
      <c r="AB7">
        <f t="shared" si="5"/>
        <v>9.6000000000000002E-2</v>
      </c>
      <c r="AC7">
        <v>1.8</v>
      </c>
      <c r="AD7">
        <f t="shared" si="6"/>
        <v>0.58778666490211906</v>
      </c>
      <c r="AH7">
        <v>0.14199999999999999</v>
      </c>
      <c r="AI7">
        <f t="shared" si="7"/>
        <v>0.11499999999999999</v>
      </c>
      <c r="AJ7">
        <v>1.8</v>
      </c>
      <c r="AK7">
        <f t="shared" si="8"/>
        <v>0.58778666490211906</v>
      </c>
      <c r="AO7">
        <v>0.16500000000000001</v>
      </c>
      <c r="AP7">
        <f t="shared" si="9"/>
        <v>0.13400000000000001</v>
      </c>
      <c r="AQ7">
        <v>1.8</v>
      </c>
      <c r="AR7">
        <f t="shared" si="10"/>
        <v>0.58778666490211906</v>
      </c>
      <c r="AV7">
        <v>0.188</v>
      </c>
      <c r="AW7">
        <f t="shared" si="11"/>
        <v>0.153</v>
      </c>
      <c r="AX7">
        <v>1.8</v>
      </c>
      <c r="AY7">
        <f t="shared" si="12"/>
        <v>0.58778666490211906</v>
      </c>
      <c r="BC7">
        <v>0.21099999999999999</v>
      </c>
      <c r="BD7">
        <f t="shared" si="13"/>
        <v>0.17099999999999999</v>
      </c>
      <c r="BE7">
        <v>1.8</v>
      </c>
      <c r="BF7">
        <f t="shared" si="14"/>
        <v>0.58778666490211906</v>
      </c>
      <c r="BJ7">
        <v>0.23400000000000001</v>
      </c>
      <c r="BK7">
        <f t="shared" si="15"/>
        <v>0.19</v>
      </c>
      <c r="BL7">
        <v>1.8</v>
      </c>
      <c r="BM7">
        <f t="shared" si="16"/>
        <v>0.58778666490211906</v>
      </c>
      <c r="BQ7">
        <v>-0.153</v>
      </c>
      <c r="BR7">
        <f t="shared" si="17"/>
        <v>-0.189</v>
      </c>
      <c r="BS7">
        <v>1.8</v>
      </c>
      <c r="BT7">
        <f t="shared" si="18"/>
        <v>0.58778666490211906</v>
      </c>
      <c r="BU7" s="2"/>
      <c r="BV7" s="2"/>
      <c r="BW7" s="2"/>
    </row>
    <row r="8" spans="1:78" x14ac:dyDescent="0.35">
      <c r="A8" s="1">
        <v>7.4</v>
      </c>
      <c r="B8" s="1">
        <v>1.61</v>
      </c>
      <c r="C8" s="1">
        <f t="shared" si="0"/>
        <v>1.0277777777777777</v>
      </c>
      <c r="D8">
        <v>0.1</v>
      </c>
      <c r="E8" s="1">
        <v>0.01</v>
      </c>
      <c r="L8">
        <v>7.8E-2</v>
      </c>
      <c r="M8">
        <f t="shared" si="1"/>
        <v>6.4000000000000001E-2</v>
      </c>
      <c r="N8">
        <v>2.1</v>
      </c>
      <c r="O8">
        <f t="shared" si="2"/>
        <v>0.74193734472937733</v>
      </c>
      <c r="T8">
        <v>0.1</v>
      </c>
      <c r="U8">
        <f t="shared" si="3"/>
        <v>8.1000000000000003E-2</v>
      </c>
      <c r="V8">
        <v>2</v>
      </c>
      <c r="W8">
        <f t="shared" si="4"/>
        <v>0.69314718055994529</v>
      </c>
      <c r="AA8">
        <v>0.123</v>
      </c>
      <c r="AB8">
        <f t="shared" si="5"/>
        <v>0.1</v>
      </c>
      <c r="AC8">
        <v>2</v>
      </c>
      <c r="AD8">
        <f t="shared" si="6"/>
        <v>0.69314718055994529</v>
      </c>
      <c r="AH8">
        <v>0.14599999999999999</v>
      </c>
      <c r="AI8">
        <f t="shared" si="7"/>
        <v>0.11899999999999999</v>
      </c>
      <c r="AJ8">
        <v>1.99</v>
      </c>
      <c r="AK8">
        <f t="shared" si="8"/>
        <v>0.68813463873640102</v>
      </c>
      <c r="AO8">
        <v>0.17</v>
      </c>
      <c r="AP8">
        <f t="shared" si="9"/>
        <v>0.13900000000000001</v>
      </c>
      <c r="AQ8">
        <v>1.98</v>
      </c>
      <c r="AR8">
        <f t="shared" si="10"/>
        <v>0.68309684470644383</v>
      </c>
      <c r="AV8">
        <v>0.19400000000000001</v>
      </c>
      <c r="AW8">
        <f t="shared" si="11"/>
        <v>0.159</v>
      </c>
      <c r="AX8">
        <v>1.98</v>
      </c>
      <c r="AY8">
        <f t="shared" si="12"/>
        <v>0.68309684470644383</v>
      </c>
      <c r="BC8">
        <v>0.218</v>
      </c>
      <c r="BD8">
        <f t="shared" si="13"/>
        <v>0.17799999999999999</v>
      </c>
      <c r="BE8">
        <v>1.98</v>
      </c>
      <c r="BF8">
        <f t="shared" si="14"/>
        <v>0.68309684470644383</v>
      </c>
      <c r="BJ8">
        <v>0.24199999999999999</v>
      </c>
      <c r="BK8">
        <f t="shared" si="15"/>
        <v>0.19800000000000001</v>
      </c>
      <c r="BL8">
        <v>1.98</v>
      </c>
      <c r="BM8">
        <f t="shared" si="16"/>
        <v>0.68309684470644383</v>
      </c>
      <c r="BQ8">
        <v>-0.161</v>
      </c>
      <c r="BR8">
        <f t="shared" si="17"/>
        <v>-0.19700000000000001</v>
      </c>
      <c r="BS8">
        <v>1.98</v>
      </c>
      <c r="BT8">
        <f t="shared" si="18"/>
        <v>0.68309684470644383</v>
      </c>
      <c r="BU8" s="2"/>
      <c r="BV8" s="2"/>
      <c r="BW8" s="2"/>
    </row>
    <row r="9" spans="1:78" x14ac:dyDescent="0.35">
      <c r="A9" s="1">
        <v>8</v>
      </c>
      <c r="B9" s="1">
        <v>1.87</v>
      </c>
      <c r="C9" s="1">
        <f t="shared" si="0"/>
        <v>1.1111111111111109</v>
      </c>
      <c r="D9">
        <v>0.1</v>
      </c>
      <c r="E9" s="1">
        <v>0.01</v>
      </c>
      <c r="BU9" s="2"/>
      <c r="BV9" s="2"/>
      <c r="BW9" s="2"/>
    </row>
    <row r="10" spans="1:78" x14ac:dyDescent="0.35">
      <c r="A10" s="1">
        <v>8.3000000000000007</v>
      </c>
      <c r="B10" s="1">
        <v>2.12</v>
      </c>
      <c r="C10" s="1">
        <f t="shared" si="0"/>
        <v>1.1527777777777777</v>
      </c>
      <c r="D10">
        <v>0.1</v>
      </c>
      <c r="E10" s="1">
        <v>0.01</v>
      </c>
      <c r="K10" t="s">
        <v>4</v>
      </c>
      <c r="L10" s="5">
        <v>1.4E-2</v>
      </c>
      <c r="M10" s="5">
        <v>1.9E-2</v>
      </c>
      <c r="N10" s="5">
        <v>2.3E-2</v>
      </c>
      <c r="O10" s="5">
        <v>2.7E-2</v>
      </c>
      <c r="P10" s="5">
        <v>3.1E-2</v>
      </c>
      <c r="Q10" s="5">
        <v>3.5000000000000003E-2</v>
      </c>
      <c r="R10" s="5">
        <v>0.04</v>
      </c>
      <c r="S10" s="5">
        <v>4.3999999999999997E-2</v>
      </c>
      <c r="T10" s="5">
        <v>3.5999999999999997E-2</v>
      </c>
      <c r="BU10" s="2"/>
      <c r="BV10" s="2"/>
      <c r="BW10" s="2"/>
    </row>
    <row r="11" spans="1:78" x14ac:dyDescent="0.35">
      <c r="B11" s="1"/>
      <c r="K11" t="s">
        <v>8</v>
      </c>
      <c r="L11" s="4">
        <v>0.3</v>
      </c>
      <c r="M11" s="4">
        <v>0.4</v>
      </c>
      <c r="N11" s="4">
        <v>0.5</v>
      </c>
      <c r="O11" s="4">
        <v>0.6</v>
      </c>
      <c r="P11" s="4">
        <v>0.7</v>
      </c>
      <c r="Q11" s="4">
        <v>0.8</v>
      </c>
      <c r="R11" s="4">
        <v>0.9</v>
      </c>
      <c r="S11" s="4">
        <v>1</v>
      </c>
      <c r="T11" s="4">
        <v>1</v>
      </c>
      <c r="V11" t="s">
        <v>8</v>
      </c>
      <c r="W11" s="4">
        <v>0.3</v>
      </c>
      <c r="X11" s="4">
        <v>0.4</v>
      </c>
      <c r="Y11" s="4">
        <v>0.5</v>
      </c>
      <c r="Z11" s="4">
        <v>0.6</v>
      </c>
      <c r="AA11" s="4">
        <v>0.7</v>
      </c>
      <c r="AB11" s="4">
        <v>0.8</v>
      </c>
      <c r="AC11" s="4">
        <v>0.9</v>
      </c>
      <c r="AD11" s="4">
        <v>1</v>
      </c>
      <c r="AE11" s="4">
        <v>1</v>
      </c>
      <c r="AG11" t="s">
        <v>8</v>
      </c>
      <c r="AH11" t="s">
        <v>13</v>
      </c>
      <c r="BU11" s="2"/>
      <c r="BV11" s="2"/>
      <c r="BW11" s="2"/>
    </row>
    <row r="12" spans="1:78" x14ac:dyDescent="0.35">
      <c r="K12" t="s">
        <v>6</v>
      </c>
      <c r="L12" s="3" t="s">
        <v>12</v>
      </c>
      <c r="M12" s="3"/>
      <c r="N12" s="3"/>
      <c r="O12" s="3"/>
      <c r="P12" s="3"/>
      <c r="Q12" s="3"/>
      <c r="R12" s="3"/>
      <c r="V12" t="s">
        <v>13</v>
      </c>
      <c r="W12">
        <v>57.1</v>
      </c>
      <c r="X12">
        <v>72.7</v>
      </c>
      <c r="Y12">
        <v>89.5</v>
      </c>
      <c r="Z12">
        <v>107.5</v>
      </c>
      <c r="AA12">
        <v>126.5</v>
      </c>
      <c r="AB12">
        <v>143.80000000000001</v>
      </c>
      <c r="AC12">
        <v>161.4</v>
      </c>
      <c r="AD12">
        <v>179.93</v>
      </c>
      <c r="AE12">
        <v>179.6</v>
      </c>
      <c r="AG12">
        <v>0.3</v>
      </c>
      <c r="AH12">
        <v>57.1</v>
      </c>
      <c r="BU12" s="2"/>
      <c r="BV12" s="2"/>
      <c r="BW12" s="2"/>
    </row>
    <row r="13" spans="1:78" x14ac:dyDescent="0.35">
      <c r="K13">
        <v>0.3</v>
      </c>
      <c r="L13" s="5">
        <v>2.5999999999999999E-2</v>
      </c>
      <c r="M13" s="5">
        <v>3.5999999999999997E-2</v>
      </c>
      <c r="N13" s="5">
        <v>4.3999999999999997E-2</v>
      </c>
      <c r="O13" s="5">
        <v>5.0999999999999997E-2</v>
      </c>
      <c r="P13" s="5">
        <v>5.8000000000000003E-2</v>
      </c>
      <c r="Q13" s="5">
        <v>6.6000000000000003E-2</v>
      </c>
      <c r="R13" s="5">
        <v>7.4999999999999997E-2</v>
      </c>
      <c r="S13" s="5">
        <v>8.3000000000000004E-2</v>
      </c>
      <c r="T13" s="5">
        <v>-2E-3</v>
      </c>
      <c r="V13" t="s">
        <v>14</v>
      </c>
      <c r="W13" s="4">
        <f>W12*0.01</f>
        <v>0.57100000000000006</v>
      </c>
      <c r="X13" s="4">
        <f t="shared" ref="X13:AE13" si="19">X12*0.01</f>
        <v>0.72700000000000009</v>
      </c>
      <c r="Y13" s="4">
        <f t="shared" si="19"/>
        <v>0.89500000000000002</v>
      </c>
      <c r="Z13" s="4">
        <f t="shared" si="19"/>
        <v>1.075</v>
      </c>
      <c r="AA13" s="4">
        <f t="shared" si="19"/>
        <v>1.2650000000000001</v>
      </c>
      <c r="AB13" s="4">
        <f t="shared" si="19"/>
        <v>1.4380000000000002</v>
      </c>
      <c r="AC13" s="4">
        <f t="shared" si="19"/>
        <v>1.6140000000000001</v>
      </c>
      <c r="AD13" s="4">
        <f t="shared" si="19"/>
        <v>1.7993000000000001</v>
      </c>
      <c r="AE13" s="4">
        <f t="shared" si="19"/>
        <v>1.796</v>
      </c>
      <c r="AG13">
        <v>0.4</v>
      </c>
      <c r="AH13">
        <v>72.7</v>
      </c>
      <c r="BU13" s="2"/>
      <c r="BV13" s="2"/>
      <c r="BW13" s="2"/>
    </row>
    <row r="14" spans="1:78" x14ac:dyDescent="0.35">
      <c r="K14">
        <v>0.6</v>
      </c>
      <c r="L14" s="5">
        <v>0.04</v>
      </c>
      <c r="M14" s="5">
        <v>5.0999999999999997E-2</v>
      </c>
      <c r="N14" s="5">
        <v>6.3E-2</v>
      </c>
      <c r="O14" s="5">
        <v>7.4999999999999997E-2</v>
      </c>
      <c r="P14" s="5">
        <v>8.6999999999999994E-2</v>
      </c>
      <c r="Q14" s="5">
        <v>0.1</v>
      </c>
      <c r="R14" s="5">
        <v>0.111</v>
      </c>
      <c r="S14" s="5">
        <v>0.123</v>
      </c>
      <c r="T14" s="5">
        <v>-4.2000000000000003E-2</v>
      </c>
      <c r="AG14">
        <v>0.5</v>
      </c>
      <c r="AH14">
        <v>89.5</v>
      </c>
      <c r="BU14" s="2"/>
      <c r="BV14" s="2"/>
      <c r="BW14" s="2"/>
    </row>
    <row r="15" spans="1:78" x14ac:dyDescent="0.35">
      <c r="K15">
        <v>0.9</v>
      </c>
      <c r="L15" s="5">
        <v>5.0999999999999997E-2</v>
      </c>
      <c r="M15" s="5">
        <v>6.7000000000000004E-2</v>
      </c>
      <c r="N15" s="5">
        <v>8.2000000000000003E-2</v>
      </c>
      <c r="O15" s="5">
        <v>9.8000000000000004E-2</v>
      </c>
      <c r="P15" s="5">
        <v>0.113</v>
      </c>
      <c r="Q15" s="5">
        <v>0.13</v>
      </c>
      <c r="R15" s="5">
        <v>0.14499999999999999</v>
      </c>
      <c r="S15" s="5">
        <v>0.16</v>
      </c>
      <c r="T15" s="5">
        <v>-7.9000000000000001E-2</v>
      </c>
      <c r="AG15">
        <v>0.6</v>
      </c>
      <c r="AH15">
        <v>107.5</v>
      </c>
      <c r="BU15" s="2"/>
      <c r="BV15" s="2"/>
      <c r="BW15" s="2"/>
    </row>
    <row r="16" spans="1:78" x14ac:dyDescent="0.35">
      <c r="K16">
        <v>1.2</v>
      </c>
      <c r="L16" s="5">
        <v>6.0999999999999999E-2</v>
      </c>
      <c r="M16" s="5">
        <v>8.1000000000000003E-2</v>
      </c>
      <c r="N16" s="5">
        <v>9.9000000000000005E-2</v>
      </c>
      <c r="O16" s="5">
        <v>0.11799999999999999</v>
      </c>
      <c r="P16" s="5">
        <v>0.13700000000000001</v>
      </c>
      <c r="Q16" s="5">
        <v>0.155</v>
      </c>
      <c r="R16" s="5">
        <v>0.17499999999999999</v>
      </c>
      <c r="S16" s="5">
        <v>0.19400000000000001</v>
      </c>
      <c r="T16" s="5">
        <v>-0.113</v>
      </c>
      <c r="AG16">
        <v>0.7</v>
      </c>
      <c r="AH16">
        <v>126.5</v>
      </c>
      <c r="BU16" s="2"/>
      <c r="BV16" s="2"/>
      <c r="BW16" s="2"/>
    </row>
    <row r="17" spans="11:75" x14ac:dyDescent="0.35">
      <c r="K17">
        <v>1.5</v>
      </c>
      <c r="L17" s="5">
        <v>6.9000000000000006E-2</v>
      </c>
      <c r="M17" s="5">
        <v>0.09</v>
      </c>
      <c r="N17" s="5">
        <v>0.111</v>
      </c>
      <c r="O17" s="5">
        <v>0.13200000000000001</v>
      </c>
      <c r="P17" s="5">
        <v>0.154</v>
      </c>
      <c r="Q17" s="5">
        <v>0.17599999999999999</v>
      </c>
      <c r="R17" s="5">
        <v>0.19700000000000001</v>
      </c>
      <c r="S17" s="5">
        <v>0.218</v>
      </c>
      <c r="T17" s="5">
        <v>-0.13800000000000001</v>
      </c>
      <c r="AG17">
        <v>0.8</v>
      </c>
      <c r="AH17">
        <v>143.80000000000001</v>
      </c>
      <c r="BU17" s="2"/>
      <c r="BV17" s="2"/>
      <c r="BW17" s="2"/>
    </row>
    <row r="18" spans="11:75" x14ac:dyDescent="0.35">
      <c r="K18">
        <v>1.8</v>
      </c>
      <c r="L18" s="5">
        <v>7.3999999999999996E-2</v>
      </c>
      <c r="M18" s="5">
        <v>9.7000000000000003E-2</v>
      </c>
      <c r="N18" s="5">
        <v>0.11899999999999999</v>
      </c>
      <c r="O18" s="5">
        <v>0.14199999999999999</v>
      </c>
      <c r="P18" s="5">
        <v>0.16500000000000001</v>
      </c>
      <c r="Q18" s="5">
        <v>0.188</v>
      </c>
      <c r="R18" s="5">
        <v>0.21099999999999999</v>
      </c>
      <c r="S18" s="5">
        <v>0.23400000000000001</v>
      </c>
      <c r="T18" s="5">
        <v>-0.153</v>
      </c>
      <c r="AG18">
        <v>0.9</v>
      </c>
      <c r="AH18">
        <v>161.4</v>
      </c>
      <c r="BU18" s="2"/>
      <c r="BV18" s="2"/>
      <c r="BW18" s="2"/>
    </row>
    <row r="19" spans="11:75" x14ac:dyDescent="0.35">
      <c r="K19">
        <v>2</v>
      </c>
      <c r="L19" s="5">
        <v>7.8E-2</v>
      </c>
      <c r="M19" s="5">
        <v>0.1</v>
      </c>
      <c r="N19" s="5">
        <v>0.123</v>
      </c>
      <c r="O19" s="5">
        <v>0.14599999999999999</v>
      </c>
      <c r="P19" s="5">
        <v>0.17</v>
      </c>
      <c r="Q19" s="5">
        <v>0.19400000000000001</v>
      </c>
      <c r="R19" s="5">
        <v>0.218</v>
      </c>
      <c r="S19" s="5">
        <v>0.24199999999999999</v>
      </c>
      <c r="T19" s="5">
        <v>-0.161</v>
      </c>
      <c r="AG19">
        <v>1</v>
      </c>
      <c r="AH19">
        <v>179.93</v>
      </c>
      <c r="BU19" s="2"/>
      <c r="BV19" s="2"/>
      <c r="BW19" s="2"/>
    </row>
    <row r="20" spans="11:75" x14ac:dyDescent="0.35">
      <c r="K20" t="s">
        <v>1</v>
      </c>
      <c r="L20" t="s">
        <v>11</v>
      </c>
      <c r="AG20">
        <v>1</v>
      </c>
      <c r="AH20">
        <v>179.6</v>
      </c>
      <c r="BU20" s="2"/>
      <c r="BV20" s="2"/>
      <c r="BW20" s="2"/>
    </row>
    <row r="21" spans="11:75" x14ac:dyDescent="0.35">
      <c r="K21">
        <f>-0.0258*K13^3 - 0.1081*K13^2+0.8909*K13-0.0073</f>
        <v>0.24954440000000003</v>
      </c>
      <c r="L21" s="5">
        <f>L13-L$10</f>
        <v>1.1999999999999999E-2</v>
      </c>
      <c r="M21" s="5">
        <f t="shared" ref="M21:T21" si="20">M13-M$10</f>
        <v>1.6999999999999998E-2</v>
      </c>
      <c r="N21" s="5">
        <f t="shared" si="20"/>
        <v>2.0999999999999998E-2</v>
      </c>
      <c r="O21" s="5">
        <f t="shared" si="20"/>
        <v>2.3999999999999997E-2</v>
      </c>
      <c r="P21" s="5">
        <f t="shared" si="20"/>
        <v>2.7000000000000003E-2</v>
      </c>
      <c r="Q21" s="5">
        <f t="shared" si="20"/>
        <v>3.1E-2</v>
      </c>
      <c r="R21" s="5">
        <f t="shared" si="20"/>
        <v>3.4999999999999996E-2</v>
      </c>
      <c r="S21" s="5">
        <f t="shared" si="20"/>
        <v>3.9000000000000007E-2</v>
      </c>
      <c r="T21" s="5">
        <f>-T13+T$10</f>
        <v>3.7999999999999999E-2</v>
      </c>
      <c r="BU21" s="2"/>
      <c r="BV21" s="2"/>
      <c r="BW21" s="2"/>
    </row>
    <row r="22" spans="11:75" x14ac:dyDescent="0.35">
      <c r="K22">
        <f t="shared" ref="K22:K27" si="21">-0.0258*K14^3 - 0.1081*K14^2+0.8909*K14-0.0073</f>
        <v>0.48275120000000005</v>
      </c>
      <c r="L22" s="5">
        <f t="shared" ref="L22:T26" si="22">L14-L$10</f>
        <v>2.6000000000000002E-2</v>
      </c>
      <c r="M22" s="5">
        <f t="shared" si="22"/>
        <v>3.2000000000000001E-2</v>
      </c>
      <c r="N22" s="5">
        <f t="shared" si="22"/>
        <v>0.04</v>
      </c>
      <c r="O22" s="5">
        <f t="shared" si="22"/>
        <v>4.8000000000000001E-2</v>
      </c>
      <c r="P22" s="5">
        <f t="shared" si="22"/>
        <v>5.5999999999999994E-2</v>
      </c>
      <c r="Q22" s="5">
        <f t="shared" si="22"/>
        <v>6.5000000000000002E-2</v>
      </c>
      <c r="R22" s="5">
        <f t="shared" si="22"/>
        <v>7.1000000000000008E-2</v>
      </c>
      <c r="S22" s="5">
        <f t="shared" si="22"/>
        <v>7.9000000000000001E-2</v>
      </c>
      <c r="T22" s="5">
        <f t="shared" ref="T22:T27" si="23">-T14+T$10</f>
        <v>7.8E-2</v>
      </c>
      <c r="BU22" s="2"/>
      <c r="BV22" s="2"/>
      <c r="BW22" s="2"/>
    </row>
    <row r="23" spans="11:75" x14ac:dyDescent="0.35">
      <c r="K23">
        <f t="shared" si="21"/>
        <v>0.6881408</v>
      </c>
      <c r="L23" s="5">
        <f t="shared" si="22"/>
        <v>3.6999999999999998E-2</v>
      </c>
      <c r="M23" s="5">
        <f t="shared" si="22"/>
        <v>4.8000000000000001E-2</v>
      </c>
      <c r="N23" s="5">
        <f t="shared" si="22"/>
        <v>5.9000000000000004E-2</v>
      </c>
      <c r="O23" s="5">
        <f t="shared" si="22"/>
        <v>7.1000000000000008E-2</v>
      </c>
      <c r="P23" s="5">
        <f t="shared" si="22"/>
        <v>8.2000000000000003E-2</v>
      </c>
      <c r="Q23" s="5">
        <f t="shared" si="22"/>
        <v>9.5000000000000001E-2</v>
      </c>
      <c r="R23" s="5">
        <f t="shared" si="22"/>
        <v>0.10499999999999998</v>
      </c>
      <c r="S23" s="5">
        <f t="shared" si="22"/>
        <v>0.11600000000000001</v>
      </c>
      <c r="T23" s="5">
        <f t="shared" si="23"/>
        <v>0.11499999999999999</v>
      </c>
      <c r="BU23" s="2"/>
      <c r="BV23" s="2"/>
      <c r="BW23" s="2"/>
    </row>
    <row r="24" spans="11:75" x14ac:dyDescent="0.35">
      <c r="K24">
        <f t="shared" si="21"/>
        <v>0.86153360000000012</v>
      </c>
      <c r="L24" s="5">
        <f t="shared" si="22"/>
        <v>4.7E-2</v>
      </c>
      <c r="M24" s="5">
        <f t="shared" si="22"/>
        <v>6.2E-2</v>
      </c>
      <c r="N24" s="5">
        <f t="shared" si="22"/>
        <v>7.6000000000000012E-2</v>
      </c>
      <c r="O24" s="5">
        <f t="shared" si="22"/>
        <v>9.0999999999999998E-2</v>
      </c>
      <c r="P24" s="5">
        <f t="shared" si="22"/>
        <v>0.10600000000000001</v>
      </c>
      <c r="Q24" s="5">
        <f t="shared" si="22"/>
        <v>0.12</v>
      </c>
      <c r="R24" s="5">
        <f t="shared" si="22"/>
        <v>0.13499999999999998</v>
      </c>
      <c r="S24" s="5">
        <f t="shared" si="22"/>
        <v>0.15000000000000002</v>
      </c>
      <c r="T24" s="5">
        <f t="shared" si="23"/>
        <v>0.14899999999999999</v>
      </c>
      <c r="BU24" s="2"/>
      <c r="BV24" s="2"/>
      <c r="BW24" s="2"/>
    </row>
    <row r="25" spans="11:75" x14ac:dyDescent="0.35">
      <c r="K25">
        <f t="shared" si="21"/>
        <v>0.99874999999999992</v>
      </c>
      <c r="L25" s="5">
        <f t="shared" si="22"/>
        <v>5.5000000000000007E-2</v>
      </c>
      <c r="M25" s="5">
        <f t="shared" si="22"/>
        <v>7.0999999999999994E-2</v>
      </c>
      <c r="N25" s="5">
        <f t="shared" si="22"/>
        <v>8.7999999999999995E-2</v>
      </c>
      <c r="O25" s="5">
        <f t="shared" si="22"/>
        <v>0.10500000000000001</v>
      </c>
      <c r="P25" s="5">
        <f t="shared" si="22"/>
        <v>0.123</v>
      </c>
      <c r="Q25" s="5">
        <f t="shared" si="22"/>
        <v>0.14099999999999999</v>
      </c>
      <c r="R25" s="5">
        <f t="shared" si="22"/>
        <v>0.157</v>
      </c>
      <c r="S25" s="5">
        <f t="shared" si="22"/>
        <v>0.17399999999999999</v>
      </c>
      <c r="T25" s="5">
        <f t="shared" si="23"/>
        <v>0.17400000000000002</v>
      </c>
    </row>
    <row r="26" spans="11:75" x14ac:dyDescent="0.35">
      <c r="K26">
        <f t="shared" si="21"/>
        <v>1.0956103999999998</v>
      </c>
      <c r="L26" s="5">
        <f t="shared" si="22"/>
        <v>0.06</v>
      </c>
      <c r="M26" s="5">
        <f t="shared" si="22"/>
        <v>7.8E-2</v>
      </c>
      <c r="N26" s="5">
        <f t="shared" si="22"/>
        <v>9.6000000000000002E-2</v>
      </c>
      <c r="O26" s="5">
        <f t="shared" si="22"/>
        <v>0.11499999999999999</v>
      </c>
      <c r="P26" s="5">
        <f t="shared" si="22"/>
        <v>0.13400000000000001</v>
      </c>
      <c r="Q26" s="5">
        <f t="shared" si="22"/>
        <v>0.153</v>
      </c>
      <c r="R26" s="5">
        <f t="shared" si="22"/>
        <v>0.17099999999999999</v>
      </c>
      <c r="S26" s="5">
        <f t="shared" si="22"/>
        <v>0.19</v>
      </c>
      <c r="T26" s="5">
        <f t="shared" si="23"/>
        <v>0.189</v>
      </c>
    </row>
    <row r="27" spans="11:75" x14ac:dyDescent="0.35">
      <c r="K27">
        <f t="shared" si="21"/>
        <v>1.1356999999999999</v>
      </c>
      <c r="L27" s="5">
        <f>L19-L$10</f>
        <v>6.4000000000000001E-2</v>
      </c>
      <c r="M27" s="5">
        <f t="shared" ref="M27:T27" si="24">M19-M$10</f>
        <v>8.1000000000000003E-2</v>
      </c>
      <c r="N27" s="5">
        <f t="shared" si="24"/>
        <v>0.1</v>
      </c>
      <c r="O27" s="5">
        <f t="shared" si="24"/>
        <v>0.11899999999999999</v>
      </c>
      <c r="P27" s="5">
        <f t="shared" si="24"/>
        <v>0.13900000000000001</v>
      </c>
      <c r="Q27" s="5">
        <f t="shared" si="24"/>
        <v>0.159</v>
      </c>
      <c r="R27" s="5">
        <f t="shared" si="24"/>
        <v>0.17799999999999999</v>
      </c>
      <c r="S27" s="5">
        <f t="shared" si="24"/>
        <v>0.19800000000000001</v>
      </c>
      <c r="T27" s="5">
        <f t="shared" si="23"/>
        <v>0.19700000000000001</v>
      </c>
    </row>
    <row r="29" spans="11:75" x14ac:dyDescent="0.35">
      <c r="K29">
        <v>0.01</v>
      </c>
      <c r="L29">
        <v>1E-3</v>
      </c>
    </row>
  </sheetData>
  <mergeCells count="1">
    <mergeCell ref="L12:R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2021-10-14T13:04:55Z</dcterms:created>
  <dcterms:modified xsi:type="dcterms:W3CDTF">2021-10-20T16:47:38Z</dcterms:modified>
</cp:coreProperties>
</file>