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FIT-HCMUS\Courses\CCKCPM\Deadline\TH\Tuan04\"/>
    </mc:Choice>
  </mc:AlternateContent>
  <xr:revisionPtr revIDLastSave="0" documentId="8_{A3AC62AB-8FA3-4721-9BCC-B9C24E5ED541}" xr6:coauthVersionLast="44" xr6:coauthVersionMax="44" xr10:uidLastSave="{00000000-0000-0000-0000-000000000000}"/>
  <bookViews>
    <workbookView xWindow="-108" yWindow="-108" windowWidth="23256" windowHeight="12576" activeTab="5" xr2:uid="{00000000-000D-0000-FFFF-FFFF00000000}"/>
  </bookViews>
  <sheets>
    <sheet name="Self-Assessment" sheetId="9" r:id="rId1"/>
    <sheet name="Function list" sheetId="8" r:id="rId2"/>
    <sheet name="Test cases" sheetId="7" r:id="rId3"/>
    <sheet name="Bug Report" sheetId="2" r:id="rId4"/>
    <sheet name="Defect Serverity Distribution" sheetId="6" r:id="rId5"/>
    <sheet name="Test summary report" sheetId="1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I17" i="1"/>
  <c r="H17" i="1"/>
  <c r="G17" i="1"/>
  <c r="F17" i="1"/>
  <c r="E17" i="1"/>
  <c r="K15" i="1"/>
  <c r="J15" i="1"/>
  <c r="K14" i="1"/>
  <c r="J14" i="1"/>
  <c r="D14" i="1"/>
  <c r="K13" i="1"/>
  <c r="K12" i="1"/>
  <c r="J12" i="1"/>
  <c r="D12" i="1"/>
  <c r="K11" i="1"/>
  <c r="J17" i="1"/>
  <c r="K10" i="1"/>
  <c r="J10" i="1"/>
  <c r="D10" i="1"/>
  <c r="K9" i="1"/>
  <c r="J9" i="1"/>
  <c r="D9" i="1"/>
  <c r="I12" i="6"/>
  <c r="H12" i="6"/>
  <c r="F10" i="6"/>
  <c r="E10" i="6"/>
  <c r="D10" i="6"/>
  <c r="C10" i="6"/>
  <c r="G10" i="6" s="1"/>
  <c r="E9" i="6"/>
  <c r="D9" i="6"/>
  <c r="C9" i="6"/>
  <c r="G9" i="6" s="1"/>
  <c r="E8" i="6"/>
  <c r="D8" i="6"/>
  <c r="C8" i="6"/>
  <c r="G8" i="6" s="1"/>
  <c r="E7" i="6"/>
  <c r="D7" i="6"/>
  <c r="C7" i="6"/>
  <c r="G7" i="6" s="1"/>
  <c r="E6" i="6"/>
  <c r="D6" i="6"/>
  <c r="C6" i="6"/>
  <c r="G6" i="6" s="1"/>
  <c r="G5" i="6"/>
  <c r="E5" i="6"/>
  <c r="D5" i="6"/>
  <c r="C5" i="6"/>
  <c r="E4" i="6"/>
  <c r="E12" i="6" s="1"/>
  <c r="D4" i="6"/>
  <c r="D12" i="6" s="1"/>
  <c r="C4" i="6"/>
  <c r="D17" i="1" l="1"/>
  <c r="G4" i="6"/>
  <c r="G12" i="6" s="1"/>
  <c r="F12" i="6"/>
  <c r="C12" i="6"/>
  <c r="C8" i="9" l="1"/>
  <c r="C7" i="9"/>
  <c r="C11" i="9" s="1"/>
  <c r="D11" i="9"/>
  <c r="C5" i="1" l="1"/>
  <c r="K17" i="1" s="1"/>
</calcChain>
</file>

<file path=xl/sharedStrings.xml><?xml version="1.0" encoding="utf-8"?>
<sst xmlns="http://schemas.openxmlformats.org/spreadsheetml/2006/main" count="757" uniqueCount="354">
  <si>
    <t>Date</t>
  </si>
  <si>
    <t>No</t>
  </si>
  <si>
    <t>Function ID</t>
  </si>
  <si>
    <t>Function name</t>
  </si>
  <si>
    <t>01</t>
  </si>
  <si>
    <t>02</t>
  </si>
  <si>
    <t>ID</t>
  </si>
  <si>
    <t>Problem summary</t>
  </si>
  <si>
    <t>How to reproduce it</t>
  </si>
  <si>
    <t>Reported by</t>
  </si>
  <si>
    <t>Status</t>
  </si>
  <si>
    <t>Comment</t>
  </si>
  <si>
    <t>Assigned to</t>
  </si>
  <si>
    <t>Open</t>
  </si>
  <si>
    <t>Tested</t>
  </si>
  <si>
    <t>Passed</t>
  </si>
  <si>
    <t>Failed</t>
  </si>
  <si>
    <t>Blocked</t>
  </si>
  <si>
    <t>Skipped</t>
  </si>
  <si>
    <t>Not Yet Tested</t>
  </si>
  <si>
    <t>Total</t>
  </si>
  <si>
    <t>Tested Coverage</t>
  </si>
  <si>
    <t>TEST SUMMARY REPORT</t>
  </si>
  <si>
    <t>Project Name</t>
  </si>
  <si>
    <t>Creator</t>
  </si>
  <si>
    <t>Reviewer</t>
  </si>
  <si>
    <t>&lt;Reviewer&gt;</t>
  </si>
  <si>
    <t>Approver</t>
  </si>
  <si>
    <t>&lt;Approver&gt;</t>
  </si>
  <si>
    <t>Note</t>
  </si>
  <si>
    <t>Test Coverage:</t>
  </si>
  <si>
    <t>Successful Test Coverage:</t>
  </si>
  <si>
    <t>Date:</t>
  </si>
  <si>
    <t>Priority</t>
  </si>
  <si>
    <t>Severity</t>
  </si>
  <si>
    <t>DEFECT SEVERITY DISTRIBUTION</t>
  </si>
  <si>
    <t>No.</t>
  </si>
  <si>
    <t>Fixed</t>
  </si>
  <si>
    <t>Not fixed</t>
  </si>
  <si>
    <t>Function Name</t>
  </si>
  <si>
    <t>Fatal</t>
  </si>
  <si>
    <t>Serious</t>
  </si>
  <si>
    <t>Medium</t>
  </si>
  <si>
    <t>Comestic</t>
  </si>
  <si>
    <t>Test case name</t>
  </si>
  <si>
    <t>Precondition</t>
  </si>
  <si>
    <t>Test steps</t>
  </si>
  <si>
    <t>Expected Result</t>
  </si>
  <si>
    <t>Actual Result</t>
  </si>
  <si>
    <t>Tester</t>
  </si>
  <si>
    <t>Tested Date</t>
  </si>
  <si>
    <t>Remark</t>
  </si>
  <si>
    <t>01 - 001</t>
  </si>
  <si>
    <t>Fail</t>
  </si>
  <si>
    <t>01 - 002</t>
  </si>
  <si>
    <t>Pass</t>
  </si>
  <si>
    <t>01 - 003</t>
  </si>
  <si>
    <t>02 - 001</t>
  </si>
  <si>
    <t>02 - 002</t>
  </si>
  <si>
    <t>02 - 003</t>
  </si>
  <si>
    <t>Actual Result2</t>
  </si>
  <si>
    <t>Remark2</t>
  </si>
  <si>
    <t>Function detail</t>
  </si>
  <si>
    <t>Bug ID</t>
  </si>
  <si>
    <t>Status2</t>
  </si>
  <si>
    <t>Bug ID2</t>
  </si>
  <si>
    <t>Tester2</t>
  </si>
  <si>
    <t>Test Run 1</t>
  </si>
  <si>
    <t>Test Run 2</t>
  </si>
  <si>
    <t>Họ tên</t>
  </si>
  <si>
    <t>MSSV</t>
  </si>
  <si>
    <t>Lớp</t>
  </si>
  <si>
    <t>Tiêu chí</t>
  </si>
  <si>
    <t>Mô tả tiêu chí</t>
  </si>
  <si>
    <t>Thang điểm</t>
  </si>
  <si>
    <t>Điểm tự đánh giá</t>
  </si>
  <si>
    <t>Tổng</t>
  </si>
  <si>
    <t>Cập nhật đầy đủ kết quả Test Results vào Test Case Template sau khi thực thi TCs</t>
  </si>
  <si>
    <t>Báo cáo lỗi rõ ràng, dễ hiểu, có thể tái hiện được. Tìm được ít nhất 10 lỗi của Website</t>
  </si>
  <si>
    <t xml:space="preserve">Thống kê lỗi theo mức độ nghiêm trọng (Defect Serverity Distribution) </t>
  </si>
  <si>
    <t>Tóm tắt thống kê kết quả test đầy đủ (Test Summary Report)</t>
  </si>
  <si>
    <t>Tổng thời gian thực tế bạn dùng để thực hiện bài tập:</t>
  </si>
  <si>
    <t>BTCN#04 - Test Execution &amp; Bug Report</t>
  </si>
  <si>
    <t>Vũ Cao Nguyên</t>
  </si>
  <si>
    <t>18600187</t>
  </si>
  <si>
    <t>18CK2</t>
  </si>
  <si>
    <t>Trang chủ</t>
  </si>
  <si>
    <t>Thông tin một article bao gồm hình đại diện, tiêu đề và mô tả tóm tắt, 1 dòng hiển thị tối đa 3 article</t>
  </si>
  <si>
    <t>6 TCs</t>
  </si>
  <si>
    <t>Trang chi tiết</t>
  </si>
  <si>
    <t>Thông tin từng Article từ trang chủ sẽ hiển thị thông tin chi tiết về Article bao gồm: Hình đại diện, mô tả chi tiết, danh sách comment</t>
  </si>
  <si>
    <t>03</t>
  </si>
  <si>
    <t>Phân trang comment</t>
  </si>
  <si>
    <t>Mỗi trang hiển thị tối đa 3 comment. Thông tin của một comment bao gồm nội dung comment và thời gian đăng</t>
  </si>
  <si>
    <t>8 TCs</t>
  </si>
  <si>
    <t>04</t>
  </si>
  <si>
    <t>Thêm comment</t>
  </si>
  <si>
    <t>Chỉ có tài khoản đã đăng nhập mới được thêm Comment</t>
  </si>
  <si>
    <t>7 TCs</t>
  </si>
  <si>
    <t>05</t>
  </si>
  <si>
    <t>Xóa comment</t>
  </si>
  <si>
    <t>Chỉ có tài khoản đã đăng nhập mới được xoá Comment</t>
  </si>
  <si>
    <t>06</t>
  </si>
  <si>
    <t>Đăng nhập</t>
  </si>
  <si>
    <t>Cho phép lưu mật khẩu cho các lần đăng nhập sau</t>
  </si>
  <si>
    <t>07</t>
  </si>
  <si>
    <t>Đăng ký</t>
  </si>
  <si>
    <t>Username khác rỗng, mật khẩu phải chứa ít nhất một ký tự chữ in thường, một ký tự chữ in hoa và một ký tự số, chiều dài tối thiểu 8 ký tự</t>
  </si>
  <si>
    <t>11 TCs</t>
  </si>
  <si>
    <t>Function 01: Trang chủ</t>
  </si>
  <si>
    <t>Hiển thị thông tin tất cả của article</t>
  </si>
  <si>
    <t>http://kcpm-demo.herokuapp.com/articles</t>
  </si>
  <si>
    <t>1. Vào trang chủ</t>
  </si>
  <si>
    <t>Article có hình ảnh, tiêu đề, mô tả tóm tắt</t>
  </si>
  <si>
    <t>Nguyen</t>
  </si>
  <si>
    <t>Hiển thị 1 dòng tối đa 3 article</t>
  </si>
  <si>
    <t>1 dòng hiển thị 3 article</t>
  </si>
  <si>
    <t>Hiển thị trên 3 article ở 1 dòng</t>
  </si>
  <si>
    <t>1 dòng hiển thị 6 article</t>
  </si>
  <si>
    <t>01 - 004</t>
  </si>
  <si>
    <t>Không hiển thị hình ảnh của article</t>
  </si>
  <si>
    <t>Article không có hình ảnh</t>
  </si>
  <si>
    <t>Article có hình ảnh</t>
  </si>
  <si>
    <t>01 - 005</t>
  </si>
  <si>
    <t>Không hiển thị tiêu đề của article</t>
  </si>
  <si>
    <t>Article không có tiêu đề</t>
  </si>
  <si>
    <t>Article có tiêu đề</t>
  </si>
  <si>
    <t>01 - 006</t>
  </si>
  <si>
    <t>Không hiển thị mô tả tóm tắt của article</t>
  </si>
  <si>
    <t>Article không có mô tả tóm tắt</t>
  </si>
  <si>
    <t>Article có mô tả tóm tắt</t>
  </si>
  <si>
    <t>Function 02: Trang chi tiết</t>
  </si>
  <si>
    <t>Không hiển thị trang chi tiết của từng article</t>
  </si>
  <si>
    <t>http://kcpm-demo.herokuapp.com/articles/1</t>
  </si>
  <si>
    <t>1. Vào trang chủ
2. Chọn article Design Research</t>
  </si>
  <si>
    <t xml:space="preserve">Không hiển thị trang </t>
  </si>
  <si>
    <t>Hiển thị trang</t>
  </si>
  <si>
    <t>http://kcpm-demo.herokuapp.com/articles/2</t>
  </si>
  <si>
    <t>1. Vào trang chủ
2. Chọn article Web &amp; Mobile</t>
  </si>
  <si>
    <t>Không hiển thị hình ảnh</t>
  </si>
  <si>
    <t>Hiển thị hình ảnh</t>
  </si>
  <si>
    <t>http://kcpm-demo.herokuapp.com/articles/3</t>
  </si>
  <si>
    <t>1. Vào trang chủ
2. Chọn article Usability</t>
  </si>
  <si>
    <t>Không hiển thị tiêu đề</t>
  </si>
  <si>
    <t>Hiển thị tiêu đề</t>
  </si>
  <si>
    <t>02 - 004</t>
  </si>
  <si>
    <t>Không hiển thị mô tả chi tiết của article</t>
  </si>
  <si>
    <t>Không hiển thị mô tả chi tiết</t>
  </si>
  <si>
    <t>Hiển thị mô tả chi tiết</t>
  </si>
  <si>
    <t>02 - 005</t>
  </si>
  <si>
    <t>Không hiển thị danh sách comment</t>
  </si>
  <si>
    <t>Hiển thị danh sách comment</t>
  </si>
  <si>
    <t>02 - 006</t>
  </si>
  <si>
    <t>Hiển thị đầy đủ thông tin chi tiết của article</t>
  </si>
  <si>
    <t>Hiển thị hình ảnh, tiêu đề, mô tả chi tiết và danh sách comment của article</t>
  </si>
  <si>
    <t>Function 03: Phân trang comment</t>
  </si>
  <si>
    <t>03 - 001</t>
  </si>
  <si>
    <t>Hiển thị lớn hơn 3 comment</t>
  </si>
  <si>
    <t>Hiển thị 10 comment ở 1 phân trang</t>
  </si>
  <si>
    <t>Hiển thị 3 comment ở 1 phân trang</t>
  </si>
  <si>
    <t>03 - 002</t>
  </si>
  <si>
    <t>Hiển thị ngày giờ của comment</t>
  </si>
  <si>
    <t>03 - 003</t>
  </si>
  <si>
    <t xml:space="preserve">Hiển thị comment mới nhất ở trang đầu </t>
  </si>
  <si>
    <t>Comment mới hiển thị ở phân trang 1</t>
  </si>
  <si>
    <t>Comment mới hiển thị ở phân trang cuối cùng</t>
  </si>
  <si>
    <t>03 - 004</t>
  </si>
  <si>
    <t>Sử dụng nút Prev ở trang 1</t>
  </si>
  <si>
    <t>1. Vào trang chủ
2. Chọn article Web &amp; Mobile
3. Chọn trang comment
4. Chọn nút Prev</t>
  </si>
  <si>
    <t>Hiển thị trang 1</t>
  </si>
  <si>
    <t>Hiển thị trang trống</t>
  </si>
  <si>
    <t>03 - 005</t>
  </si>
  <si>
    <t>Thay đổi tùy chọn khi chọn trang 3</t>
  </si>
  <si>
    <t>1. Vào trang chủ
2. Chọn article Design Research
3. Chọn trang 3 ở danh sách comment.</t>
  </si>
  <si>
    <t>Hiển thị:
Prev
3
4
5
Next</t>
  </si>
  <si>
    <t>Hiển thị:
Prev
Thứ tự của 3 trang cuối
Next</t>
  </si>
  <si>
    <t>03 - 006</t>
  </si>
  <si>
    <t>Sử dụng nút Next ở trang cuối cùng</t>
  </si>
  <si>
    <t>1. Vào trang chủ
2. Chọn article Usability
3. Chọn trang commet cuối cùng
4. Chọn nút Next</t>
  </si>
  <si>
    <t>Hiển thị trang cuối</t>
  </si>
  <si>
    <t>03 - 007</t>
  </si>
  <si>
    <t>Sử dụng nút Prev ở các trang khác 1</t>
  </si>
  <si>
    <t>1. Vào trang chủ
2. Chọn article Web &amp; Mobile
3. Chọn nút Prev ở danh sách comment</t>
  </si>
  <si>
    <t>Hiển thị trang ngay trước đó</t>
  </si>
  <si>
    <t>03 - 008</t>
  </si>
  <si>
    <t>Sử dụng nút Next ở các trang không phải cuối cùng</t>
  </si>
  <si>
    <t>1. Vào trang chủ
2. Chọn article Design Research
3. Chọn nút Next ở danh sách comment.</t>
  </si>
  <si>
    <t>Hiển thị trang ngay sau đó</t>
  </si>
  <si>
    <t>Function 04: Thêm comment</t>
  </si>
  <si>
    <t>04 - 001</t>
  </si>
  <si>
    <t>Post comment khi chưa đăng nhập</t>
  </si>
  <si>
    <t>1. Vào trang chủ
2. Chọn article muốn xem chi tiết
3. Nhập comment ở khu vực danh sách comment
4. Chọn post</t>
  </si>
  <si>
    <t>Comment không hiển thị</t>
  </si>
  <si>
    <t>Comment hiển thị ở trang cuối cùng</t>
  </si>
  <si>
    <t>04 - 002</t>
  </si>
  <si>
    <t>Post comment với chữ</t>
  </si>
  <si>
    <t>Đã đăng nhập</t>
  </si>
  <si>
    <t>1. Vào trang chủ
2. Chọn article muốn xem chi tiết
3. Nhập comment "nguyen0710" ở khu vực danh sách comment
4. Chọn post</t>
  </si>
  <si>
    <t>04 - 003</t>
  </si>
  <si>
    <t>Comment hiển thị đúng ngày giờ đăng</t>
  </si>
  <si>
    <t>1. Vào trang chủ
2. Chọn article Web &amp; Mobile
3. Nhập comment ở khu vực danh sách comment
4. Chọn post</t>
  </si>
  <si>
    <t>nguyen@fit.hcmus ( 5/20/2020, 05:30:30 PM )</t>
  </si>
  <si>
    <t>nguyen@fit.hcmus ( 5/20/2020, 10:30:30 AM )</t>
  </si>
  <si>
    <t>04 - 004</t>
  </si>
  <si>
    <t>Post comment chỉ với khoảng trắng</t>
  </si>
  <si>
    <t>1. Vào trang chủ
2. Chọn article muốn xem chi tiết
3. Nhập comment  "                  " ở khu vực danh sách comment
4. Chọn post</t>
  </si>
  <si>
    <t>Commet không hiển thị (báo lỗi không được post khoảng trắng)</t>
  </si>
  <si>
    <t xml:space="preserve">04 - 005 </t>
  </si>
  <si>
    <t>Post comment với số</t>
  </si>
  <si>
    <t>1. Vào trang chủ
2. Chọn article muốn xem chi tiết
3. Nhập comment "871554512547" ở khu vực danh sách comment
4. Chọn post</t>
  </si>
  <si>
    <t>04 - 006</t>
  </si>
  <si>
    <t>Post comment với chữ và số</t>
  </si>
  <si>
    <t>1. Vào trang chủ
2. Chọn article muốn xem chi tiết
3. Nhập comment "nguyenfithcmus2020" ở khu vực danh sách comment
4. Chọn post</t>
  </si>
  <si>
    <t xml:space="preserve">04 - 007 </t>
  </si>
  <si>
    <t>Post comment chỉ với ký tự</t>
  </si>
  <si>
    <t>1. Vào trang chủ
2. Chọn article muốn xem chi tiết
3. Nhập comment "{@$$&amp;%!@}" ở khu vực danh sách comment
4. Chọn post</t>
  </si>
  <si>
    <t>Function 05: Xóa comment</t>
  </si>
  <si>
    <t>05 - 001</t>
  </si>
  <si>
    <t>Xóa comment khi chưa đăng nhập</t>
  </si>
  <si>
    <t xml:space="preserve">1. Vào trang chủ
2. Chọn article muốn xem chi tiết
3. Chọn dấu x ở comment muốn xóa
4. Xác nhận </t>
  </si>
  <si>
    <t>Comment không bị xóa</t>
  </si>
  <si>
    <t>Comment đã bị xóa</t>
  </si>
  <si>
    <t>05 - 002</t>
  </si>
  <si>
    <t>Xóa comment khi đã đăng nhập</t>
  </si>
  <si>
    <t>username = "admin"
password = "admin"</t>
  </si>
  <si>
    <t>05 - 003</t>
  </si>
  <si>
    <t>Ở lại trang hiện tại khi xóa comment</t>
  </si>
  <si>
    <t>Ở lại trang hiện tại</t>
  </si>
  <si>
    <t>Quay về trang đầu</t>
  </si>
  <si>
    <t>05 - 004</t>
  </si>
  <si>
    <t>Xóa một lúc nhiều comment</t>
  </si>
  <si>
    <t>Nhiều comment được chọn bị xóa</t>
  </si>
  <si>
    <t>Chỉ xóa một comment một lần</t>
  </si>
  <si>
    <t>05 - 005</t>
  </si>
  <si>
    <t>Xóa một trang comment</t>
  </si>
  <si>
    <t>Một phân trang comment bị xóa</t>
  </si>
  <si>
    <t>05 - 006</t>
  </si>
  <si>
    <t>Xóa toàn bộ comment</t>
  </si>
  <si>
    <t>Toàn bộ danh sách comment bị xóa</t>
  </si>
  <si>
    <t>Function 06: Đăng nhập</t>
  </si>
  <si>
    <t>06 - 001</t>
  </si>
  <si>
    <t>Đăng nhập với tài khoản trống</t>
  </si>
  <si>
    <t>http://kcpm-demo.herokuapp.com/login</t>
  </si>
  <si>
    <t xml:space="preserve">1. Nhập username:
2. Nhập password: 07102000
3. Chọn đăng nhập
</t>
  </si>
  <si>
    <t>username hiện thông báo: "Vui lòng điền vào trường này"</t>
  </si>
  <si>
    <t>06 - 002</t>
  </si>
  <si>
    <t>Đăng nhập với mật khẩu trống</t>
  </si>
  <si>
    <t xml:space="preserve">1. Nhập username: nguyen.fit.hcmus
2. Nhập password: 
3. Chọn đăng nhập
</t>
  </si>
  <si>
    <t>password hiện thông báo: "Vui lòng điền vào trường này"</t>
  </si>
  <si>
    <t>06 - 003</t>
  </si>
  <si>
    <t>Đăng nhập với tài khoản và mật khẩu trống</t>
  </si>
  <si>
    <t xml:space="preserve">1. Nhập username: 
2. Nhập password: 
3. Chọn đăng nhập
</t>
  </si>
  <si>
    <t>06 - 004</t>
  </si>
  <si>
    <t>Đăng nhập với tài khoản chưa đăng ký</t>
  </si>
  <si>
    <t xml:space="preserve">1. Nhập username: nguyen.fit.hcmus
2. Nhập password: 07102000
3. Chọn đăng nhập
</t>
  </si>
  <si>
    <t>Hiện thông báo: "Please enter correct username or password!"</t>
  </si>
  <si>
    <t>06 - 005</t>
  </si>
  <si>
    <t>Đăng nhập thành công</t>
  </si>
  <si>
    <t>Có tài khoản trong hệ thống</t>
  </si>
  <si>
    <t xml:space="preserve">1. Nhập username: admin
2. Nhập password: admin
3. Chọn đăng nhập
</t>
  </si>
  <si>
    <t>Hiển thị lời chào cho người dùng</t>
  </si>
  <si>
    <t>06 - 006</t>
  </si>
  <si>
    <t>Ghi nhớ tài khoản khi đăng nhập</t>
  </si>
  <si>
    <t xml:space="preserve">1. Nhập username: admin
2. Nhập password: admin
3. Chọn đăng nhập
4. Chọn Remember me
</t>
  </si>
  <si>
    <t>Đăng nhập không cần nhập lại username và password</t>
  </si>
  <si>
    <t>Function 07: Đăng ký</t>
  </si>
  <si>
    <t>07 - 001</t>
  </si>
  <si>
    <t>Đăng ký với username trống</t>
  </si>
  <si>
    <t>http://kcpm-demo.herokuapp.com/register</t>
  </si>
  <si>
    <t xml:space="preserve">1. username: 
2. password: 07102000
3. confirmed password: 07102000
4. Chọn đăng ký
</t>
  </si>
  <si>
    <t>07 - 002</t>
  </si>
  <si>
    <t>Đăng ký với username và password trống</t>
  </si>
  <si>
    <t xml:space="preserve">1. username:
2. password: 
3. confirmed password: 
4. Chọn đăng ký
</t>
  </si>
  <si>
    <t>07 - 003</t>
  </si>
  <si>
    <t>Đăng ký với password trống</t>
  </si>
  <si>
    <t xml:space="preserve">1. username: nguyen.fit.hcmus
2. password: 
3. confirmed password: 
4. Chọn đăng ký
</t>
  </si>
  <si>
    <t>07 - 004</t>
  </si>
  <si>
    <t>Đăng ký với password ít hơn 8 kí tự</t>
  </si>
  <si>
    <t xml:space="preserve">1. username: nguyen.fit.hcmus
2. password: vcn0710
3. confirmed password: vcn0710
4. Chọn đăng ký
</t>
  </si>
  <si>
    <t>password hiện thông báo: "Vui lòng khớp với định dạng được yêu cầu"</t>
  </si>
  <si>
    <t>07 - 005</t>
  </si>
  <si>
    <t>Đăng ký với password in thường có 8 kí tự hoặc nhiều hơn</t>
  </si>
  <si>
    <t xml:space="preserve">1. username: nguyen.fit.hcmus
2. password: vucaonguyen
3. confirmed password: vucaonguyen
4. Chọn đăng ký
</t>
  </si>
  <si>
    <t>07 - 006</t>
  </si>
  <si>
    <t>Đăng ký với password in hoa có 8 kí tự hoặc nhiều hơn</t>
  </si>
  <si>
    <t xml:space="preserve">1. username: nguyen.fit.hcmus
2. password: QWERTYUIOP
3. confirmed password: QWERTYUIOP
4. Chọn đăng ký
</t>
  </si>
  <si>
    <t>07 - 007</t>
  </si>
  <si>
    <t>Đăng ký với password có 8 kí tự (in thường, in hoa) hoặc nhiều hơn</t>
  </si>
  <si>
    <t xml:space="preserve">1. username: nguyen.fit.hcmus
2. password: zxcvbnmLKJHGF
3. confirmed password: zxcvbnmLKJHGF
4. Chọn đăng ký
</t>
  </si>
  <si>
    <t>07 - 008</t>
  </si>
  <si>
    <t>Đăng ký với password có 8 kí tự (in thường, chữ số) hoặc nhiều hơn</t>
  </si>
  <si>
    <t xml:space="preserve">1. username: nguyen.fit.hcmus
2. password: nguyen07102000
3. confirmed password: nguyen07102000
4. Chọn đăng ký
</t>
  </si>
  <si>
    <t>07 - 009</t>
  </si>
  <si>
    <t>Đăng ký với password có 8 kí tự (in hoa, chữ số) hoặc nhiều hơn</t>
  </si>
  <si>
    <t xml:space="preserve">1. username: nguyen.fit.hcmus
2. password: QWERTY789
3. confirmed password: QWERTY789
4. Chọn đăng ký
</t>
  </si>
  <si>
    <t>07 - 010</t>
  </si>
  <si>
    <t>Đăng ký với password và confirmed password không khớp</t>
  </si>
  <si>
    <t xml:space="preserve">1. username: nguyen.fit.hcmus
2. password: nguyen07102000
3. confirmed password: nguyen71020
4. Chọn đăng ký
</t>
  </si>
  <si>
    <t>password hiện thông báo: "Mật khẩu xác nhận không khớp"</t>
  </si>
  <si>
    <t>This function is under construction. Please come back later!</t>
  </si>
  <si>
    <t>07 - 011</t>
  </si>
  <si>
    <t>Đăng ký với password có 8 kí tự (in hoa, in thường, chữ số)  hoặc nhiều hơn</t>
  </si>
  <si>
    <t xml:space="preserve">1. username: nguyen.fit.hcmus
2. password: Nguyen07102000
3. confirmed password: Nguyen07102000
4. Chọn đăng ký
</t>
  </si>
  <si>
    <t>Hiện thông báo: "Bạn đã đăng ký thành công"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</si>
  <si>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</si>
  <si>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</si>
  <si>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</si>
  <si>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</si>
  <si>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</si>
  <si>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</si>
  <si>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</si>
  <si>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</si>
  <si>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</si>
  <si>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</si>
  <si>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</si>
  <si>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</si>
  <si>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</si>
  <si>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</si>
  <si>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</si>
  <si>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</si>
  <si>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</si>
  <si>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Không hiển thị trên 3 article ở 1 dòng</t>
  </si>
  <si>
    <t>1. Vào trang chủ
Expected: Hiển thị 4 article trên 1 dòng
Actual: Hiển thị 3 article trên 1 dòng</t>
  </si>
  <si>
    <t>1. Vào trang chủ
Expected: Article không có hình ảnh
Actual: Article có hình ảnh</t>
  </si>
  <si>
    <t>1. Vào trang chủ
Expected: Article không có tiêu đề
Actual: Article có tiêu đề</t>
  </si>
  <si>
    <t>1. Vào trang chủ
Expected: Article không có mô tả tóm tắt
Actual: Article có mô tả tóm tắt</t>
  </si>
  <si>
    <t>1. Vào trang chủ
2. Chọn article Design Research
Expected: Không hiển thị trang 
Actual: Hiển thị trang</t>
  </si>
  <si>
    <t>1. Vào trang chủ
2. Chọn article Web &amp; Mobile
Expected: Không hiển thị hình ảnh
Actual: Hiển thị hình ảnh</t>
  </si>
  <si>
    <t>1. Vào trang chủ
2. Chọn article Usability
Expected: Không hiển thị tiêu đề
Actual: Hiển thị tiêu đề</t>
  </si>
  <si>
    <t>1. Vào trang chủ
2. Chọn article Design Research
Expected: Không hiển thị mô tả chi tiết
Actual: Hiển thị mô tả chi tiết</t>
  </si>
  <si>
    <t>1. Vào trang chủ
2. Chọn article Web &amp; Mobile
Expected: Không hiển thị danh sách comment
Actual: Hiển thị danh sách comment</t>
  </si>
  <si>
    <t xml:space="preserve">Không hiển thị comment mới nhất ở trang đầu </t>
  </si>
  <si>
    <t>1. Vào trang chủ
2. Chọn article Design Research
Expected: Hiển thị 10 comment ở 1 phân trang
Actual: Hiển thị 3 comment ở 1 phân trang</t>
  </si>
  <si>
    <t>Không hiển thị 3 comment ở 1 trang</t>
  </si>
  <si>
    <t>1. Vào trang chủ
2. Chọn article Web &amp; Mobile
3. Chọn trang comment
4. Chọn nút Prev
Expected: Hiển thị trang 1
Actual: Hiển thị trang trống</t>
  </si>
  <si>
    <t>1. Vào trang chủ
2. Chọn article Design Research
3. Chọn trang 3 ở danh sách comment.
Expected: Hiển thị:
Prev
3
4
5
Next
Actual: Hiển thị:
Prev
Thứ tự của 3 trang cuối
Next</t>
  </si>
  <si>
    <t>1. Vào trang chủ
2. Chọn article Usability
Expected: Comment mới hiển thị ở phân trang đầu
Actual: Comment mới hiển thị ở phân trang cuối cùng</t>
  </si>
  <si>
    <t>1. Vào trang chủ
2. Chọn article Usability
3. Chọn trang commet cuối cùng
4. Chọn nút Next
Expected: Hiển thị trang cuối
Actual: Hiển thị trang trống</t>
  </si>
  <si>
    <t>1. Vào trang chủ
2. Chọn article muốn xem chi tiết
3. Nhập comment ở khu vực danh sách comment
4. Chọn post
Expected: Comment không hiển thị
Actual: Comment hiển thị ở trang cuối cùng</t>
  </si>
  <si>
    <t>Comment không hiển thị đúng ngày giờ</t>
  </si>
  <si>
    <t>1. Vào trang chủ
2. Chọn article Web &amp; Mobile
3. Nhập comment ở khu vực danh sách comment
4. Chọn post
Expected: nguyen@fit.hcmus ( 5/20/2020, 05:30:30 PM )
Actual: nguyen@fit.hcmus ( 5/20/2020, 10:30:30 AM )</t>
  </si>
  <si>
    <t>1. Vào trang chủ
2. Chọn article muốn xem chi tiết
3. Nhập comment  "                  " ở khu vực danh sách comment
4. Chọn post
Expected: Commet không hiển thị (báo lỗi không được post khoảng trắng)
Actual: Comment hiển thị ở trang cuối cùng</t>
  </si>
  <si>
    <t>1. Vào trang chủ
2. Chọn article muốn xem chi tiết
3. Chọn dấu x ở comment muốn xóa
4. Xác nhận 
Expected: Comment không bị xóa
Actual: Comment đã bị xóa</t>
  </si>
  <si>
    <t>1. Vào trang chủ
2. Chọn article muốn xem chi tiết
3. Chọn dấu x ở comment muốn xóa
4. Xác nhận 
Expected: Ở lại trang hiện tại
Actual: Quay về trang đầu</t>
  </si>
  <si>
    <t>1. Vào trang chủ
2. Chọn article muốn xem chi tiết
3. Chọn dấu x ở comment muốn xóa
4. Xác nhận 
Expected: Nhiều comment được chọn bị xóa
Actual: Chỉ xóa một comment một lần</t>
  </si>
  <si>
    <t>1. Vào trang chủ
2. Chọn article muốn xem chi tiết
3. Chọn dấu x ở comment muốn xóa
4. Xác nhận 
Expected: Một phân trang comment bị xóa
Actual: Chỉ xóa một comment một lần</t>
  </si>
  <si>
    <t>1. Vào trang chủ
2. Chọn article muốn xem chi tiết
3. Chọn dấu x ở comment muốn xóa
4. Xác nhận 
Expected: Toàn bộ danh sách comment bị xóa
Actual: Chỉ xóa một comment một lần</t>
  </si>
  <si>
    <t>Đăng kí</t>
  </si>
  <si>
    <t>1. username: nguyen.fit.hcmus
2. password: nguyen07102000
3. confirmed password: nguyen71020
4. Chọn đăng ký
Expected: password hiện thông báo: "Mật khẩu xác nhận không khớp"
Actual: This function is under construction. Please come back later!</t>
  </si>
  <si>
    <t>1. username: nguyen.fit.hcmus
2. password: Nguyen07102000
3. confirmed password: Nguyen07102000
4. Chọn đăng ký
Expected: Hiện thông báo: "Bạn đã đăng ký thành công"
Actual: This function is under construction. Please come back later!</t>
  </si>
  <si>
    <t>Low</t>
  </si>
  <si>
    <t>High</t>
  </si>
  <si>
    <t>Test Document KCPM</t>
  </si>
  <si>
    <t>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</si>
</sst>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scheme val="minor"/>
    </font>
    <font>
      <b/>
      <sz val="11"/>
      <color rgb="FF3366FF"/>
      <name val="Calibri"/>
      <scheme val="minor"/>
    </font>
    <font>
      <b/>
      <sz val="11"/>
      <color theme="9" tint="-0.499984740745262"/>
      <name val="Calibri"/>
      <scheme val="minor"/>
    </font>
    <font>
      <b/>
      <sz val="11"/>
      <color theme="5" tint="-0.249977111117893"/>
      <name val="Calibri"/>
      <scheme val="minor"/>
    </font>
    <font>
      <b/>
      <i/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3366FF"/>
      <name val="Calibri"/>
      <family val="2"/>
      <scheme val="minor"/>
    </font>
    <font>
      <b/>
      <sz val="20"/>
      <color rgb="FF008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515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9" fontId="0" fillId="0" borderId="0" xfId="4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9" fontId="8" fillId="0" borderId="0" xfId="4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" fillId="0" borderId="0" xfId="23" applyAlignment="1">
      <alignment horizontal="center"/>
    </xf>
    <xf numFmtId="0" fontId="1" fillId="0" borderId="0" xfId="23"/>
    <xf numFmtId="0" fontId="12" fillId="2" borderId="2" xfId="23" applyFont="1" applyFill="1" applyBorder="1" applyAlignment="1">
      <alignment horizontal="center"/>
    </xf>
    <xf numFmtId="0" fontId="12" fillId="2" borderId="2" xfId="23" applyFont="1" applyFill="1" applyBorder="1"/>
    <xf numFmtId="0" fontId="1" fillId="0" borderId="2" xfId="23" applyBorder="1" applyAlignment="1">
      <alignment horizontal="center"/>
    </xf>
    <xf numFmtId="0" fontId="12" fillId="0" borderId="2" xfId="23" applyFont="1" applyBorder="1" applyAlignment="1">
      <alignment horizontal="center"/>
    </xf>
    <xf numFmtId="0" fontId="12" fillId="0" borderId="0" xfId="23" applyFont="1" applyAlignment="1">
      <alignment horizontal="center"/>
    </xf>
    <xf numFmtId="0" fontId="12" fillId="0" borderId="0" xfId="0" applyFont="1"/>
    <xf numFmtId="0" fontId="12" fillId="0" borderId="1" xfId="0" applyFont="1" applyBorder="1" applyAlignment="1">
      <alignment horizontal="center"/>
    </xf>
    <xf numFmtId="14" fontId="11" fillId="0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6" fillId="0" borderId="0" xfId="0" quotePrefix="1" applyFont="1"/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top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right"/>
    </xf>
    <xf numFmtId="0" fontId="10" fillId="0" borderId="3" xfId="0" applyFont="1" applyFill="1" applyBorder="1" applyAlignment="1">
      <alignment horizontal="right" vertical="center"/>
    </xf>
    <xf numFmtId="0" fontId="10" fillId="0" borderId="4" xfId="0" applyFont="1" applyFill="1" applyBorder="1" applyAlignment="1">
      <alignment horizontal="right" vertical="center"/>
    </xf>
    <xf numFmtId="0" fontId="0" fillId="0" borderId="3" xfId="0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2" xfId="0" applyFill="1" applyBorder="1" applyAlignment="1">
      <alignment horizontal="center"/>
    </xf>
    <xf numFmtId="49" fontId="0" fillId="0" borderId="0" xfId="0" applyNumberFormat="1"/>
    <xf numFmtId="49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0" fontId="14" fillId="3" borderId="0" xfId="40" applyFont="1" applyAlignment="1">
      <alignment vertical="center"/>
    </xf>
    <xf numFmtId="0" fontId="15" fillId="3" borderId="0" xfId="40" applyFont="1" applyAlignment="1">
      <alignment vertical="center"/>
    </xf>
    <xf numFmtId="0" fontId="15" fillId="3" borderId="0" xfId="40" applyFont="1" applyAlignment="1">
      <alignment horizontal="left" vertical="center"/>
    </xf>
    <xf numFmtId="0" fontId="15" fillId="0" borderId="0" xfId="0" applyFont="1"/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41" applyAlignment="1">
      <alignment horizontal="left" vertical="center"/>
    </xf>
    <xf numFmtId="0" fontId="16" fillId="4" borderId="0" xfId="0" applyFont="1" applyFill="1" applyAlignment="1">
      <alignment vertical="center" wrapText="1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6" fillId="5" borderId="0" xfId="0" applyFont="1" applyFill="1" applyAlignment="1">
      <alignment vertical="center" wrapText="1"/>
    </xf>
    <xf numFmtId="0" fontId="17" fillId="0" borderId="0" xfId="0" applyFont="1" applyAlignment="1">
      <alignment vertical="center"/>
    </xf>
    <xf numFmtId="0" fontId="16" fillId="5" borderId="0" xfId="0" applyFont="1" applyFill="1" applyAlignment="1">
      <alignment vertical="center"/>
    </xf>
    <xf numFmtId="0" fontId="15" fillId="3" borderId="0" xfId="40" applyFont="1" applyAlignment="1">
      <alignment vertical="center" wrapText="1"/>
    </xf>
    <xf numFmtId="14" fontId="15" fillId="3" borderId="0" xfId="4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4" fillId="3" borderId="0" xfId="40" applyFont="1" applyAlignment="1">
      <alignment horizontal="left" vertical="center"/>
    </xf>
    <xf numFmtId="0" fontId="14" fillId="3" borderId="0" xfId="40" applyFont="1" applyAlignment="1">
      <alignment vertical="center" wrapText="1"/>
    </xf>
    <xf numFmtId="14" fontId="14" fillId="3" borderId="0" xfId="40" applyNumberFormat="1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13" fillId="0" borderId="10" xfId="0" applyFont="1" applyBorder="1" applyAlignment="1">
      <alignment horizontal="center" vertical="center"/>
    </xf>
    <xf numFmtId="0" fontId="15" fillId="3" borderId="11" xfId="40" applyFont="1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0" fillId="0" borderId="13" xfId="0" applyBorder="1"/>
    <xf numFmtId="0" fontId="13" fillId="0" borderId="10" xfId="0" applyFont="1" applyBorder="1" applyAlignment="1">
      <alignment horizontal="left" vertical="center"/>
    </xf>
    <xf numFmtId="0" fontId="0" fillId="0" borderId="0" xfId="0" applyBorder="1"/>
    <xf numFmtId="0" fontId="13" fillId="0" borderId="14" xfId="0" applyFont="1" applyBorder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19" fillId="7" borderId="13" xfId="0" applyFont="1" applyFill="1" applyBorder="1" applyAlignment="1">
      <alignment horizontal="center" vertical="center"/>
    </xf>
    <xf numFmtId="0" fontId="1" fillId="0" borderId="0" xfId="0" quotePrefix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4" fontId="1" fillId="0" borderId="0" xfId="0" applyNumberFormat="1" applyFont="1" applyAlignment="1">
      <alignment horizontal="center" vertical="center"/>
    </xf>
    <xf numFmtId="0" fontId="0" fillId="0" borderId="2" xfId="0" applyBorder="1"/>
    <xf numFmtId="0" fontId="22" fillId="0" borderId="0" xfId="23" applyFont="1" applyAlignment="1">
      <alignment horizontal="center"/>
    </xf>
    <xf numFmtId="0" fontId="1" fillId="2" borderId="2" xfId="23" applyFill="1" applyBorder="1" applyAlignment="1">
      <alignment horizontal="center"/>
    </xf>
    <xf numFmtId="0" fontId="23" fillId="0" borderId="0" xfId="23" applyFont="1" applyAlignment="1">
      <alignment horizontal="center"/>
    </xf>
    <xf numFmtId="0" fontId="24" fillId="0" borderId="0" xfId="23" applyFont="1" applyAlignment="1">
      <alignment horizontal="center"/>
    </xf>
    <xf numFmtId="14" fontId="25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1" xfId="0" applyFont="1" applyFill="1" applyBorder="1"/>
    <xf numFmtId="9" fontId="6" fillId="2" borderId="0" xfId="4" applyFont="1" applyFill="1" applyAlignment="1">
      <alignment horizontal="center"/>
    </xf>
    <xf numFmtId="0" fontId="1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9" fontId="21" fillId="0" borderId="0" xfId="0" applyNumberFormat="1" applyFont="1" applyAlignment="1">
      <alignment horizontal="center"/>
    </xf>
  </cellXfs>
  <cellStyles count="42">
    <cellStyle name="20% - Accent1" xfId="40" builtinId="30"/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/>
    <cellStyle name="Normal" xfId="0" builtinId="0"/>
    <cellStyle name="Normal 2" xfId="3" xr:uid="{00000000-0005-0000-0000-000025000000}"/>
    <cellStyle name="Normal 3" xfId="23" xr:uid="{00000000-0005-0000-0000-000026000000}"/>
    <cellStyle name="Percent" xfId="4" builtinId="5"/>
  </cellStyles>
  <dxfs count="4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CCFFCC"/>
        </patternFill>
      </fill>
      <alignment vertical="center" textRotation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/>
        </top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8600054-Test-Docu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f-Assessment"/>
      <sheetName val="Function list"/>
      <sheetName val="Test cases"/>
      <sheetName val="Bug Report"/>
      <sheetName val="Defect Serverity Distribution"/>
      <sheetName val="Test summary report"/>
    </sheetNames>
    <sheetDataSet>
      <sheetData sheetId="0"/>
      <sheetData sheetId="1"/>
      <sheetData sheetId="2"/>
      <sheetData sheetId="3">
        <row r="16">
          <cell r="J16" t="str">
            <v>Comestic</v>
          </cell>
        </row>
        <row r="17">
          <cell r="J17" t="str">
            <v>Comestic</v>
          </cell>
        </row>
      </sheetData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E5135C-B0BA-47E5-AF28-19A5239713F8}" name="Table37" displayName="Table37" ref="A1:D8" totalsRowShown="0">
  <tableColumns count="4">
    <tableColumn id="1" xr3:uid="{E7CFB3A8-F33A-44C7-8845-C403656D068A}" name="ID" dataDxfId="45"/>
    <tableColumn id="2" xr3:uid="{14899638-BBED-4D52-8F2A-A471847B1080}" name="Function Name" dataDxfId="44"/>
    <tableColumn id="3" xr3:uid="{CE8C86FB-9847-4652-A8CC-38EB649BF2A0}" name="Function detail"/>
    <tableColumn id="4" xr3:uid="{7171C470-DB78-421C-BECE-796FAB87E0D4}" name="Remark" data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767705-6859-4E61-A84F-951CDB8FC094}" name="Table18" displayName="Table18" ref="A2:P59" totalsRowShown="0" headerRowDxfId="42" dataDxfId="41" headerRowBorderDxfId="40">
  <tableColumns count="16">
    <tableColumn id="1" xr3:uid="{BC56AC91-0DC6-4304-8EA0-1C00395FCEBB}" name="ID" dataDxfId="39"/>
    <tableColumn id="2" xr3:uid="{FAFB4D8C-4887-463E-89FE-B2A881DF71A1}" name="Test case name" dataDxfId="38"/>
    <tableColumn id="3" xr3:uid="{FDDDC6AA-12D9-40C9-A1B8-BB9BFFD600F0}" name="Precondition" dataDxfId="37"/>
    <tableColumn id="4" xr3:uid="{C3F6304E-23FB-4193-A4BD-4E02B4C5939B}" name="Test steps" dataDxfId="36"/>
    <tableColumn id="5" xr3:uid="{9C658BBB-D3BF-4818-B7AF-D7BE24C2EDE3}" name="Expected Result" dataDxfId="35"/>
    <tableColumn id="6" xr3:uid="{A665683A-C5DC-4212-A9A6-F281F92A2DD9}" name="Actual Result" dataDxfId="34"/>
    <tableColumn id="7" xr3:uid="{2A66AD1E-95E6-4D9B-88A7-DD845E8999C4}" name="Status" dataDxfId="33"/>
    <tableColumn id="13" xr3:uid="{63C25D75-0234-42F6-8917-0BE5C8C1272E}" name="Bug ID" dataDxfId="29"/>
    <tableColumn id="8" xr3:uid="{C8F67CE8-9F2E-41C0-9B30-DAE7C33FD696}" name="Tester" dataDxfId="32"/>
    <tableColumn id="9" xr3:uid="{166D80DA-7523-469E-9D36-2DCCE64FB5C2}" name="Tested Date" dataDxfId="31"/>
    <tableColumn id="10" xr3:uid="{9EB1AF01-9BE1-400B-BFDE-EFFB0B45AA68}" name="Remark" dataDxfId="30"/>
    <tableColumn id="14" xr3:uid="{68814789-F4D9-43E3-BCAE-39BBBC942B3E}" name="Actual Result2" dataDxfId="28"/>
    <tableColumn id="15" xr3:uid="{54ABB441-6921-44A0-93A5-CCE7049EB17C}" name="Status2" dataDxfId="27"/>
    <tableColumn id="16" xr3:uid="{FB6B50C7-11BC-4644-AF29-F20636489C94}" name="Bug ID2" dataDxfId="26"/>
    <tableColumn id="17" xr3:uid="{D08BA211-9CE3-4E33-9C66-EF308E2F6A21}" name="Tester2" dataDxfId="25"/>
    <tableColumn id="18" xr3:uid="{0189418B-BBF2-4D0D-83E4-51F93CF51C10}" name="Remark2" dataDxfId="2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K25" totalsRowShown="0" dataDxfId="18">
  <tableColumns count="11">
    <tableColumn id="1" xr3:uid="{00000000-0010-0000-0100-000001000000}" name="Bug ID" dataDxfId="23"/>
    <tableColumn id="2" xr3:uid="{00000000-0010-0000-0100-000002000000}" name="Function name" dataDxfId="14"/>
    <tableColumn id="3" xr3:uid="{00000000-0010-0000-0100-000003000000}" name="Problem summary" dataDxfId="12"/>
    <tableColumn id="4" xr3:uid="{00000000-0010-0000-0100-000004000000}" name="How to reproduce it" dataDxfId="13"/>
    <tableColumn id="5" xr3:uid="{00000000-0010-0000-0100-000005000000}" name="Reported by" dataDxfId="17"/>
    <tableColumn id="6" xr3:uid="{00000000-0010-0000-0100-000006000000}" name="Date" dataDxfId="15"/>
    <tableColumn id="7" xr3:uid="{00000000-0010-0000-0100-000007000000}" name="Assigned to" dataDxfId="16"/>
    <tableColumn id="8" xr3:uid="{00000000-0010-0000-0100-000008000000}" name="Status" dataDxfId="22"/>
    <tableColumn id="11" xr3:uid="{00000000-0010-0000-0100-00000B000000}" name="Priority" dataDxfId="21"/>
    <tableColumn id="10" xr3:uid="{00000000-0010-0000-0100-00000A000000}" name="Severity" dataDxfId="20"/>
    <tableColumn id="9" xr3:uid="{00000000-0010-0000-0100-000009000000}" name="Comment" dataDxfId="1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7" totalsRowShown="0" headerRowDxfId="11" dataDxfId="0">
  <tableColumns count="11">
    <tableColumn id="1" xr3:uid="{00000000-0010-0000-0000-000001000000}" name="No" dataDxfId="10"/>
    <tableColumn id="2" xr3:uid="{00000000-0010-0000-0000-000002000000}" name="Function ID" dataDxfId="9"/>
    <tableColumn id="3" xr3:uid="{00000000-0010-0000-0000-000003000000}" name="Function name" dataDxfId="46"/>
    <tableColumn id="8" xr3:uid="{00000000-0010-0000-0000-000008000000}" name="Tested" dataDxfId="8"/>
    <tableColumn id="4" xr3:uid="{00000000-0010-0000-0000-000004000000}" name="Passed" dataDxfId="7"/>
    <tableColumn id="5" xr3:uid="{00000000-0010-0000-0000-000005000000}" name="Failed" dataDxfId="6"/>
    <tableColumn id="9" xr3:uid="{00000000-0010-0000-0000-000009000000}" name="Blocked" dataDxfId="5"/>
    <tableColumn id="6" xr3:uid="{00000000-0010-0000-0000-000006000000}" name="Skipped" dataDxfId="4"/>
    <tableColumn id="10" xr3:uid="{00000000-0010-0000-0000-00000A000000}" name="Not Yet Tested" dataDxfId="3"/>
    <tableColumn id="11" xr3:uid="{00000000-0010-0000-0000-00000B000000}" name="Total" dataDxfId="2"/>
    <tableColumn id="7" xr3:uid="{00000000-0010-0000-0000-000007000000}" name="Tested Coverage" dataDxfId="1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kcpm-demo.herokuapp.com/register" TargetMode="External"/><Relationship Id="rId13" Type="http://schemas.openxmlformats.org/officeDocument/2006/relationships/hyperlink" Target="http://kcpm-demo.herokuapp.com/articles" TargetMode="External"/><Relationship Id="rId18" Type="http://schemas.openxmlformats.org/officeDocument/2006/relationships/hyperlink" Target="http://kcpm-demo.herokuapp.com/articles/2" TargetMode="External"/><Relationship Id="rId26" Type="http://schemas.openxmlformats.org/officeDocument/2006/relationships/hyperlink" Target="http://kcpm-demo.herokuapp.com/articles/3" TargetMode="External"/><Relationship Id="rId3" Type="http://schemas.openxmlformats.org/officeDocument/2006/relationships/hyperlink" Target="http://kcpm-demo.herokuapp.com/register" TargetMode="External"/><Relationship Id="rId21" Type="http://schemas.openxmlformats.org/officeDocument/2006/relationships/hyperlink" Target="http://kcpm-demo.herokuapp.com/articles/1" TargetMode="External"/><Relationship Id="rId7" Type="http://schemas.openxmlformats.org/officeDocument/2006/relationships/hyperlink" Target="http://kcpm-demo.herokuapp.com/register" TargetMode="External"/><Relationship Id="rId12" Type="http://schemas.openxmlformats.org/officeDocument/2006/relationships/hyperlink" Target="http://kcpm-demo.herokuapp.com/articles" TargetMode="External"/><Relationship Id="rId17" Type="http://schemas.openxmlformats.org/officeDocument/2006/relationships/hyperlink" Target="http://kcpm-demo.herokuapp.com/articles/1" TargetMode="External"/><Relationship Id="rId25" Type="http://schemas.openxmlformats.org/officeDocument/2006/relationships/hyperlink" Target="http://kcpm-demo.herokuapp.com/articles/2" TargetMode="External"/><Relationship Id="rId33" Type="http://schemas.openxmlformats.org/officeDocument/2006/relationships/table" Target="../tables/table2.xml"/><Relationship Id="rId2" Type="http://schemas.openxmlformats.org/officeDocument/2006/relationships/hyperlink" Target="http://kcpm-demo.herokuapp.com/register" TargetMode="External"/><Relationship Id="rId16" Type="http://schemas.openxmlformats.org/officeDocument/2006/relationships/hyperlink" Target="http://kcpm-demo.herokuapp.com/articles/3" TargetMode="External"/><Relationship Id="rId20" Type="http://schemas.openxmlformats.org/officeDocument/2006/relationships/hyperlink" Target="http://kcpm-demo.herokuapp.com/articles/1" TargetMode="External"/><Relationship Id="rId29" Type="http://schemas.openxmlformats.org/officeDocument/2006/relationships/hyperlink" Target="http://kcpm-demo.herokuapp.com/login" TargetMode="External"/><Relationship Id="rId1" Type="http://schemas.openxmlformats.org/officeDocument/2006/relationships/hyperlink" Target="http://kcpm-demo.herokuapp.com/register" TargetMode="External"/><Relationship Id="rId6" Type="http://schemas.openxmlformats.org/officeDocument/2006/relationships/hyperlink" Target="http://kcpm-demo.herokuapp.com/register" TargetMode="External"/><Relationship Id="rId11" Type="http://schemas.openxmlformats.org/officeDocument/2006/relationships/hyperlink" Target="http://kcpm-demo.herokuapp.com/register" TargetMode="External"/><Relationship Id="rId24" Type="http://schemas.openxmlformats.org/officeDocument/2006/relationships/hyperlink" Target="http://kcpm-demo.herokuapp.com/articles/2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kcpm-demo.herokuapp.com/register" TargetMode="External"/><Relationship Id="rId15" Type="http://schemas.openxmlformats.org/officeDocument/2006/relationships/hyperlink" Target="http://kcpm-demo.herokuapp.com/articles/2" TargetMode="External"/><Relationship Id="rId23" Type="http://schemas.openxmlformats.org/officeDocument/2006/relationships/hyperlink" Target="http://kcpm-demo.herokuapp.com/articles/2" TargetMode="External"/><Relationship Id="rId28" Type="http://schemas.openxmlformats.org/officeDocument/2006/relationships/hyperlink" Target="http://kcpm-demo.herokuapp.com/login" TargetMode="External"/><Relationship Id="rId10" Type="http://schemas.openxmlformats.org/officeDocument/2006/relationships/hyperlink" Target="http://kcpm-demo.herokuapp.com/register" TargetMode="External"/><Relationship Id="rId19" Type="http://schemas.openxmlformats.org/officeDocument/2006/relationships/hyperlink" Target="http://kcpm-demo.herokuapp.com/articles/3" TargetMode="External"/><Relationship Id="rId31" Type="http://schemas.openxmlformats.org/officeDocument/2006/relationships/hyperlink" Target="http://kcpm-demo.herokuapp.com/login" TargetMode="External"/><Relationship Id="rId4" Type="http://schemas.openxmlformats.org/officeDocument/2006/relationships/hyperlink" Target="http://kcpm-demo.herokuapp.com/register" TargetMode="External"/><Relationship Id="rId9" Type="http://schemas.openxmlformats.org/officeDocument/2006/relationships/hyperlink" Target="http://kcpm-demo.herokuapp.com/register" TargetMode="External"/><Relationship Id="rId14" Type="http://schemas.openxmlformats.org/officeDocument/2006/relationships/hyperlink" Target="http://kcpm-demo.herokuapp.com/articles/1" TargetMode="External"/><Relationship Id="rId22" Type="http://schemas.openxmlformats.org/officeDocument/2006/relationships/hyperlink" Target="http://kcpm-demo.herokuapp.com/articles/1" TargetMode="External"/><Relationship Id="rId27" Type="http://schemas.openxmlformats.org/officeDocument/2006/relationships/hyperlink" Target="http://kcpm-demo.herokuapp.com/articles/3" TargetMode="External"/><Relationship Id="rId30" Type="http://schemas.openxmlformats.org/officeDocument/2006/relationships/hyperlink" Target="http://kcpm-demo.herokuapp.com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2D0A6-2DA4-D543-ACA9-1F35E8E0A0AB}">
  <dimension ref="A1:D11"/>
  <sheetViews>
    <sheetView workbookViewId="0">
      <selection activeCell="G8" sqref="G8"/>
    </sheetView>
  </sheetViews>
  <sheetFormatPr defaultColWidth="17.109375" defaultRowHeight="14.4" x14ac:dyDescent="0.3"/>
  <cols>
    <col min="1" max="1" width="10.44140625" bestFit="1" customWidth="1"/>
    <col min="2" max="2" width="64.44140625" bestFit="1" customWidth="1"/>
  </cols>
  <sheetData>
    <row r="1" spans="1:4" x14ac:dyDescent="0.3">
      <c r="A1" s="1" t="s">
        <v>69</v>
      </c>
      <c r="B1" s="1" t="s">
        <v>83</v>
      </c>
      <c r="C1" s="1" t="s">
        <v>70</v>
      </c>
      <c r="D1" s="23" t="s">
        <v>84</v>
      </c>
    </row>
    <row r="2" spans="1:4" x14ac:dyDescent="0.3">
      <c r="A2" s="1" t="s">
        <v>71</v>
      </c>
      <c r="B2" s="1" t="s">
        <v>85</v>
      </c>
      <c r="C2" s="1"/>
      <c r="D2" s="1"/>
    </row>
    <row r="3" spans="1:4" x14ac:dyDescent="0.3">
      <c r="A3" s="1"/>
      <c r="B3" s="1" t="s">
        <v>82</v>
      </c>
      <c r="C3" s="1"/>
      <c r="D3" s="1"/>
    </row>
    <row r="4" spans="1:4" x14ac:dyDescent="0.3">
      <c r="A4" s="1"/>
      <c r="B4" s="1" t="s">
        <v>81</v>
      </c>
      <c r="C4" s="1" t="s">
        <v>353</v>
      </c>
      <c r="D4" s="1"/>
    </row>
    <row r="5" spans="1:4" ht="15" thickBot="1" x14ac:dyDescent="0.35"/>
    <row r="6" spans="1:4" s="2" customFormat="1" ht="15" thickBot="1" x14ac:dyDescent="0.35">
      <c r="A6" s="24" t="s">
        <v>72</v>
      </c>
      <c r="B6" s="24" t="s">
        <v>73</v>
      </c>
      <c r="C6" s="24" t="s">
        <v>74</v>
      </c>
      <c r="D6" s="25" t="s">
        <v>75</v>
      </c>
    </row>
    <row r="7" spans="1:4" ht="29.4" thickBot="1" x14ac:dyDescent="0.35">
      <c r="A7" s="26">
        <v>1</v>
      </c>
      <c r="B7" s="27" t="s">
        <v>77</v>
      </c>
      <c r="C7" s="28">
        <f>30*0.1</f>
        <v>3</v>
      </c>
      <c r="D7" s="29">
        <v>2.5</v>
      </c>
    </row>
    <row r="8" spans="1:4" ht="29.4" thickBot="1" x14ac:dyDescent="0.35">
      <c r="A8" s="28">
        <v>2</v>
      </c>
      <c r="B8" s="27" t="s">
        <v>78</v>
      </c>
      <c r="C8" s="28">
        <f>10*0.5</f>
        <v>5</v>
      </c>
      <c r="D8" s="29">
        <v>4.5</v>
      </c>
    </row>
    <row r="9" spans="1:4" ht="15" thickBot="1" x14ac:dyDescent="0.35">
      <c r="A9" s="26">
        <v>3</v>
      </c>
      <c r="B9" s="27" t="s">
        <v>79</v>
      </c>
      <c r="C9" s="28">
        <v>1</v>
      </c>
      <c r="D9" s="29">
        <v>0.75</v>
      </c>
    </row>
    <row r="10" spans="1:4" ht="15" thickBot="1" x14ac:dyDescent="0.35">
      <c r="A10" s="28">
        <v>4</v>
      </c>
      <c r="B10" s="27" t="s">
        <v>80</v>
      </c>
      <c r="C10" s="28">
        <v>1</v>
      </c>
      <c r="D10" s="29">
        <v>0.75</v>
      </c>
    </row>
    <row r="11" spans="1:4" ht="15" thickBot="1" x14ac:dyDescent="0.35">
      <c r="A11" s="27"/>
      <c r="B11" s="30" t="s">
        <v>76</v>
      </c>
      <c r="C11" s="31">
        <f>SUM(C7:C10)</f>
        <v>10</v>
      </c>
      <c r="D11" s="32">
        <f>SUM(D7:D10)</f>
        <v>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DF22-58A7-5B46-882F-3D1B5D7EE347}">
  <sheetPr codeName="Sheet2"/>
  <dimension ref="A1:D8"/>
  <sheetViews>
    <sheetView workbookViewId="0">
      <selection activeCell="F14" sqref="F14"/>
    </sheetView>
  </sheetViews>
  <sheetFormatPr defaultColWidth="8.88671875" defaultRowHeight="14.4" x14ac:dyDescent="0.3"/>
  <cols>
    <col min="1" max="1" width="3" style="41" bestFit="1" customWidth="1"/>
    <col min="2" max="2" width="19.5546875" bestFit="1" customWidth="1"/>
    <col min="3" max="3" width="74.109375" customWidth="1"/>
    <col min="4" max="4" width="7.6640625" bestFit="1" customWidth="1"/>
  </cols>
  <sheetData>
    <row r="1" spans="1:4" x14ac:dyDescent="0.3">
      <c r="A1" s="41" t="s">
        <v>6</v>
      </c>
      <c r="B1" t="s">
        <v>39</v>
      </c>
      <c r="C1" t="s">
        <v>62</v>
      </c>
      <c r="D1" t="s">
        <v>51</v>
      </c>
    </row>
    <row r="2" spans="1:4" ht="28.8" x14ac:dyDescent="0.3">
      <c r="A2" s="42" t="s">
        <v>4</v>
      </c>
      <c r="B2" s="43" t="s">
        <v>86</v>
      </c>
      <c r="C2" s="44" t="s">
        <v>87</v>
      </c>
      <c r="D2" s="43" t="s">
        <v>88</v>
      </c>
    </row>
    <row r="3" spans="1:4" ht="28.8" x14ac:dyDescent="0.3">
      <c r="A3" s="42" t="s">
        <v>5</v>
      </c>
      <c r="B3" s="43" t="s">
        <v>89</v>
      </c>
      <c r="C3" s="44" t="s">
        <v>90</v>
      </c>
      <c r="D3" s="43" t="s">
        <v>88</v>
      </c>
    </row>
    <row r="4" spans="1:4" ht="28.8" x14ac:dyDescent="0.3">
      <c r="A4" s="45" t="s">
        <v>91</v>
      </c>
      <c r="B4" s="43" t="s">
        <v>92</v>
      </c>
      <c r="C4" s="44" t="s">
        <v>93</v>
      </c>
      <c r="D4" s="43" t="s">
        <v>94</v>
      </c>
    </row>
    <row r="5" spans="1:4" x14ac:dyDescent="0.3">
      <c r="A5" s="45" t="s">
        <v>95</v>
      </c>
      <c r="B5" s="43" t="s">
        <v>96</v>
      </c>
      <c r="C5" t="s">
        <v>97</v>
      </c>
      <c r="D5" s="43" t="s">
        <v>98</v>
      </c>
    </row>
    <row r="6" spans="1:4" x14ac:dyDescent="0.3">
      <c r="A6" s="45" t="s">
        <v>99</v>
      </c>
      <c r="B6" s="43" t="s">
        <v>100</v>
      </c>
      <c r="C6" t="s">
        <v>101</v>
      </c>
      <c r="D6" s="43" t="s">
        <v>88</v>
      </c>
    </row>
    <row r="7" spans="1:4" x14ac:dyDescent="0.3">
      <c r="A7" s="45" t="s">
        <v>102</v>
      </c>
      <c r="B7" s="43" t="s">
        <v>103</v>
      </c>
      <c r="C7" t="s">
        <v>104</v>
      </c>
      <c r="D7" s="43" t="s">
        <v>88</v>
      </c>
    </row>
    <row r="8" spans="1:4" ht="28.8" x14ac:dyDescent="0.3">
      <c r="A8" s="45" t="s">
        <v>105</v>
      </c>
      <c r="B8" s="43" t="s">
        <v>106</v>
      </c>
      <c r="C8" s="44" t="s">
        <v>107</v>
      </c>
      <c r="D8" s="43" t="s">
        <v>108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F7F32-828B-3146-BD66-06A4415230D5}">
  <sheetPr codeName="Sheet3"/>
  <dimension ref="A1:Q59"/>
  <sheetViews>
    <sheetView topLeftCell="A55" zoomScale="70" zoomScaleNormal="70" workbookViewId="0">
      <selection activeCell="G33" sqref="G33"/>
    </sheetView>
  </sheetViews>
  <sheetFormatPr defaultColWidth="8.77734375" defaultRowHeight="14.4" x14ac:dyDescent="0.3"/>
  <cols>
    <col min="2" max="2" width="70.44140625" customWidth="1"/>
    <col min="3" max="3" width="39.77734375" style="67" customWidth="1"/>
    <col min="4" max="4" width="39.44140625" customWidth="1"/>
    <col min="5" max="5" width="45.33203125" customWidth="1"/>
    <col min="6" max="6" width="45.109375" customWidth="1"/>
    <col min="7" max="8" width="12.6640625" customWidth="1"/>
    <col min="9" max="9" width="9.77734375" customWidth="1"/>
    <col min="10" max="10" width="17.77734375" customWidth="1"/>
    <col min="11" max="11" width="14.33203125" customWidth="1"/>
    <col min="12" max="12" width="22.33203125" customWidth="1"/>
    <col min="13" max="16" width="14.33203125" customWidth="1"/>
  </cols>
  <sheetData>
    <row r="1" spans="1:17" ht="34.799999999999997" customHeight="1" x14ac:dyDescent="0.3">
      <c r="E1" s="71"/>
      <c r="F1" s="76" t="s">
        <v>67</v>
      </c>
      <c r="G1" s="76"/>
      <c r="H1" s="76"/>
      <c r="I1" s="76"/>
      <c r="J1" s="76"/>
      <c r="K1" s="76"/>
      <c r="L1" s="75" t="s">
        <v>68</v>
      </c>
      <c r="M1" s="75"/>
      <c r="N1" s="75"/>
      <c r="O1" s="75"/>
      <c r="P1" s="75"/>
    </row>
    <row r="2" spans="1:17" ht="21" x14ac:dyDescent="0.3">
      <c r="A2" s="68" t="s">
        <v>6</v>
      </c>
      <c r="B2" s="68" t="s">
        <v>44</v>
      </c>
      <c r="C2" s="72" t="s">
        <v>45</v>
      </c>
      <c r="D2" s="68" t="s">
        <v>46</v>
      </c>
      <c r="E2" s="70" t="s">
        <v>47</v>
      </c>
      <c r="F2" s="70" t="s">
        <v>48</v>
      </c>
      <c r="G2" s="68" t="s">
        <v>10</v>
      </c>
      <c r="H2" s="70" t="s">
        <v>63</v>
      </c>
      <c r="I2" s="70" t="s">
        <v>49</v>
      </c>
      <c r="J2" s="68" t="s">
        <v>50</v>
      </c>
      <c r="K2" s="68" t="s">
        <v>51</v>
      </c>
      <c r="L2" s="68" t="s">
        <v>60</v>
      </c>
      <c r="M2" s="68" t="s">
        <v>64</v>
      </c>
      <c r="N2" s="68" t="s">
        <v>65</v>
      </c>
      <c r="O2" s="68" t="s">
        <v>66</v>
      </c>
      <c r="P2" s="74" t="s">
        <v>61</v>
      </c>
      <c r="Q2" s="73"/>
    </row>
    <row r="3" spans="1:17" s="49" customFormat="1" ht="18" x14ac:dyDescent="0.35">
      <c r="A3" s="46" t="s">
        <v>109</v>
      </c>
      <c r="B3" s="47"/>
      <c r="C3" s="48"/>
      <c r="D3" s="47"/>
      <c r="E3" s="47"/>
      <c r="F3" s="47"/>
      <c r="G3" s="47"/>
      <c r="H3" s="47"/>
      <c r="I3" s="47"/>
      <c r="J3" s="47"/>
      <c r="K3" s="47"/>
      <c r="L3" s="69"/>
      <c r="M3" s="69"/>
      <c r="N3" s="69"/>
      <c r="O3" s="59"/>
      <c r="P3" s="69"/>
    </row>
    <row r="4" spans="1:17" ht="30" customHeight="1" x14ac:dyDescent="0.3">
      <c r="A4" s="50" t="s">
        <v>52</v>
      </c>
      <c r="B4" s="51" t="s">
        <v>110</v>
      </c>
      <c r="C4" s="52" t="s">
        <v>111</v>
      </c>
      <c r="D4" s="51" t="s">
        <v>112</v>
      </c>
      <c r="E4" s="51" t="s">
        <v>113</v>
      </c>
      <c r="F4" s="51" t="s">
        <v>113</v>
      </c>
      <c r="G4" s="53" t="s">
        <v>55</v>
      </c>
      <c r="H4" s="51"/>
      <c r="I4" s="51" t="s">
        <v>114</v>
      </c>
      <c r="J4" s="54">
        <v>43971</v>
      </c>
      <c r="K4" s="55"/>
      <c r="L4" s="51"/>
      <c r="M4" s="51"/>
      <c r="N4" s="51"/>
      <c r="O4" s="51"/>
      <c r="P4" s="51"/>
    </row>
    <row r="5" spans="1:17" ht="30" customHeight="1" x14ac:dyDescent="0.3">
      <c r="A5" s="55" t="s">
        <v>54</v>
      </c>
      <c r="B5" s="51" t="s">
        <v>115</v>
      </c>
      <c r="C5" s="52" t="s">
        <v>111</v>
      </c>
      <c r="D5" s="51" t="s">
        <v>112</v>
      </c>
      <c r="E5" s="51" t="s">
        <v>116</v>
      </c>
      <c r="F5" s="51" t="s">
        <v>116</v>
      </c>
      <c r="G5" s="53" t="s">
        <v>55</v>
      </c>
      <c r="H5" s="51"/>
      <c r="I5" s="51" t="s">
        <v>114</v>
      </c>
      <c r="J5" s="54">
        <v>43971</v>
      </c>
      <c r="K5" s="55"/>
      <c r="L5" s="51"/>
      <c r="M5" s="51"/>
      <c r="N5" s="51"/>
      <c r="O5" s="51"/>
      <c r="P5" s="51"/>
    </row>
    <row r="6" spans="1:17" ht="30" customHeight="1" x14ac:dyDescent="0.3">
      <c r="A6" s="55" t="s">
        <v>56</v>
      </c>
      <c r="B6" s="51" t="s">
        <v>117</v>
      </c>
      <c r="C6" s="52" t="s">
        <v>111</v>
      </c>
      <c r="D6" s="51" t="s">
        <v>112</v>
      </c>
      <c r="E6" s="51" t="s">
        <v>118</v>
      </c>
      <c r="F6" s="51" t="s">
        <v>116</v>
      </c>
      <c r="G6" s="56" t="s">
        <v>53</v>
      </c>
      <c r="H6" s="77" t="s">
        <v>4</v>
      </c>
      <c r="I6" s="51" t="s">
        <v>114</v>
      </c>
      <c r="J6" s="54">
        <v>43971</v>
      </c>
      <c r="K6" s="55"/>
      <c r="L6" s="51"/>
      <c r="M6" s="51"/>
      <c r="N6" s="51"/>
      <c r="O6" s="51"/>
      <c r="P6" s="51"/>
    </row>
    <row r="7" spans="1:17" ht="30" customHeight="1" x14ac:dyDescent="0.3">
      <c r="A7" s="55" t="s">
        <v>119</v>
      </c>
      <c r="B7" s="57" t="s">
        <v>120</v>
      </c>
      <c r="C7" s="52" t="s">
        <v>111</v>
      </c>
      <c r="D7" s="51" t="s">
        <v>112</v>
      </c>
      <c r="E7" s="57" t="s">
        <v>121</v>
      </c>
      <c r="F7" s="57" t="s">
        <v>122</v>
      </c>
      <c r="G7" s="58" t="s">
        <v>53</v>
      </c>
      <c r="H7" s="77" t="s">
        <v>5</v>
      </c>
      <c r="I7" s="51" t="s">
        <v>114</v>
      </c>
      <c r="J7" s="54">
        <v>43971</v>
      </c>
      <c r="K7" s="55"/>
      <c r="L7" s="51"/>
      <c r="M7" s="51"/>
      <c r="N7" s="51"/>
      <c r="O7" s="51"/>
      <c r="P7" s="51"/>
    </row>
    <row r="8" spans="1:17" ht="30" customHeight="1" x14ac:dyDescent="0.3">
      <c r="A8" s="55" t="s">
        <v>123</v>
      </c>
      <c r="B8" s="51" t="s">
        <v>124</v>
      </c>
      <c r="C8" s="52" t="s">
        <v>111</v>
      </c>
      <c r="D8" s="51" t="s">
        <v>112</v>
      </c>
      <c r="E8" s="51" t="s">
        <v>125</v>
      </c>
      <c r="F8" s="51" t="s">
        <v>126</v>
      </c>
      <c r="G8" s="56" t="s">
        <v>53</v>
      </c>
      <c r="H8" s="77" t="s">
        <v>91</v>
      </c>
      <c r="I8" s="51" t="s">
        <v>114</v>
      </c>
      <c r="J8" s="54">
        <v>43971</v>
      </c>
      <c r="K8" s="55"/>
      <c r="L8" s="51"/>
      <c r="M8" s="51"/>
      <c r="N8" s="51"/>
      <c r="O8" s="51"/>
      <c r="P8" s="51"/>
    </row>
    <row r="9" spans="1:17" ht="30" customHeight="1" x14ac:dyDescent="0.3">
      <c r="A9" s="55" t="s">
        <v>127</v>
      </c>
      <c r="B9" s="51" t="s">
        <v>128</v>
      </c>
      <c r="C9" s="52" t="s">
        <v>111</v>
      </c>
      <c r="D9" s="51" t="s">
        <v>112</v>
      </c>
      <c r="E9" s="51" t="s">
        <v>129</v>
      </c>
      <c r="F9" s="51" t="s">
        <v>130</v>
      </c>
      <c r="G9" s="56" t="s">
        <v>53</v>
      </c>
      <c r="H9" s="77" t="s">
        <v>95</v>
      </c>
      <c r="I9" s="51" t="s">
        <v>114</v>
      </c>
      <c r="J9" s="54">
        <v>43971</v>
      </c>
      <c r="K9" s="55"/>
      <c r="L9" s="51"/>
      <c r="M9" s="51"/>
      <c r="N9" s="51"/>
      <c r="O9" s="51"/>
      <c r="P9" s="51"/>
    </row>
    <row r="10" spans="1:17" s="49" customFormat="1" ht="18" x14ac:dyDescent="0.35">
      <c r="A10" s="46" t="s">
        <v>131</v>
      </c>
      <c r="B10" s="47"/>
      <c r="C10" s="48"/>
      <c r="D10" s="47"/>
      <c r="E10" s="47"/>
      <c r="F10" s="47"/>
      <c r="G10" s="47"/>
      <c r="H10" s="47"/>
      <c r="I10" s="59"/>
      <c r="J10" s="60"/>
      <c r="K10" s="47"/>
      <c r="L10" s="59"/>
      <c r="M10" s="59"/>
      <c r="N10" s="59"/>
      <c r="O10" s="59"/>
      <c r="P10" s="59"/>
    </row>
    <row r="11" spans="1:17" ht="49.95" customHeight="1" x14ac:dyDescent="0.3">
      <c r="A11" s="50" t="s">
        <v>57</v>
      </c>
      <c r="B11" s="51" t="s">
        <v>132</v>
      </c>
      <c r="C11" s="52" t="s">
        <v>133</v>
      </c>
      <c r="D11" s="51" t="s">
        <v>134</v>
      </c>
      <c r="E11" s="51" t="s">
        <v>135</v>
      </c>
      <c r="F11" s="51" t="s">
        <v>136</v>
      </c>
      <c r="G11" s="58" t="s">
        <v>53</v>
      </c>
      <c r="H11" s="77" t="s">
        <v>99</v>
      </c>
      <c r="I11" s="51" t="s">
        <v>114</v>
      </c>
      <c r="J11" s="54">
        <v>43971</v>
      </c>
      <c r="K11" s="55"/>
      <c r="L11" s="51"/>
      <c r="M11" s="51"/>
      <c r="N11" s="51"/>
      <c r="O11" s="51"/>
      <c r="P11" s="51"/>
    </row>
    <row r="12" spans="1:17" ht="49.95" customHeight="1" x14ac:dyDescent="0.3">
      <c r="A12" s="50" t="s">
        <v>58</v>
      </c>
      <c r="B12" s="57" t="s">
        <v>120</v>
      </c>
      <c r="C12" s="52" t="s">
        <v>137</v>
      </c>
      <c r="D12" s="51" t="s">
        <v>138</v>
      </c>
      <c r="E12" s="51" t="s">
        <v>139</v>
      </c>
      <c r="F12" s="51" t="s">
        <v>140</v>
      </c>
      <c r="G12" s="56" t="s">
        <v>53</v>
      </c>
      <c r="H12" s="77" t="s">
        <v>102</v>
      </c>
      <c r="I12" s="51" t="s">
        <v>114</v>
      </c>
      <c r="J12" s="54">
        <v>43971</v>
      </c>
      <c r="K12" s="55"/>
      <c r="L12" s="51"/>
      <c r="M12" s="51"/>
      <c r="N12" s="51"/>
      <c r="O12" s="51"/>
      <c r="P12" s="51"/>
    </row>
    <row r="13" spans="1:17" ht="49.95" customHeight="1" x14ac:dyDescent="0.3">
      <c r="A13" s="55" t="s">
        <v>59</v>
      </c>
      <c r="B13" s="51" t="s">
        <v>124</v>
      </c>
      <c r="C13" s="52" t="s">
        <v>141</v>
      </c>
      <c r="D13" s="51" t="s">
        <v>142</v>
      </c>
      <c r="E13" s="51" t="s">
        <v>143</v>
      </c>
      <c r="F13" s="51" t="s">
        <v>144</v>
      </c>
      <c r="G13" s="56" t="s">
        <v>53</v>
      </c>
      <c r="H13" s="77" t="s">
        <v>105</v>
      </c>
      <c r="I13" s="51" t="s">
        <v>114</v>
      </c>
      <c r="J13" s="54">
        <v>43971</v>
      </c>
      <c r="K13" s="55"/>
      <c r="L13" s="51"/>
      <c r="M13" s="51"/>
      <c r="N13" s="51"/>
      <c r="O13" s="51"/>
      <c r="P13" s="51"/>
    </row>
    <row r="14" spans="1:17" ht="49.95" customHeight="1" x14ac:dyDescent="0.3">
      <c r="A14" s="55" t="s">
        <v>145</v>
      </c>
      <c r="B14" s="51" t="s">
        <v>146</v>
      </c>
      <c r="C14" s="52" t="s">
        <v>133</v>
      </c>
      <c r="D14" s="51" t="s">
        <v>134</v>
      </c>
      <c r="E14" s="51" t="s">
        <v>147</v>
      </c>
      <c r="F14" s="51" t="s">
        <v>148</v>
      </c>
      <c r="G14" s="56" t="s">
        <v>53</v>
      </c>
      <c r="H14" s="77" t="s">
        <v>304</v>
      </c>
      <c r="I14" s="51" t="s">
        <v>114</v>
      </c>
      <c r="J14" s="54">
        <v>43971</v>
      </c>
      <c r="K14" s="55"/>
      <c r="L14" s="51"/>
      <c r="M14" s="51"/>
      <c r="N14" s="51"/>
      <c r="O14" s="51"/>
      <c r="P14" s="51"/>
    </row>
    <row r="15" spans="1:17" ht="49.95" customHeight="1" x14ac:dyDescent="0.3">
      <c r="A15" s="55" t="s">
        <v>149</v>
      </c>
      <c r="B15" s="55" t="s">
        <v>150</v>
      </c>
      <c r="C15" s="52" t="s">
        <v>137</v>
      </c>
      <c r="D15" s="51" t="s">
        <v>138</v>
      </c>
      <c r="E15" s="51" t="s">
        <v>150</v>
      </c>
      <c r="F15" s="51" t="s">
        <v>151</v>
      </c>
      <c r="G15" s="56" t="s">
        <v>53</v>
      </c>
      <c r="H15" s="77" t="s">
        <v>305</v>
      </c>
      <c r="I15" s="51" t="s">
        <v>114</v>
      </c>
      <c r="J15" s="54">
        <v>43971</v>
      </c>
      <c r="K15" s="55"/>
      <c r="L15" s="51"/>
      <c r="M15" s="51"/>
      <c r="N15" s="51"/>
      <c r="O15" s="51"/>
      <c r="P15" s="51"/>
    </row>
    <row r="16" spans="1:17" ht="49.95" customHeight="1" x14ac:dyDescent="0.3">
      <c r="A16" s="55" t="s">
        <v>152</v>
      </c>
      <c r="B16" s="55" t="s">
        <v>153</v>
      </c>
      <c r="C16" s="52" t="s">
        <v>141</v>
      </c>
      <c r="D16" s="51" t="s">
        <v>142</v>
      </c>
      <c r="E16" s="51" t="s">
        <v>154</v>
      </c>
      <c r="F16" s="51" t="s">
        <v>154</v>
      </c>
      <c r="G16" s="53" t="s">
        <v>55</v>
      </c>
      <c r="H16" s="51"/>
      <c r="I16" s="51" t="s">
        <v>114</v>
      </c>
      <c r="J16" s="54">
        <v>43971</v>
      </c>
      <c r="K16" s="55"/>
      <c r="L16" s="51"/>
      <c r="M16" s="51"/>
      <c r="N16" s="51"/>
      <c r="O16" s="51"/>
      <c r="P16" s="51"/>
    </row>
    <row r="17" spans="1:16" s="49" customFormat="1" ht="18" x14ac:dyDescent="0.35">
      <c r="A17" s="46" t="s">
        <v>155</v>
      </c>
      <c r="B17" s="47"/>
      <c r="C17" s="48"/>
      <c r="D17" s="59"/>
      <c r="E17" s="59"/>
      <c r="F17" s="59"/>
      <c r="G17" s="59"/>
      <c r="H17" s="59"/>
      <c r="I17" s="59"/>
      <c r="J17" s="60"/>
      <c r="K17" s="47"/>
      <c r="L17" s="59"/>
      <c r="M17" s="59"/>
      <c r="N17" s="59"/>
      <c r="O17" s="59"/>
      <c r="P17" s="59"/>
    </row>
    <row r="18" spans="1:16" ht="49.95" customHeight="1" x14ac:dyDescent="0.3">
      <c r="A18" s="55" t="s">
        <v>156</v>
      </c>
      <c r="B18" s="55" t="s">
        <v>157</v>
      </c>
      <c r="C18" s="52" t="s">
        <v>133</v>
      </c>
      <c r="D18" s="51" t="s">
        <v>134</v>
      </c>
      <c r="E18" s="51" t="s">
        <v>158</v>
      </c>
      <c r="F18" s="51" t="s">
        <v>159</v>
      </c>
      <c r="G18" s="56" t="s">
        <v>53</v>
      </c>
      <c r="H18" s="77" t="s">
        <v>306</v>
      </c>
      <c r="I18" s="51" t="s">
        <v>114</v>
      </c>
      <c r="J18" s="54">
        <v>43971</v>
      </c>
      <c r="K18" s="55"/>
      <c r="L18" s="51"/>
      <c r="M18" s="51"/>
      <c r="N18" s="51"/>
      <c r="O18" s="51"/>
      <c r="P18" s="51"/>
    </row>
    <row r="19" spans="1:16" ht="49.95" customHeight="1" x14ac:dyDescent="0.3">
      <c r="A19" s="55" t="s">
        <v>160</v>
      </c>
      <c r="B19" s="55" t="s">
        <v>161</v>
      </c>
      <c r="C19" s="52" t="s">
        <v>137</v>
      </c>
      <c r="D19" s="51" t="s">
        <v>138</v>
      </c>
      <c r="E19" s="51" t="s">
        <v>161</v>
      </c>
      <c r="F19" s="51" t="s">
        <v>161</v>
      </c>
      <c r="G19" s="53" t="s">
        <v>55</v>
      </c>
      <c r="H19" s="51"/>
      <c r="I19" s="51" t="s">
        <v>114</v>
      </c>
      <c r="J19" s="54">
        <v>43971</v>
      </c>
      <c r="K19" s="55"/>
      <c r="L19" s="51"/>
      <c r="M19" s="51"/>
      <c r="N19" s="51"/>
      <c r="O19" s="51"/>
      <c r="P19" s="51"/>
    </row>
    <row r="20" spans="1:16" ht="49.95" customHeight="1" x14ac:dyDescent="0.3">
      <c r="A20" s="55" t="s">
        <v>162</v>
      </c>
      <c r="B20" s="55" t="s">
        <v>163</v>
      </c>
      <c r="C20" s="52" t="s">
        <v>141</v>
      </c>
      <c r="D20" s="51" t="s">
        <v>142</v>
      </c>
      <c r="E20" s="51" t="s">
        <v>164</v>
      </c>
      <c r="F20" s="51" t="s">
        <v>165</v>
      </c>
      <c r="G20" s="56" t="s">
        <v>53</v>
      </c>
      <c r="H20" s="77" t="s">
        <v>307</v>
      </c>
      <c r="I20" s="51" t="s">
        <v>114</v>
      </c>
      <c r="J20" s="54">
        <v>43971</v>
      </c>
      <c r="K20" s="55"/>
      <c r="L20" s="51"/>
      <c r="M20" s="51"/>
      <c r="N20" s="51"/>
      <c r="O20" s="51"/>
      <c r="P20" s="51"/>
    </row>
    <row r="21" spans="1:16" ht="79.95" customHeight="1" x14ac:dyDescent="0.3">
      <c r="A21" s="55" t="s">
        <v>166</v>
      </c>
      <c r="B21" s="55" t="s">
        <v>167</v>
      </c>
      <c r="C21" s="52" t="s">
        <v>137</v>
      </c>
      <c r="D21" s="51" t="s">
        <v>168</v>
      </c>
      <c r="E21" s="51" t="s">
        <v>169</v>
      </c>
      <c r="F21" s="51" t="s">
        <v>170</v>
      </c>
      <c r="G21" s="56" t="s">
        <v>53</v>
      </c>
      <c r="H21" s="77" t="s">
        <v>308</v>
      </c>
      <c r="I21" s="51" t="s">
        <v>114</v>
      </c>
      <c r="J21" s="54">
        <v>43971</v>
      </c>
      <c r="K21" s="55"/>
      <c r="L21" s="51"/>
      <c r="M21" s="51"/>
      <c r="N21" s="51"/>
      <c r="O21" s="51"/>
      <c r="P21" s="51"/>
    </row>
    <row r="22" spans="1:16" ht="100.05" customHeight="1" x14ac:dyDescent="0.3">
      <c r="A22" s="55" t="s">
        <v>171</v>
      </c>
      <c r="B22" s="55" t="s">
        <v>172</v>
      </c>
      <c r="C22" s="52" t="s">
        <v>133</v>
      </c>
      <c r="D22" s="51" t="s">
        <v>173</v>
      </c>
      <c r="E22" s="51" t="s">
        <v>174</v>
      </c>
      <c r="F22" s="51" t="s">
        <v>175</v>
      </c>
      <c r="G22" s="56" t="s">
        <v>53</v>
      </c>
      <c r="H22" s="77" t="s">
        <v>309</v>
      </c>
      <c r="I22" s="51" t="s">
        <v>114</v>
      </c>
      <c r="J22" s="54">
        <v>43971</v>
      </c>
      <c r="K22" s="55"/>
      <c r="L22" s="51"/>
      <c r="M22" s="51"/>
      <c r="N22" s="51"/>
      <c r="O22" s="51"/>
      <c r="P22" s="51"/>
    </row>
    <row r="23" spans="1:16" ht="100.05" customHeight="1" x14ac:dyDescent="0.3">
      <c r="A23" s="55" t="s">
        <v>176</v>
      </c>
      <c r="B23" s="55" t="s">
        <v>177</v>
      </c>
      <c r="C23" s="52" t="s">
        <v>141</v>
      </c>
      <c r="D23" s="51" t="s">
        <v>178</v>
      </c>
      <c r="E23" s="51" t="s">
        <v>179</v>
      </c>
      <c r="F23" s="51" t="s">
        <v>170</v>
      </c>
      <c r="G23" s="56" t="s">
        <v>53</v>
      </c>
      <c r="H23" s="77" t="s">
        <v>310</v>
      </c>
      <c r="I23" s="51" t="s">
        <v>114</v>
      </c>
      <c r="J23" s="54">
        <v>43971</v>
      </c>
      <c r="K23" s="55"/>
      <c r="L23" s="51"/>
      <c r="M23" s="51"/>
      <c r="N23" s="51"/>
      <c r="O23" s="51"/>
      <c r="P23" s="51"/>
    </row>
    <row r="24" spans="1:16" ht="100.05" customHeight="1" x14ac:dyDescent="0.3">
      <c r="A24" s="55" t="s">
        <v>180</v>
      </c>
      <c r="B24" s="55" t="s">
        <v>181</v>
      </c>
      <c r="C24" s="52" t="s">
        <v>137</v>
      </c>
      <c r="D24" s="51" t="s">
        <v>182</v>
      </c>
      <c r="E24" s="51" t="s">
        <v>183</v>
      </c>
      <c r="F24" s="51" t="s">
        <v>183</v>
      </c>
      <c r="G24" s="53" t="s">
        <v>55</v>
      </c>
      <c r="H24" s="51"/>
      <c r="I24" s="51" t="s">
        <v>114</v>
      </c>
      <c r="J24" s="54">
        <v>43971</v>
      </c>
      <c r="K24" s="55"/>
      <c r="L24" s="51"/>
      <c r="M24" s="51"/>
      <c r="N24" s="51"/>
      <c r="O24" s="51"/>
      <c r="P24" s="51"/>
    </row>
    <row r="25" spans="1:16" ht="100.05" customHeight="1" x14ac:dyDescent="0.3">
      <c r="A25" s="55" t="s">
        <v>184</v>
      </c>
      <c r="B25" s="55" t="s">
        <v>185</v>
      </c>
      <c r="C25" s="52" t="s">
        <v>133</v>
      </c>
      <c r="D25" s="51" t="s">
        <v>186</v>
      </c>
      <c r="E25" s="51" t="s">
        <v>187</v>
      </c>
      <c r="F25" s="51" t="s">
        <v>187</v>
      </c>
      <c r="G25" s="53" t="s">
        <v>55</v>
      </c>
      <c r="H25" s="51"/>
      <c r="I25" s="51" t="s">
        <v>114</v>
      </c>
      <c r="J25" s="54">
        <v>43971</v>
      </c>
      <c r="K25" s="55"/>
      <c r="L25" s="51"/>
      <c r="M25" s="51"/>
      <c r="N25" s="51"/>
      <c r="O25" s="51"/>
      <c r="P25" s="51"/>
    </row>
    <row r="26" spans="1:16" s="49" customFormat="1" ht="18" x14ac:dyDescent="0.35">
      <c r="A26" s="46" t="s">
        <v>188</v>
      </c>
      <c r="B26" s="47"/>
      <c r="C26" s="48"/>
      <c r="D26" s="59"/>
      <c r="E26" s="59"/>
      <c r="F26" s="59"/>
      <c r="G26" s="59"/>
      <c r="H26" s="59"/>
      <c r="I26" s="59"/>
      <c r="J26" s="60"/>
      <c r="K26" s="47"/>
      <c r="L26" s="59"/>
      <c r="M26" s="59"/>
      <c r="N26" s="59"/>
      <c r="O26" s="59"/>
      <c r="P26" s="59"/>
    </row>
    <row r="27" spans="1:16" ht="90" customHeight="1" x14ac:dyDescent="0.3">
      <c r="A27" s="55" t="s">
        <v>189</v>
      </c>
      <c r="B27" s="55" t="s">
        <v>190</v>
      </c>
      <c r="C27" s="61"/>
      <c r="D27" s="51" t="s">
        <v>191</v>
      </c>
      <c r="E27" s="51" t="s">
        <v>192</v>
      </c>
      <c r="F27" s="51" t="s">
        <v>193</v>
      </c>
      <c r="G27" s="56" t="s">
        <v>53</v>
      </c>
      <c r="H27" s="77" t="s">
        <v>311</v>
      </c>
      <c r="I27" s="51" t="s">
        <v>114</v>
      </c>
      <c r="J27" s="54">
        <v>43971</v>
      </c>
      <c r="K27" s="55"/>
      <c r="L27" s="51"/>
      <c r="M27" s="51"/>
      <c r="N27" s="51"/>
      <c r="O27" s="51"/>
      <c r="P27" s="51"/>
    </row>
    <row r="28" spans="1:16" ht="90" customHeight="1" x14ac:dyDescent="0.3">
      <c r="A28" s="55" t="s">
        <v>194</v>
      </c>
      <c r="B28" s="55" t="s">
        <v>195</v>
      </c>
      <c r="C28" s="61" t="s">
        <v>196</v>
      </c>
      <c r="D28" s="51" t="s">
        <v>197</v>
      </c>
      <c r="E28" s="51" t="s">
        <v>193</v>
      </c>
      <c r="F28" s="51" t="s">
        <v>193</v>
      </c>
      <c r="G28" s="53" t="s">
        <v>55</v>
      </c>
      <c r="H28" s="51"/>
      <c r="I28" s="51" t="s">
        <v>114</v>
      </c>
      <c r="J28" s="54">
        <v>43971</v>
      </c>
      <c r="K28" s="55"/>
      <c r="L28" s="51"/>
      <c r="M28" s="51"/>
      <c r="N28" s="51"/>
      <c r="O28" s="51"/>
      <c r="P28" s="51"/>
    </row>
    <row r="29" spans="1:16" ht="90" customHeight="1" x14ac:dyDescent="0.3">
      <c r="A29" s="55" t="s">
        <v>198</v>
      </c>
      <c r="B29" s="55" t="s">
        <v>199</v>
      </c>
      <c r="C29" s="61" t="s">
        <v>196</v>
      </c>
      <c r="D29" s="51" t="s">
        <v>200</v>
      </c>
      <c r="E29" s="51" t="s">
        <v>201</v>
      </c>
      <c r="F29" s="51" t="s">
        <v>202</v>
      </c>
      <c r="G29" s="56" t="s">
        <v>53</v>
      </c>
      <c r="H29" s="77" t="s">
        <v>312</v>
      </c>
      <c r="I29" s="51" t="s">
        <v>114</v>
      </c>
      <c r="J29" s="54">
        <v>43971</v>
      </c>
      <c r="K29" s="55"/>
      <c r="L29" s="51"/>
      <c r="M29" s="51"/>
      <c r="N29" s="51"/>
      <c r="O29" s="51"/>
      <c r="P29" s="51"/>
    </row>
    <row r="30" spans="1:16" ht="90" customHeight="1" x14ac:dyDescent="0.3">
      <c r="A30" s="55" t="s">
        <v>203</v>
      </c>
      <c r="B30" s="55" t="s">
        <v>204</v>
      </c>
      <c r="C30" s="61" t="s">
        <v>196</v>
      </c>
      <c r="D30" s="51" t="s">
        <v>205</v>
      </c>
      <c r="E30" s="51" t="s">
        <v>206</v>
      </c>
      <c r="F30" s="51" t="s">
        <v>193</v>
      </c>
      <c r="G30" s="56" t="s">
        <v>53</v>
      </c>
      <c r="H30" s="77" t="s">
        <v>313</v>
      </c>
      <c r="I30" s="51" t="s">
        <v>114</v>
      </c>
      <c r="J30" s="54">
        <v>43971</v>
      </c>
      <c r="K30" s="55"/>
      <c r="L30" s="51"/>
      <c r="M30" s="51"/>
      <c r="N30" s="51"/>
      <c r="O30" s="51"/>
      <c r="P30" s="51"/>
    </row>
    <row r="31" spans="1:16" ht="90" customHeight="1" x14ac:dyDescent="0.3">
      <c r="A31" s="55" t="s">
        <v>207</v>
      </c>
      <c r="B31" s="55" t="s">
        <v>208</v>
      </c>
      <c r="C31" s="61" t="s">
        <v>196</v>
      </c>
      <c r="D31" s="51" t="s">
        <v>209</v>
      </c>
      <c r="E31" s="51" t="s">
        <v>193</v>
      </c>
      <c r="F31" s="51" t="s">
        <v>193</v>
      </c>
      <c r="G31" s="53" t="s">
        <v>55</v>
      </c>
      <c r="H31" s="51"/>
      <c r="I31" s="51" t="s">
        <v>114</v>
      </c>
      <c r="J31" s="54">
        <v>43971</v>
      </c>
      <c r="K31" s="55"/>
      <c r="L31" s="51"/>
      <c r="M31" s="51"/>
      <c r="N31" s="51"/>
      <c r="O31" s="51"/>
      <c r="P31" s="51"/>
    </row>
    <row r="32" spans="1:16" ht="90" customHeight="1" x14ac:dyDescent="0.3">
      <c r="A32" s="55" t="s">
        <v>210</v>
      </c>
      <c r="B32" s="55" t="s">
        <v>211</v>
      </c>
      <c r="C32" s="61" t="s">
        <v>196</v>
      </c>
      <c r="D32" s="51" t="s">
        <v>212</v>
      </c>
      <c r="E32" s="51" t="s">
        <v>193</v>
      </c>
      <c r="F32" s="51" t="s">
        <v>193</v>
      </c>
      <c r="G32" s="53" t="s">
        <v>55</v>
      </c>
      <c r="H32" s="51"/>
      <c r="I32" s="51" t="s">
        <v>114</v>
      </c>
      <c r="J32" s="54">
        <v>43971</v>
      </c>
      <c r="K32" s="55"/>
      <c r="L32" s="51"/>
      <c r="M32" s="51"/>
      <c r="N32" s="51"/>
      <c r="O32" s="51"/>
      <c r="P32" s="51"/>
    </row>
    <row r="33" spans="1:16" ht="90" customHeight="1" x14ac:dyDescent="0.3">
      <c r="A33" s="55" t="s">
        <v>213</v>
      </c>
      <c r="B33" s="55" t="s">
        <v>214</v>
      </c>
      <c r="C33" s="61" t="s">
        <v>196</v>
      </c>
      <c r="D33" s="51" t="s">
        <v>215</v>
      </c>
      <c r="E33" s="51" t="s">
        <v>193</v>
      </c>
      <c r="F33" s="51" t="s">
        <v>193</v>
      </c>
      <c r="G33" s="53" t="s">
        <v>55</v>
      </c>
      <c r="H33" s="51"/>
      <c r="I33" s="51" t="s">
        <v>114</v>
      </c>
      <c r="J33" s="54">
        <v>43971</v>
      </c>
      <c r="K33" s="55"/>
      <c r="L33" s="51"/>
      <c r="M33" s="51"/>
      <c r="N33" s="51"/>
      <c r="O33" s="51"/>
      <c r="P33" s="51"/>
    </row>
    <row r="34" spans="1:16" s="49" customFormat="1" ht="18" x14ac:dyDescent="0.35">
      <c r="A34" s="46" t="s">
        <v>216</v>
      </c>
      <c r="B34" s="46"/>
      <c r="C34" s="62"/>
      <c r="D34" s="63"/>
      <c r="E34" s="63"/>
      <c r="F34" s="63"/>
      <c r="G34" s="63"/>
      <c r="H34" s="63"/>
      <c r="I34" s="63"/>
      <c r="J34" s="64"/>
      <c r="K34" s="46"/>
      <c r="L34" s="63"/>
      <c r="M34" s="63"/>
      <c r="N34" s="63"/>
      <c r="O34" s="63"/>
      <c r="P34" s="63"/>
    </row>
    <row r="35" spans="1:16" ht="79.95" customHeight="1" x14ac:dyDescent="0.3">
      <c r="A35" s="55" t="s">
        <v>217</v>
      </c>
      <c r="B35" s="55" t="s">
        <v>218</v>
      </c>
      <c r="C35" s="61"/>
      <c r="D35" s="51" t="s">
        <v>219</v>
      </c>
      <c r="E35" s="51" t="s">
        <v>220</v>
      </c>
      <c r="F35" s="51" t="s">
        <v>221</v>
      </c>
      <c r="G35" s="56" t="s">
        <v>53</v>
      </c>
      <c r="H35" s="77" t="s">
        <v>314</v>
      </c>
      <c r="I35" s="51" t="s">
        <v>114</v>
      </c>
      <c r="J35" s="54">
        <v>43971</v>
      </c>
      <c r="K35" s="55"/>
      <c r="L35" s="51"/>
      <c r="M35" s="51"/>
      <c r="N35" s="51"/>
      <c r="O35" s="51"/>
      <c r="P35" s="51"/>
    </row>
    <row r="36" spans="1:16" ht="79.95" customHeight="1" x14ac:dyDescent="0.3">
      <c r="A36" s="55" t="s">
        <v>222</v>
      </c>
      <c r="B36" s="55" t="s">
        <v>223</v>
      </c>
      <c r="C36" s="65" t="s">
        <v>224</v>
      </c>
      <c r="D36" s="51" t="s">
        <v>219</v>
      </c>
      <c r="E36" s="51" t="s">
        <v>221</v>
      </c>
      <c r="F36" s="51" t="s">
        <v>221</v>
      </c>
      <c r="G36" s="53" t="s">
        <v>55</v>
      </c>
      <c r="H36" s="51"/>
      <c r="I36" s="51" t="s">
        <v>114</v>
      </c>
      <c r="J36" s="54">
        <v>43971</v>
      </c>
      <c r="K36" s="55"/>
      <c r="L36" s="51"/>
      <c r="M36" s="51"/>
      <c r="N36" s="51"/>
      <c r="O36" s="51"/>
      <c r="P36" s="51"/>
    </row>
    <row r="37" spans="1:16" ht="79.95" customHeight="1" x14ac:dyDescent="0.3">
      <c r="A37" s="55" t="s">
        <v>225</v>
      </c>
      <c r="B37" s="55" t="s">
        <v>226</v>
      </c>
      <c r="C37" s="61" t="s">
        <v>196</v>
      </c>
      <c r="D37" s="51" t="s">
        <v>219</v>
      </c>
      <c r="E37" s="51" t="s">
        <v>227</v>
      </c>
      <c r="F37" s="51" t="s">
        <v>228</v>
      </c>
      <c r="G37" s="56" t="s">
        <v>53</v>
      </c>
      <c r="H37" s="77" t="s">
        <v>315</v>
      </c>
      <c r="I37" s="51" t="s">
        <v>114</v>
      </c>
      <c r="J37" s="54">
        <v>43971</v>
      </c>
      <c r="K37" s="55"/>
      <c r="L37" s="51"/>
      <c r="M37" s="51"/>
      <c r="N37" s="51"/>
      <c r="O37" s="51"/>
      <c r="P37" s="51"/>
    </row>
    <row r="38" spans="1:16" ht="79.95" customHeight="1" x14ac:dyDescent="0.3">
      <c r="A38" s="55" t="s">
        <v>229</v>
      </c>
      <c r="B38" s="55" t="s">
        <v>230</v>
      </c>
      <c r="C38" s="61" t="s">
        <v>196</v>
      </c>
      <c r="D38" s="51" t="s">
        <v>219</v>
      </c>
      <c r="E38" s="51" t="s">
        <v>231</v>
      </c>
      <c r="F38" s="51" t="s">
        <v>232</v>
      </c>
      <c r="G38" s="56" t="s">
        <v>53</v>
      </c>
      <c r="H38" s="77" t="s">
        <v>316</v>
      </c>
      <c r="I38" s="51" t="s">
        <v>114</v>
      </c>
      <c r="J38" s="54">
        <v>43971</v>
      </c>
      <c r="K38" s="55"/>
      <c r="L38" s="51"/>
      <c r="M38" s="51"/>
      <c r="N38" s="51"/>
      <c r="O38" s="51"/>
      <c r="P38" s="51"/>
    </row>
    <row r="39" spans="1:16" ht="79.95" customHeight="1" x14ac:dyDescent="0.3">
      <c r="A39" s="55" t="s">
        <v>233</v>
      </c>
      <c r="B39" s="55" t="s">
        <v>234</v>
      </c>
      <c r="C39" s="61" t="s">
        <v>196</v>
      </c>
      <c r="D39" s="51" t="s">
        <v>219</v>
      </c>
      <c r="E39" s="51" t="s">
        <v>235</v>
      </c>
      <c r="F39" s="51" t="s">
        <v>232</v>
      </c>
      <c r="G39" s="56" t="s">
        <v>53</v>
      </c>
      <c r="H39" s="77" t="s">
        <v>317</v>
      </c>
      <c r="I39" s="51" t="s">
        <v>114</v>
      </c>
      <c r="J39" s="54">
        <v>43971</v>
      </c>
      <c r="K39" s="55"/>
      <c r="L39" s="51"/>
      <c r="M39" s="51"/>
      <c r="N39" s="51"/>
      <c r="O39" s="51"/>
      <c r="P39" s="51"/>
    </row>
    <row r="40" spans="1:16" ht="79.95" customHeight="1" x14ac:dyDescent="0.3">
      <c r="A40" s="55" t="s">
        <v>236</v>
      </c>
      <c r="B40" s="55" t="s">
        <v>237</v>
      </c>
      <c r="C40" s="61" t="s">
        <v>196</v>
      </c>
      <c r="D40" s="51" t="s">
        <v>219</v>
      </c>
      <c r="E40" s="51" t="s">
        <v>238</v>
      </c>
      <c r="F40" s="51" t="s">
        <v>232</v>
      </c>
      <c r="G40" s="56" t="s">
        <v>53</v>
      </c>
      <c r="H40" s="77" t="s">
        <v>318</v>
      </c>
      <c r="I40" s="51" t="s">
        <v>114</v>
      </c>
      <c r="J40" s="54">
        <v>43971</v>
      </c>
      <c r="K40" s="55"/>
      <c r="L40" s="51"/>
      <c r="M40" s="51"/>
      <c r="N40" s="51"/>
      <c r="O40" s="51"/>
      <c r="P40" s="51"/>
    </row>
    <row r="41" spans="1:16" s="49" customFormat="1" ht="18" x14ac:dyDescent="0.35">
      <c r="A41" s="46" t="s">
        <v>239</v>
      </c>
      <c r="B41" s="47"/>
      <c r="C41" s="48"/>
      <c r="D41" s="59"/>
      <c r="E41" s="59"/>
      <c r="F41" s="59"/>
      <c r="G41" s="59"/>
      <c r="H41" s="59"/>
      <c r="I41" s="59"/>
      <c r="J41" s="60"/>
      <c r="K41" s="47"/>
      <c r="L41" s="59"/>
      <c r="M41" s="59"/>
      <c r="N41" s="59"/>
      <c r="O41" s="59"/>
      <c r="P41" s="59"/>
    </row>
    <row r="42" spans="1:16" ht="79.95" customHeight="1" x14ac:dyDescent="0.3">
      <c r="A42" s="55" t="s">
        <v>240</v>
      </c>
      <c r="B42" s="55" t="s">
        <v>241</v>
      </c>
      <c r="C42" s="52" t="s">
        <v>242</v>
      </c>
      <c r="D42" s="51" t="s">
        <v>243</v>
      </c>
      <c r="E42" s="51" t="s">
        <v>244</v>
      </c>
      <c r="F42" s="51" t="s">
        <v>244</v>
      </c>
      <c r="G42" s="53" t="s">
        <v>55</v>
      </c>
      <c r="H42" s="51"/>
      <c r="I42" s="51" t="s">
        <v>114</v>
      </c>
      <c r="J42" s="54">
        <v>43971</v>
      </c>
      <c r="K42" s="55"/>
      <c r="L42" s="51"/>
      <c r="M42" s="51"/>
      <c r="N42" s="51"/>
      <c r="O42" s="51"/>
      <c r="P42" s="51"/>
    </row>
    <row r="43" spans="1:16" ht="79.95" customHeight="1" x14ac:dyDescent="0.3">
      <c r="A43" s="55" t="s">
        <v>245</v>
      </c>
      <c r="B43" s="55" t="s">
        <v>246</v>
      </c>
      <c r="C43" s="52" t="s">
        <v>242</v>
      </c>
      <c r="D43" s="51" t="s">
        <v>247</v>
      </c>
      <c r="E43" s="51" t="s">
        <v>248</v>
      </c>
      <c r="F43" s="51" t="s">
        <v>248</v>
      </c>
      <c r="G43" s="53" t="s">
        <v>55</v>
      </c>
      <c r="H43" s="51"/>
      <c r="I43" s="51" t="s">
        <v>114</v>
      </c>
      <c r="J43" s="54">
        <v>43971</v>
      </c>
      <c r="K43" s="55"/>
      <c r="L43" s="51"/>
      <c r="M43" s="51"/>
      <c r="N43" s="51"/>
      <c r="O43" s="51"/>
      <c r="P43" s="51"/>
    </row>
    <row r="44" spans="1:16" ht="79.95" customHeight="1" x14ac:dyDescent="0.3">
      <c r="A44" s="55" t="s">
        <v>249</v>
      </c>
      <c r="B44" s="55" t="s">
        <v>250</v>
      </c>
      <c r="C44" s="52" t="s">
        <v>242</v>
      </c>
      <c r="D44" s="51" t="s">
        <v>251</v>
      </c>
      <c r="E44" s="51" t="s">
        <v>244</v>
      </c>
      <c r="F44" s="51" t="s">
        <v>244</v>
      </c>
      <c r="G44" s="53" t="s">
        <v>55</v>
      </c>
      <c r="H44" s="51"/>
      <c r="I44" s="51" t="s">
        <v>114</v>
      </c>
      <c r="J44" s="54">
        <v>43971</v>
      </c>
      <c r="K44" s="55"/>
      <c r="L44" s="51"/>
      <c r="M44" s="51"/>
      <c r="N44" s="51"/>
      <c r="O44" s="51"/>
      <c r="P44" s="51"/>
    </row>
    <row r="45" spans="1:16" ht="79.95" customHeight="1" x14ac:dyDescent="0.3">
      <c r="A45" s="55" t="s">
        <v>252</v>
      </c>
      <c r="B45" s="55" t="s">
        <v>253</v>
      </c>
      <c r="C45" s="52" t="s">
        <v>242</v>
      </c>
      <c r="D45" s="51" t="s">
        <v>254</v>
      </c>
      <c r="E45" s="51" t="s">
        <v>255</v>
      </c>
      <c r="F45" s="51" t="s">
        <v>255</v>
      </c>
      <c r="G45" s="53" t="s">
        <v>55</v>
      </c>
      <c r="H45" s="51"/>
      <c r="I45" s="51" t="s">
        <v>114</v>
      </c>
      <c r="J45" s="54">
        <v>43971</v>
      </c>
      <c r="K45" s="55"/>
      <c r="L45" s="51"/>
      <c r="M45" s="51"/>
      <c r="N45" s="51"/>
      <c r="O45" s="51"/>
      <c r="P45" s="51"/>
    </row>
    <row r="46" spans="1:16" ht="79.95" customHeight="1" x14ac:dyDescent="0.3">
      <c r="A46" s="55" t="s">
        <v>256</v>
      </c>
      <c r="B46" s="55" t="s">
        <v>257</v>
      </c>
      <c r="C46" s="61" t="s">
        <v>258</v>
      </c>
      <c r="D46" s="51" t="s">
        <v>259</v>
      </c>
      <c r="E46" s="51" t="s">
        <v>260</v>
      </c>
      <c r="F46" s="51" t="s">
        <v>260</v>
      </c>
      <c r="G46" s="53" t="s">
        <v>55</v>
      </c>
      <c r="H46" s="51"/>
      <c r="I46" s="51" t="s">
        <v>114</v>
      </c>
      <c r="J46" s="54">
        <v>43971</v>
      </c>
      <c r="K46" s="55"/>
      <c r="L46" s="51"/>
      <c r="M46" s="51"/>
      <c r="N46" s="51"/>
      <c r="O46" s="51"/>
      <c r="P46" s="51"/>
    </row>
    <row r="47" spans="1:16" ht="79.95" customHeight="1" x14ac:dyDescent="0.3">
      <c r="A47" s="55" t="s">
        <v>261</v>
      </c>
      <c r="B47" s="55" t="s">
        <v>262</v>
      </c>
      <c r="C47" s="61" t="s">
        <v>258</v>
      </c>
      <c r="D47" s="51" t="s">
        <v>263</v>
      </c>
      <c r="E47" s="51" t="s">
        <v>264</v>
      </c>
      <c r="F47" s="51" t="s">
        <v>264</v>
      </c>
      <c r="G47" s="53" t="s">
        <v>55</v>
      </c>
      <c r="H47" s="51"/>
      <c r="I47" s="51" t="s">
        <v>114</v>
      </c>
      <c r="J47" s="54">
        <v>43971</v>
      </c>
      <c r="K47" s="55"/>
      <c r="L47" s="51"/>
      <c r="M47" s="51"/>
      <c r="N47" s="51"/>
      <c r="O47" s="51"/>
      <c r="P47" s="51"/>
    </row>
    <row r="48" spans="1:16" s="49" customFormat="1" ht="18" x14ac:dyDescent="0.35">
      <c r="A48" s="46" t="s">
        <v>265</v>
      </c>
      <c r="B48" s="47"/>
      <c r="C48" s="48"/>
      <c r="D48" s="59"/>
      <c r="E48" s="59"/>
      <c r="F48" s="59"/>
      <c r="G48" s="59"/>
      <c r="H48" s="59"/>
      <c r="I48" s="59"/>
      <c r="J48" s="60"/>
      <c r="K48" s="47"/>
      <c r="L48" s="59"/>
      <c r="M48" s="59"/>
      <c r="N48" s="59"/>
      <c r="O48" s="59"/>
      <c r="P48" s="59"/>
    </row>
    <row r="49" spans="1:16" ht="78" x14ac:dyDescent="0.3">
      <c r="A49" s="55" t="s">
        <v>266</v>
      </c>
      <c r="B49" s="55" t="s">
        <v>267</v>
      </c>
      <c r="C49" s="52" t="s">
        <v>268</v>
      </c>
      <c r="D49" s="51" t="s">
        <v>269</v>
      </c>
      <c r="E49" s="51" t="s">
        <v>244</v>
      </c>
      <c r="F49" s="51" t="s">
        <v>244</v>
      </c>
      <c r="G49" s="53" t="s">
        <v>55</v>
      </c>
      <c r="H49" s="51"/>
      <c r="I49" s="51" t="s">
        <v>114</v>
      </c>
      <c r="J49" s="54">
        <v>43971</v>
      </c>
      <c r="K49" s="55"/>
      <c r="L49" s="51"/>
      <c r="M49" s="51"/>
      <c r="N49" s="51"/>
      <c r="O49" s="51"/>
      <c r="P49" s="51"/>
    </row>
    <row r="50" spans="1:16" ht="78" x14ac:dyDescent="0.3">
      <c r="A50" s="55" t="s">
        <v>270</v>
      </c>
      <c r="B50" s="55" t="s">
        <v>271</v>
      </c>
      <c r="C50" s="52" t="s">
        <v>268</v>
      </c>
      <c r="D50" s="51" t="s">
        <v>272</v>
      </c>
      <c r="E50" s="51" t="s">
        <v>244</v>
      </c>
      <c r="F50" s="51" t="s">
        <v>244</v>
      </c>
      <c r="G50" s="53" t="s">
        <v>55</v>
      </c>
      <c r="H50" s="51"/>
      <c r="I50" s="51" t="s">
        <v>114</v>
      </c>
      <c r="J50" s="54">
        <v>43971</v>
      </c>
      <c r="K50" s="55"/>
      <c r="L50" s="51"/>
      <c r="M50" s="51"/>
      <c r="N50" s="51"/>
      <c r="O50" s="51"/>
      <c r="P50" s="51"/>
    </row>
    <row r="51" spans="1:16" ht="78" x14ac:dyDescent="0.3">
      <c r="A51" s="55" t="s">
        <v>273</v>
      </c>
      <c r="B51" s="55" t="s">
        <v>274</v>
      </c>
      <c r="C51" s="52" t="s">
        <v>268</v>
      </c>
      <c r="D51" s="51" t="s">
        <v>275</v>
      </c>
      <c r="E51" s="51" t="s">
        <v>248</v>
      </c>
      <c r="F51" s="51" t="s">
        <v>248</v>
      </c>
      <c r="G51" s="53" t="s">
        <v>55</v>
      </c>
      <c r="H51" s="51"/>
      <c r="I51" s="51" t="s">
        <v>114</v>
      </c>
      <c r="J51" s="54">
        <v>43971</v>
      </c>
      <c r="K51" s="55"/>
      <c r="L51" s="51"/>
      <c r="M51" s="51"/>
      <c r="N51" s="51"/>
      <c r="O51" s="51"/>
      <c r="P51" s="51"/>
    </row>
    <row r="52" spans="1:16" ht="78" x14ac:dyDescent="0.3">
      <c r="A52" s="55" t="s">
        <v>276</v>
      </c>
      <c r="B52" s="55" t="s">
        <v>277</v>
      </c>
      <c r="C52" s="52" t="s">
        <v>268</v>
      </c>
      <c r="D52" s="51" t="s">
        <v>278</v>
      </c>
      <c r="E52" s="51" t="s">
        <v>279</v>
      </c>
      <c r="F52" s="51" t="s">
        <v>279</v>
      </c>
      <c r="G52" s="53" t="s">
        <v>55</v>
      </c>
      <c r="H52" s="51"/>
      <c r="I52" s="51" t="s">
        <v>114</v>
      </c>
      <c r="J52" s="54">
        <v>43971</v>
      </c>
      <c r="K52" s="55"/>
      <c r="L52" s="51"/>
      <c r="M52" s="51"/>
      <c r="N52" s="51"/>
      <c r="O52" s="51"/>
      <c r="P52" s="51"/>
    </row>
    <row r="53" spans="1:16" ht="78" x14ac:dyDescent="0.3">
      <c r="A53" s="55" t="s">
        <v>280</v>
      </c>
      <c r="B53" s="55" t="s">
        <v>281</v>
      </c>
      <c r="C53" s="52" t="s">
        <v>268</v>
      </c>
      <c r="D53" s="51" t="s">
        <v>282</v>
      </c>
      <c r="E53" s="51" t="s">
        <v>279</v>
      </c>
      <c r="F53" s="51" t="s">
        <v>279</v>
      </c>
      <c r="G53" s="53" t="s">
        <v>55</v>
      </c>
      <c r="H53" s="51"/>
      <c r="I53" s="51" t="s">
        <v>114</v>
      </c>
      <c r="J53" s="54">
        <v>43971</v>
      </c>
      <c r="K53" s="55"/>
      <c r="L53" s="51"/>
      <c r="M53" s="51"/>
      <c r="N53" s="51"/>
      <c r="O53" s="51"/>
      <c r="P53" s="51"/>
    </row>
    <row r="54" spans="1:16" ht="78" x14ac:dyDescent="0.3">
      <c r="A54" s="55" t="s">
        <v>283</v>
      </c>
      <c r="B54" s="55" t="s">
        <v>284</v>
      </c>
      <c r="C54" s="52" t="s">
        <v>268</v>
      </c>
      <c r="D54" s="51" t="s">
        <v>285</v>
      </c>
      <c r="E54" s="51" t="s">
        <v>279</v>
      </c>
      <c r="F54" s="51" t="s">
        <v>279</v>
      </c>
      <c r="G54" s="53" t="s">
        <v>55</v>
      </c>
      <c r="H54" s="51"/>
      <c r="I54" s="51" t="s">
        <v>114</v>
      </c>
      <c r="J54" s="54">
        <v>43971</v>
      </c>
      <c r="K54" s="55"/>
      <c r="L54" s="51"/>
      <c r="M54" s="51"/>
      <c r="N54" s="51"/>
      <c r="O54" s="51"/>
      <c r="P54" s="51"/>
    </row>
    <row r="55" spans="1:16" ht="78" x14ac:dyDescent="0.3">
      <c r="A55" s="55" t="s">
        <v>286</v>
      </c>
      <c r="B55" s="55" t="s">
        <v>287</v>
      </c>
      <c r="C55" s="52" t="s">
        <v>268</v>
      </c>
      <c r="D55" s="51" t="s">
        <v>288</v>
      </c>
      <c r="E55" s="51" t="s">
        <v>279</v>
      </c>
      <c r="F55" s="51" t="s">
        <v>279</v>
      </c>
      <c r="G55" s="53" t="s">
        <v>55</v>
      </c>
      <c r="H55" s="51"/>
      <c r="I55" s="51" t="s">
        <v>114</v>
      </c>
      <c r="J55" s="54">
        <v>43971</v>
      </c>
      <c r="K55" s="55"/>
      <c r="L55" s="51"/>
      <c r="M55" s="51"/>
      <c r="N55" s="51"/>
      <c r="O55" s="51"/>
      <c r="P55" s="51"/>
    </row>
    <row r="56" spans="1:16" ht="93.6" x14ac:dyDescent="0.3">
      <c r="A56" s="55" t="s">
        <v>289</v>
      </c>
      <c r="B56" s="55" t="s">
        <v>290</v>
      </c>
      <c r="C56" s="52" t="s">
        <v>268</v>
      </c>
      <c r="D56" s="51" t="s">
        <v>291</v>
      </c>
      <c r="E56" s="51" t="s">
        <v>279</v>
      </c>
      <c r="F56" s="51" t="s">
        <v>279</v>
      </c>
      <c r="G56" s="53" t="s">
        <v>55</v>
      </c>
      <c r="H56" s="51"/>
      <c r="I56" s="51" t="s">
        <v>114</v>
      </c>
      <c r="J56" s="54">
        <v>43971</v>
      </c>
      <c r="K56" s="55"/>
      <c r="L56" s="51"/>
      <c r="M56" s="51"/>
      <c r="N56" s="51"/>
      <c r="O56" s="51"/>
      <c r="P56" s="51"/>
    </row>
    <row r="57" spans="1:16" ht="78" x14ac:dyDescent="0.3">
      <c r="A57" s="55" t="s">
        <v>292</v>
      </c>
      <c r="B57" s="55" t="s">
        <v>293</v>
      </c>
      <c r="C57" s="52" t="s">
        <v>268</v>
      </c>
      <c r="D57" s="51" t="s">
        <v>294</v>
      </c>
      <c r="E57" s="51" t="s">
        <v>279</v>
      </c>
      <c r="F57" s="51" t="s">
        <v>279</v>
      </c>
      <c r="G57" s="53" t="s">
        <v>55</v>
      </c>
      <c r="H57" s="51"/>
      <c r="I57" s="51" t="s">
        <v>114</v>
      </c>
      <c r="J57" s="54">
        <v>43971</v>
      </c>
      <c r="K57" s="55"/>
      <c r="L57" s="51"/>
      <c r="M57" s="51"/>
      <c r="N57" s="51"/>
      <c r="O57" s="51"/>
      <c r="P57" s="51"/>
    </row>
    <row r="58" spans="1:16" ht="78" x14ac:dyDescent="0.3">
      <c r="A58" s="55" t="s">
        <v>295</v>
      </c>
      <c r="B58" s="55" t="s">
        <v>296</v>
      </c>
      <c r="C58" s="52" t="s">
        <v>268</v>
      </c>
      <c r="D58" s="51" t="s">
        <v>297</v>
      </c>
      <c r="E58" s="51" t="s">
        <v>298</v>
      </c>
      <c r="F58" s="66" t="s">
        <v>299</v>
      </c>
      <c r="G58" s="56" t="s">
        <v>53</v>
      </c>
      <c r="H58" s="77" t="s">
        <v>319</v>
      </c>
      <c r="I58" s="51" t="s">
        <v>114</v>
      </c>
      <c r="J58" s="54">
        <v>43971</v>
      </c>
      <c r="K58" s="55"/>
      <c r="L58" s="51"/>
      <c r="M58" s="51"/>
      <c r="N58" s="51"/>
      <c r="O58" s="51"/>
      <c r="P58" s="51"/>
    </row>
    <row r="59" spans="1:16" ht="93.6" x14ac:dyDescent="0.3">
      <c r="A59" s="55" t="s">
        <v>300</v>
      </c>
      <c r="B59" s="55" t="s">
        <v>301</v>
      </c>
      <c r="C59" s="52" t="s">
        <v>268</v>
      </c>
      <c r="D59" s="51" t="s">
        <v>302</v>
      </c>
      <c r="E59" s="51" t="s">
        <v>303</v>
      </c>
      <c r="F59" s="66" t="s">
        <v>299</v>
      </c>
      <c r="G59" s="56" t="s">
        <v>53</v>
      </c>
      <c r="H59" s="77" t="s">
        <v>320</v>
      </c>
      <c r="I59" s="51" t="s">
        <v>114</v>
      </c>
      <c r="J59" s="54">
        <v>43971</v>
      </c>
      <c r="K59" s="55"/>
      <c r="L59" s="51"/>
      <c r="M59" s="51"/>
      <c r="N59" s="51"/>
      <c r="O59" s="51"/>
      <c r="P59" s="51"/>
    </row>
  </sheetData>
  <mergeCells count="2">
    <mergeCell ref="F1:K1"/>
    <mergeCell ref="L1:P1"/>
  </mergeCells>
  <hyperlinks>
    <hyperlink ref="C49" r:id="rId1" xr:uid="{8D2CB771-AA0A-4C30-8167-524AE8BA4B2E}"/>
    <hyperlink ref="C50" r:id="rId2" xr:uid="{AAF5DBE2-E114-48B1-A6A8-8C9F2E2738BD}"/>
    <hyperlink ref="C51" r:id="rId3" xr:uid="{39E21AF1-5A3A-4A1E-9B40-2D1325BD8DF4}"/>
    <hyperlink ref="C52" r:id="rId4" xr:uid="{D1C88476-A737-4965-89E2-501855455F58}"/>
    <hyperlink ref="C53" r:id="rId5" xr:uid="{CDC232D8-190E-49CD-AA36-6E35A2D1F94A}"/>
    <hyperlink ref="C54" r:id="rId6" xr:uid="{298A2CCE-DB95-42A8-A2EE-373B993A45C4}"/>
    <hyperlink ref="C55" r:id="rId7" xr:uid="{1661587C-7BE6-49A2-9F9F-DCB348F6EB7F}"/>
    <hyperlink ref="C56" r:id="rId8" xr:uid="{B168308A-B09A-494C-B023-5CB0E7D5E5A0}"/>
    <hyperlink ref="C58" r:id="rId9" xr:uid="{C999D329-261C-4143-B49E-3BE9C605DB86}"/>
    <hyperlink ref="C57" r:id="rId10" xr:uid="{0290D377-C84A-40BB-9D61-A17F3E710729}"/>
    <hyperlink ref="C59" r:id="rId11" xr:uid="{17F9F907-88D9-4A4C-96A9-F8028E1205D2}"/>
    <hyperlink ref="C4" r:id="rId12" xr:uid="{2CCA4D79-BA17-4F16-9942-00C40686AB12}"/>
    <hyperlink ref="C5:C9" r:id="rId13" display="http://kcpm-demo.herokuapp.com/articles" xr:uid="{5F0812AF-634E-42AE-934F-4F7F63CF56FB}"/>
    <hyperlink ref="C11" r:id="rId14" xr:uid="{5D58A411-D9EF-4DC7-A1B2-72CD09FA6C66}"/>
    <hyperlink ref="C12" r:id="rId15" xr:uid="{064D72EC-098B-4B6E-A2F4-972BF8CF2E52}"/>
    <hyperlink ref="C13" r:id="rId16" xr:uid="{C8820F87-EDE4-4485-B61E-D09D8A2077B6}"/>
    <hyperlink ref="C14" r:id="rId17" xr:uid="{1FC17289-77E2-4289-B5FD-20BE2AA3EB0F}"/>
    <hyperlink ref="C15" r:id="rId18" xr:uid="{25089BB4-80D6-4AF7-8093-ADB60194D641}"/>
    <hyperlink ref="C16" r:id="rId19" xr:uid="{98BB24AB-C9D6-41A3-91C6-AAC3BDEEA245}"/>
    <hyperlink ref="C18" r:id="rId20" xr:uid="{CA544479-E190-4410-B641-1BC18B3EE6AA}"/>
    <hyperlink ref="C22" r:id="rId21" xr:uid="{7DE584A7-F500-4183-99D6-C376DA724264}"/>
    <hyperlink ref="C25" r:id="rId22" xr:uid="{B01CFC2C-7276-4523-AFE0-5A54A74E022F}"/>
    <hyperlink ref="C19" r:id="rId23" xr:uid="{A260D663-EE61-42C1-9C67-D13C82828D63}"/>
    <hyperlink ref="C21" r:id="rId24" xr:uid="{4817E620-3B93-4CF6-B46F-A876C500BEBF}"/>
    <hyperlink ref="C24" r:id="rId25" xr:uid="{1938DA49-82A0-42B1-AEB7-F8919172AA65}"/>
    <hyperlink ref="C20" r:id="rId26" xr:uid="{F8432F3D-0CE7-458A-A971-8810B3A81F49}"/>
    <hyperlink ref="C23" r:id="rId27" xr:uid="{86BB6415-D27C-4B82-A0E1-0886BB3A4BB0}"/>
    <hyperlink ref="C42" r:id="rId28" xr:uid="{4BBBD801-F21D-46F5-B098-0F869C1238D0}"/>
    <hyperlink ref="C43" r:id="rId29" xr:uid="{91B188BF-D013-4044-9669-3CEC16674878}"/>
    <hyperlink ref="C44" r:id="rId30" xr:uid="{D2B4DBEA-88E5-4004-8495-1E60B24C4D4D}"/>
    <hyperlink ref="C45" r:id="rId31" xr:uid="{FA4030C4-1B22-4DB9-B66E-E066E0729BF0}"/>
  </hyperlinks>
  <pageMargins left="0.7" right="0.7" top="0.75" bottom="0.75" header="0.3" footer="0.3"/>
  <pageSetup orientation="portrait" r:id="rId32"/>
  <tableParts count="1">
    <tablePart r:id="rId3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25"/>
  <sheetViews>
    <sheetView topLeftCell="A28" zoomScale="85" zoomScaleNormal="85" zoomScalePageLayoutView="150" workbookViewId="0">
      <selection activeCell="L25" sqref="L25"/>
    </sheetView>
  </sheetViews>
  <sheetFormatPr defaultColWidth="8.77734375" defaultRowHeight="14.4" x14ac:dyDescent="0.3"/>
  <cols>
    <col min="1" max="1" width="6.33203125" style="78" bestFit="1" customWidth="1"/>
    <col min="2" max="2" width="21.44140625" style="43" customWidth="1"/>
    <col min="3" max="3" width="54.21875" style="43" customWidth="1"/>
    <col min="4" max="4" width="53.6640625" style="43" customWidth="1"/>
    <col min="5" max="5" width="14.77734375" style="78" customWidth="1"/>
    <col min="6" max="6" width="13.6640625" style="78" customWidth="1"/>
    <col min="7" max="7" width="13.44140625" style="78" customWidth="1"/>
    <col min="8" max="9" width="8.77734375" style="78"/>
    <col min="10" max="10" width="11.44140625" style="78" customWidth="1"/>
    <col min="11" max="11" width="15.109375" style="78" customWidth="1"/>
  </cols>
  <sheetData>
    <row r="1" spans="1:11" x14ac:dyDescent="0.3">
      <c r="A1" s="78" t="s">
        <v>63</v>
      </c>
      <c r="B1" s="78" t="s">
        <v>3</v>
      </c>
      <c r="C1" s="78" t="s">
        <v>7</v>
      </c>
      <c r="D1" s="78" t="s">
        <v>8</v>
      </c>
      <c r="E1" s="78" t="s">
        <v>9</v>
      </c>
      <c r="F1" s="78" t="s">
        <v>0</v>
      </c>
      <c r="G1" s="78" t="s">
        <v>12</v>
      </c>
      <c r="H1" s="78" t="s">
        <v>10</v>
      </c>
      <c r="I1" s="78" t="s">
        <v>33</v>
      </c>
      <c r="J1" s="78" t="s">
        <v>34</v>
      </c>
      <c r="K1" s="78" t="s">
        <v>11</v>
      </c>
    </row>
    <row r="2" spans="1:11" ht="46.8" x14ac:dyDescent="0.3">
      <c r="A2" s="79" t="s">
        <v>4</v>
      </c>
      <c r="B2" s="80" t="s">
        <v>86</v>
      </c>
      <c r="C2" s="65" t="s">
        <v>321</v>
      </c>
      <c r="D2" s="81" t="s">
        <v>322</v>
      </c>
      <c r="E2" s="82" t="s">
        <v>114</v>
      </c>
      <c r="F2" s="84">
        <v>43977</v>
      </c>
      <c r="G2" s="82"/>
      <c r="H2" s="82" t="s">
        <v>13</v>
      </c>
      <c r="I2" s="82" t="s">
        <v>350</v>
      </c>
      <c r="J2" s="82" t="s">
        <v>43</v>
      </c>
      <c r="K2" s="82"/>
    </row>
    <row r="3" spans="1:11" ht="46.8" x14ac:dyDescent="0.3">
      <c r="A3" s="79" t="s">
        <v>5</v>
      </c>
      <c r="B3" s="80" t="s">
        <v>86</v>
      </c>
      <c r="C3" s="65" t="s">
        <v>120</v>
      </c>
      <c r="D3" s="81" t="s">
        <v>323</v>
      </c>
      <c r="E3" s="82" t="s">
        <v>114</v>
      </c>
      <c r="F3" s="84">
        <v>43977</v>
      </c>
      <c r="G3" s="82"/>
      <c r="H3" s="82" t="s">
        <v>13</v>
      </c>
      <c r="I3" s="82" t="s">
        <v>350</v>
      </c>
      <c r="J3" s="82" t="s">
        <v>43</v>
      </c>
      <c r="K3" s="82"/>
    </row>
    <row r="4" spans="1:11" ht="46.8" x14ac:dyDescent="0.3">
      <c r="A4" s="79" t="s">
        <v>91</v>
      </c>
      <c r="B4" s="80" t="s">
        <v>86</v>
      </c>
      <c r="C4" s="65" t="s">
        <v>124</v>
      </c>
      <c r="D4" s="81" t="s">
        <v>324</v>
      </c>
      <c r="E4" s="82" t="s">
        <v>114</v>
      </c>
      <c r="F4" s="84">
        <v>43977</v>
      </c>
      <c r="G4" s="82"/>
      <c r="H4" s="82" t="s">
        <v>13</v>
      </c>
      <c r="I4" s="82" t="s">
        <v>350</v>
      </c>
      <c r="J4" s="82" t="s">
        <v>43</v>
      </c>
      <c r="K4" s="82"/>
    </row>
    <row r="5" spans="1:11" ht="46.8" x14ac:dyDescent="0.3">
      <c r="A5" s="79" t="s">
        <v>95</v>
      </c>
      <c r="B5" s="80" t="s">
        <v>86</v>
      </c>
      <c r="C5" s="65" t="s">
        <v>128</v>
      </c>
      <c r="D5" s="81" t="s">
        <v>325</v>
      </c>
      <c r="E5" s="82" t="s">
        <v>114</v>
      </c>
      <c r="F5" s="84">
        <v>43977</v>
      </c>
      <c r="G5" s="82"/>
      <c r="H5" s="82" t="s">
        <v>13</v>
      </c>
      <c r="I5" s="82" t="s">
        <v>350</v>
      </c>
      <c r="J5" s="82" t="s">
        <v>43</v>
      </c>
      <c r="K5" s="82"/>
    </row>
    <row r="6" spans="1:11" ht="62.4" x14ac:dyDescent="0.3">
      <c r="A6" s="79" t="s">
        <v>99</v>
      </c>
      <c r="B6" s="80" t="s">
        <v>89</v>
      </c>
      <c r="C6" s="65" t="s">
        <v>132</v>
      </c>
      <c r="D6" s="83" t="s">
        <v>326</v>
      </c>
      <c r="E6" s="82" t="s">
        <v>114</v>
      </c>
      <c r="F6" s="84">
        <v>43977</v>
      </c>
      <c r="G6" s="82"/>
      <c r="H6" s="82" t="s">
        <v>13</v>
      </c>
      <c r="I6" s="82" t="s">
        <v>42</v>
      </c>
      <c r="J6" s="82" t="s">
        <v>43</v>
      </c>
      <c r="K6" s="82"/>
    </row>
    <row r="7" spans="1:11" ht="62.4" x14ac:dyDescent="0.3">
      <c r="A7" s="79" t="s">
        <v>102</v>
      </c>
      <c r="B7" s="80" t="s">
        <v>89</v>
      </c>
      <c r="C7" s="65" t="s">
        <v>120</v>
      </c>
      <c r="D7" s="83" t="s">
        <v>327</v>
      </c>
      <c r="E7" s="82" t="s">
        <v>114</v>
      </c>
      <c r="F7" s="84">
        <v>43977</v>
      </c>
      <c r="G7" s="82"/>
      <c r="H7" s="82" t="s">
        <v>13</v>
      </c>
      <c r="I7" s="82" t="s">
        <v>350</v>
      </c>
      <c r="J7" s="82" t="s">
        <v>43</v>
      </c>
      <c r="K7" s="82"/>
    </row>
    <row r="8" spans="1:11" ht="62.4" x14ac:dyDescent="0.3">
      <c r="A8" s="79" t="s">
        <v>105</v>
      </c>
      <c r="B8" s="80" t="s">
        <v>89</v>
      </c>
      <c r="C8" s="65" t="s">
        <v>124</v>
      </c>
      <c r="D8" s="83" t="s">
        <v>328</v>
      </c>
      <c r="E8" s="82" t="s">
        <v>114</v>
      </c>
      <c r="F8" s="84">
        <v>43977</v>
      </c>
      <c r="G8" s="82"/>
      <c r="H8" s="82" t="s">
        <v>13</v>
      </c>
      <c r="I8" s="82" t="s">
        <v>350</v>
      </c>
      <c r="J8" s="82" t="s">
        <v>43</v>
      </c>
      <c r="K8" s="82"/>
    </row>
    <row r="9" spans="1:11" ht="62.4" x14ac:dyDescent="0.3">
      <c r="A9" s="79" t="s">
        <v>304</v>
      </c>
      <c r="B9" s="80" t="s">
        <v>89</v>
      </c>
      <c r="C9" s="65" t="s">
        <v>146</v>
      </c>
      <c r="D9" s="83" t="s">
        <v>329</v>
      </c>
      <c r="E9" s="82" t="s">
        <v>114</v>
      </c>
      <c r="F9" s="84">
        <v>43977</v>
      </c>
      <c r="G9" s="82"/>
      <c r="H9" s="82" t="s">
        <v>13</v>
      </c>
      <c r="I9" s="82" t="s">
        <v>350</v>
      </c>
      <c r="J9" s="82" t="s">
        <v>43</v>
      </c>
      <c r="K9" s="82"/>
    </row>
    <row r="10" spans="1:11" ht="78" x14ac:dyDescent="0.3">
      <c r="A10" s="79" t="s">
        <v>305</v>
      </c>
      <c r="B10" s="80" t="s">
        <v>89</v>
      </c>
      <c r="C10" s="65" t="s">
        <v>150</v>
      </c>
      <c r="D10" s="83" t="s">
        <v>330</v>
      </c>
      <c r="E10" s="82" t="s">
        <v>114</v>
      </c>
      <c r="F10" s="84">
        <v>43977</v>
      </c>
      <c r="G10" s="82"/>
      <c r="H10" s="82" t="s">
        <v>13</v>
      </c>
      <c r="I10" s="82" t="s">
        <v>350</v>
      </c>
      <c r="J10" s="82" t="s">
        <v>43</v>
      </c>
      <c r="K10" s="82"/>
    </row>
    <row r="11" spans="1:11" ht="62.4" x14ac:dyDescent="0.3">
      <c r="A11" s="79" t="s">
        <v>306</v>
      </c>
      <c r="B11" s="80" t="s">
        <v>92</v>
      </c>
      <c r="C11" s="65" t="s">
        <v>333</v>
      </c>
      <c r="D11" s="83" t="s">
        <v>332</v>
      </c>
      <c r="E11" s="82" t="s">
        <v>114</v>
      </c>
      <c r="F11" s="84">
        <v>43977</v>
      </c>
      <c r="G11" s="82"/>
      <c r="H11" s="82" t="s">
        <v>13</v>
      </c>
      <c r="I11" s="82" t="s">
        <v>350</v>
      </c>
      <c r="J11" s="82" t="s">
        <v>43</v>
      </c>
      <c r="K11" s="82"/>
    </row>
    <row r="12" spans="1:11" ht="62.4" x14ac:dyDescent="0.3">
      <c r="A12" s="79" t="s">
        <v>307</v>
      </c>
      <c r="B12" s="80" t="s">
        <v>92</v>
      </c>
      <c r="C12" s="65" t="s">
        <v>331</v>
      </c>
      <c r="D12" s="83" t="s">
        <v>336</v>
      </c>
      <c r="E12" s="82" t="s">
        <v>114</v>
      </c>
      <c r="F12" s="84">
        <v>43977</v>
      </c>
      <c r="G12" s="82"/>
      <c r="H12" s="82" t="s">
        <v>13</v>
      </c>
      <c r="I12" s="82" t="s">
        <v>42</v>
      </c>
      <c r="J12" s="82" t="s">
        <v>43</v>
      </c>
      <c r="K12" s="82"/>
    </row>
    <row r="13" spans="1:11" ht="93.6" x14ac:dyDescent="0.3">
      <c r="A13" s="79" t="s">
        <v>308</v>
      </c>
      <c r="B13" s="80" t="s">
        <v>92</v>
      </c>
      <c r="C13" s="65" t="s">
        <v>167</v>
      </c>
      <c r="D13" s="83" t="s">
        <v>334</v>
      </c>
      <c r="E13" s="82" t="s">
        <v>114</v>
      </c>
      <c r="F13" s="84">
        <v>43977</v>
      </c>
      <c r="G13" s="82"/>
      <c r="H13" s="82" t="s">
        <v>13</v>
      </c>
      <c r="I13" s="82" t="s">
        <v>351</v>
      </c>
      <c r="J13" s="82" t="s">
        <v>43</v>
      </c>
      <c r="K13" s="82"/>
    </row>
    <row r="14" spans="1:11" ht="202.8" x14ac:dyDescent="0.3">
      <c r="A14" s="79" t="s">
        <v>309</v>
      </c>
      <c r="B14" s="80" t="s">
        <v>92</v>
      </c>
      <c r="C14" s="65" t="s">
        <v>172</v>
      </c>
      <c r="D14" s="83" t="s">
        <v>335</v>
      </c>
      <c r="E14" s="82" t="s">
        <v>114</v>
      </c>
      <c r="F14" s="84">
        <v>43977</v>
      </c>
      <c r="G14" s="82"/>
      <c r="H14" s="82" t="s">
        <v>13</v>
      </c>
      <c r="I14" s="82" t="s">
        <v>351</v>
      </c>
      <c r="J14" s="82" t="s">
        <v>43</v>
      </c>
      <c r="K14" s="82"/>
    </row>
    <row r="15" spans="1:11" ht="93.6" x14ac:dyDescent="0.3">
      <c r="A15" s="79" t="s">
        <v>310</v>
      </c>
      <c r="B15" s="80" t="s">
        <v>92</v>
      </c>
      <c r="C15" s="65" t="s">
        <v>177</v>
      </c>
      <c r="D15" s="83" t="s">
        <v>337</v>
      </c>
      <c r="E15" s="82" t="s">
        <v>114</v>
      </c>
      <c r="F15" s="84">
        <v>43977</v>
      </c>
      <c r="G15" s="82"/>
      <c r="H15" s="82" t="s">
        <v>13</v>
      </c>
      <c r="I15" s="82" t="s">
        <v>351</v>
      </c>
      <c r="J15" s="82" t="s">
        <v>43</v>
      </c>
      <c r="K15" s="82"/>
    </row>
    <row r="16" spans="1:11" ht="93.6" x14ac:dyDescent="0.3">
      <c r="A16" s="79" t="s">
        <v>311</v>
      </c>
      <c r="B16" s="80" t="s">
        <v>96</v>
      </c>
      <c r="C16" s="65" t="s">
        <v>190</v>
      </c>
      <c r="D16" s="83" t="s">
        <v>338</v>
      </c>
      <c r="E16" s="82" t="s">
        <v>114</v>
      </c>
      <c r="F16" s="84">
        <v>43977</v>
      </c>
      <c r="G16" s="82"/>
      <c r="H16" s="82" t="s">
        <v>13</v>
      </c>
      <c r="I16" s="82" t="s">
        <v>351</v>
      </c>
      <c r="J16" s="82" t="s">
        <v>43</v>
      </c>
      <c r="K16" s="82"/>
    </row>
    <row r="17" spans="1:11" ht="109.2" x14ac:dyDescent="0.3">
      <c r="A17" s="79" t="s">
        <v>312</v>
      </c>
      <c r="B17" s="80" t="s">
        <v>96</v>
      </c>
      <c r="C17" s="65" t="s">
        <v>339</v>
      </c>
      <c r="D17" s="83" t="s">
        <v>340</v>
      </c>
      <c r="E17" s="82" t="s">
        <v>114</v>
      </c>
      <c r="F17" s="84">
        <v>43977</v>
      </c>
      <c r="G17" s="82"/>
      <c r="H17" s="82" t="s">
        <v>13</v>
      </c>
      <c r="I17" s="82" t="s">
        <v>351</v>
      </c>
      <c r="J17" s="82" t="s">
        <v>43</v>
      </c>
      <c r="K17" s="82"/>
    </row>
    <row r="18" spans="1:11" ht="124.8" x14ac:dyDescent="0.3">
      <c r="A18" s="79" t="s">
        <v>313</v>
      </c>
      <c r="B18" s="80" t="s">
        <v>96</v>
      </c>
      <c r="C18" s="65" t="s">
        <v>204</v>
      </c>
      <c r="D18" s="83" t="s">
        <v>341</v>
      </c>
      <c r="E18" s="82" t="s">
        <v>114</v>
      </c>
      <c r="F18" s="84">
        <v>43977</v>
      </c>
      <c r="G18" s="82"/>
      <c r="H18" s="82" t="s">
        <v>13</v>
      </c>
      <c r="I18" s="82" t="s">
        <v>351</v>
      </c>
      <c r="J18" s="82" t="s">
        <v>43</v>
      </c>
      <c r="K18" s="82"/>
    </row>
    <row r="19" spans="1:11" ht="93.6" x14ac:dyDescent="0.3">
      <c r="A19" s="79" t="s">
        <v>314</v>
      </c>
      <c r="B19" s="80" t="s">
        <v>100</v>
      </c>
      <c r="C19" s="65" t="s">
        <v>218</v>
      </c>
      <c r="D19" s="83" t="s">
        <v>342</v>
      </c>
      <c r="E19" s="82" t="s">
        <v>114</v>
      </c>
      <c r="F19" s="84">
        <v>43977</v>
      </c>
      <c r="G19" s="82"/>
      <c r="H19" s="82" t="s">
        <v>13</v>
      </c>
      <c r="I19" s="82" t="s">
        <v>351</v>
      </c>
      <c r="J19" s="82" t="s">
        <v>43</v>
      </c>
      <c r="K19" s="82"/>
    </row>
    <row r="20" spans="1:11" ht="93.6" x14ac:dyDescent="0.3">
      <c r="A20" s="79" t="s">
        <v>315</v>
      </c>
      <c r="B20" s="80" t="s">
        <v>100</v>
      </c>
      <c r="C20" s="65" t="s">
        <v>226</v>
      </c>
      <c r="D20" s="83" t="s">
        <v>343</v>
      </c>
      <c r="E20" s="82" t="s">
        <v>114</v>
      </c>
      <c r="F20" s="84">
        <v>43977</v>
      </c>
      <c r="G20" s="82"/>
      <c r="H20" s="82" t="s">
        <v>13</v>
      </c>
      <c r="I20" s="82" t="s">
        <v>42</v>
      </c>
      <c r="J20" s="82" t="s">
        <v>43</v>
      </c>
      <c r="K20" s="82"/>
    </row>
    <row r="21" spans="1:11" ht="93.6" x14ac:dyDescent="0.3">
      <c r="A21" s="79" t="s">
        <v>316</v>
      </c>
      <c r="B21" s="80" t="s">
        <v>100</v>
      </c>
      <c r="C21" s="65" t="s">
        <v>230</v>
      </c>
      <c r="D21" s="83" t="s">
        <v>344</v>
      </c>
      <c r="E21" s="82" t="s">
        <v>114</v>
      </c>
      <c r="F21" s="84">
        <v>43977</v>
      </c>
      <c r="G21" s="82"/>
      <c r="H21" s="82" t="s">
        <v>13</v>
      </c>
      <c r="I21" s="82" t="s">
        <v>42</v>
      </c>
      <c r="J21" s="82" t="s">
        <v>43</v>
      </c>
      <c r="K21" s="82"/>
    </row>
    <row r="22" spans="1:11" ht="93.6" x14ac:dyDescent="0.3">
      <c r="A22" s="79" t="s">
        <v>317</v>
      </c>
      <c r="B22" s="80" t="s">
        <v>100</v>
      </c>
      <c r="C22" s="65" t="s">
        <v>234</v>
      </c>
      <c r="D22" s="83" t="s">
        <v>345</v>
      </c>
      <c r="E22" s="82" t="s">
        <v>114</v>
      </c>
      <c r="F22" s="84">
        <v>43977</v>
      </c>
      <c r="G22" s="82"/>
      <c r="H22" s="82" t="s">
        <v>13</v>
      </c>
      <c r="I22" s="82" t="s">
        <v>42</v>
      </c>
      <c r="J22" s="82" t="s">
        <v>43</v>
      </c>
      <c r="K22" s="82"/>
    </row>
    <row r="23" spans="1:11" ht="93.6" x14ac:dyDescent="0.3">
      <c r="A23" s="79" t="s">
        <v>318</v>
      </c>
      <c r="B23" s="80" t="s">
        <v>100</v>
      </c>
      <c r="C23" s="65" t="s">
        <v>237</v>
      </c>
      <c r="D23" s="83" t="s">
        <v>346</v>
      </c>
      <c r="E23" s="82" t="s">
        <v>114</v>
      </c>
      <c r="F23" s="84">
        <v>43977</v>
      </c>
      <c r="G23" s="82"/>
      <c r="H23" s="82" t="s">
        <v>13</v>
      </c>
      <c r="I23" s="82" t="s">
        <v>42</v>
      </c>
      <c r="J23" s="82" t="s">
        <v>43</v>
      </c>
      <c r="K23" s="82"/>
    </row>
    <row r="24" spans="1:11" ht="124.8" x14ac:dyDescent="0.3">
      <c r="A24" s="79" t="s">
        <v>319</v>
      </c>
      <c r="B24" s="80" t="s">
        <v>347</v>
      </c>
      <c r="C24" s="65" t="s">
        <v>296</v>
      </c>
      <c r="D24" s="83" t="s">
        <v>348</v>
      </c>
      <c r="E24" s="82" t="s">
        <v>114</v>
      </c>
      <c r="F24" s="84">
        <v>43977</v>
      </c>
      <c r="G24" s="82"/>
      <c r="H24" s="82" t="s">
        <v>13</v>
      </c>
      <c r="I24" s="82" t="s">
        <v>42</v>
      </c>
      <c r="J24" s="82" t="s">
        <v>43</v>
      </c>
      <c r="K24" s="82"/>
    </row>
    <row r="25" spans="1:11" ht="124.8" x14ac:dyDescent="0.3">
      <c r="A25" s="79" t="s">
        <v>320</v>
      </c>
      <c r="B25" s="80" t="s">
        <v>347</v>
      </c>
      <c r="C25" s="65" t="s">
        <v>301</v>
      </c>
      <c r="D25" s="83" t="s">
        <v>349</v>
      </c>
      <c r="E25" s="82" t="s">
        <v>114</v>
      </c>
      <c r="F25" s="84">
        <v>43977</v>
      </c>
      <c r="G25" s="82"/>
      <c r="H25" s="82" t="s">
        <v>13</v>
      </c>
      <c r="I25" s="82" t="s">
        <v>42</v>
      </c>
      <c r="J25" s="82" t="s">
        <v>43</v>
      </c>
      <c r="K25" s="82"/>
    </row>
  </sheetData>
  <phoneticPr fontId="20" type="noConversion"/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I12"/>
  <sheetViews>
    <sheetView zoomScale="150" zoomScaleNormal="150" zoomScalePageLayoutView="150" workbookViewId="0">
      <selection activeCell="I14" sqref="I14"/>
    </sheetView>
  </sheetViews>
  <sheetFormatPr defaultColWidth="11" defaultRowHeight="15.6" x14ac:dyDescent="0.3"/>
  <cols>
    <col min="1" max="1" width="9" style="12" customWidth="1"/>
    <col min="2" max="2" width="30.33203125" style="13" bestFit="1" customWidth="1"/>
    <col min="3" max="9" width="11" style="13"/>
    <col min="10" max="10" width="15.109375" style="13" bestFit="1" customWidth="1"/>
    <col min="11" max="16384" width="11" style="13"/>
  </cols>
  <sheetData>
    <row r="1" spans="1:9" ht="25.8" x14ac:dyDescent="0.5">
      <c r="B1" s="86" t="s">
        <v>35</v>
      </c>
      <c r="C1" s="86"/>
      <c r="D1" s="86"/>
      <c r="E1" s="86"/>
      <c r="F1" s="86"/>
    </row>
    <row r="3" spans="1:9" x14ac:dyDescent="0.3">
      <c r="A3" s="14" t="s">
        <v>36</v>
      </c>
      <c r="B3" s="15" t="s">
        <v>39</v>
      </c>
      <c r="C3" s="14" t="s">
        <v>40</v>
      </c>
      <c r="D3" s="14" t="s">
        <v>41</v>
      </c>
      <c r="E3" s="14" t="s">
        <v>42</v>
      </c>
      <c r="F3" s="14" t="s">
        <v>43</v>
      </c>
      <c r="G3" s="14" t="s">
        <v>20</v>
      </c>
      <c r="H3" s="14" t="s">
        <v>37</v>
      </c>
      <c r="I3" s="14" t="s">
        <v>38</v>
      </c>
    </row>
    <row r="4" spans="1:9" x14ac:dyDescent="0.3">
      <c r="A4" s="16">
        <v>1</v>
      </c>
      <c r="B4" s="85" t="s">
        <v>86</v>
      </c>
      <c r="C4" s="16">
        <f>COUNTIF([1]!Table3[Severity],C$3)</f>
        <v>0</v>
      </c>
      <c r="D4" s="16">
        <f>COUNTIF([1]!Table3[Severity],D$3)</f>
        <v>0</v>
      </c>
      <c r="E4" s="16">
        <f>COUNTIF([1]!Table3[Severity],E$3)</f>
        <v>0</v>
      </c>
      <c r="F4" s="16">
        <v>4</v>
      </c>
      <c r="G4" s="17">
        <f>SUM(C4:F4)</f>
        <v>4</v>
      </c>
      <c r="H4" s="16">
        <v>0</v>
      </c>
      <c r="I4" s="16">
        <v>4</v>
      </c>
    </row>
    <row r="5" spans="1:9" x14ac:dyDescent="0.3">
      <c r="A5" s="16">
        <v>2</v>
      </c>
      <c r="B5" s="85" t="s">
        <v>89</v>
      </c>
      <c r="C5" s="16">
        <f>COUNTIF([1]!Table3[Severity],C$3)</f>
        <v>0</v>
      </c>
      <c r="D5" s="16">
        <f>COUNTIF([1]!Table3[Severity],D$3)</f>
        <v>0</v>
      </c>
      <c r="E5" s="16">
        <f>COUNTIF([1]!Table3[Severity],E$3)</f>
        <v>0</v>
      </c>
      <c r="F5" s="16">
        <v>5</v>
      </c>
      <c r="G5" s="17">
        <f t="shared" ref="G5:G10" si="0">SUM(C5:F5)</f>
        <v>5</v>
      </c>
      <c r="H5" s="16">
        <v>0</v>
      </c>
      <c r="I5" s="16">
        <v>5</v>
      </c>
    </row>
    <row r="6" spans="1:9" x14ac:dyDescent="0.3">
      <c r="A6" s="16">
        <v>3</v>
      </c>
      <c r="B6" s="85" t="s">
        <v>92</v>
      </c>
      <c r="C6" s="16">
        <f>COUNTIF([1]!Table3[Severity],C$3)</f>
        <v>0</v>
      </c>
      <c r="D6" s="16">
        <f>COUNTIF([1]!Table3[Severity],D$3)</f>
        <v>0</v>
      </c>
      <c r="E6" s="16">
        <f>COUNTIF([1]!Table3[Severity],E$3)</f>
        <v>0</v>
      </c>
      <c r="F6" s="16">
        <v>5</v>
      </c>
      <c r="G6" s="17">
        <f t="shared" si="0"/>
        <v>5</v>
      </c>
      <c r="H6" s="16">
        <v>0</v>
      </c>
      <c r="I6" s="16">
        <v>5</v>
      </c>
    </row>
    <row r="7" spans="1:9" x14ac:dyDescent="0.3">
      <c r="A7" s="16">
        <v>4</v>
      </c>
      <c r="B7" s="85" t="s">
        <v>96</v>
      </c>
      <c r="C7" s="16">
        <f>COUNTIF([1]!Table3[Severity],C$3)</f>
        <v>0</v>
      </c>
      <c r="D7" s="16">
        <f>COUNTIF([1]!Table3[Severity],D$3)</f>
        <v>0</v>
      </c>
      <c r="E7" s="16">
        <f>COUNTIF([1]!Table3[Severity],E$3)</f>
        <v>0</v>
      </c>
      <c r="F7" s="16">
        <v>3</v>
      </c>
      <c r="G7" s="17">
        <f t="shared" si="0"/>
        <v>3</v>
      </c>
      <c r="H7" s="16">
        <v>0</v>
      </c>
      <c r="I7" s="16">
        <v>3</v>
      </c>
    </row>
    <row r="8" spans="1:9" x14ac:dyDescent="0.3">
      <c r="A8" s="16">
        <v>5</v>
      </c>
      <c r="B8" s="85" t="s">
        <v>100</v>
      </c>
      <c r="C8" s="16">
        <f>COUNTIF([1]!Table3[Severity],C$3)</f>
        <v>0</v>
      </c>
      <c r="D8" s="16">
        <f>COUNTIF([1]!Table3[Severity],D$3)</f>
        <v>0</v>
      </c>
      <c r="E8" s="16">
        <f>COUNTIF([1]!Table3[Severity],E$3)</f>
        <v>0</v>
      </c>
      <c r="F8" s="16">
        <v>5</v>
      </c>
      <c r="G8" s="17">
        <f t="shared" si="0"/>
        <v>5</v>
      </c>
      <c r="H8" s="16">
        <v>0</v>
      </c>
      <c r="I8" s="16">
        <v>5</v>
      </c>
    </row>
    <row r="9" spans="1:9" x14ac:dyDescent="0.3">
      <c r="A9" s="16">
        <v>6</v>
      </c>
      <c r="B9" s="85" t="s">
        <v>103</v>
      </c>
      <c r="C9" s="16">
        <f>COUNTIF([1]!Table3[Severity],C$3)</f>
        <v>0</v>
      </c>
      <c r="D9" s="16">
        <f>COUNTIF([1]!Table3[Severity],D$3)</f>
        <v>0</v>
      </c>
      <c r="E9" s="16">
        <f>COUNTIF([1]!Table3[Severity],E$3)</f>
        <v>0</v>
      </c>
      <c r="F9" s="16">
        <v>0</v>
      </c>
      <c r="G9" s="17">
        <f t="shared" si="0"/>
        <v>0</v>
      </c>
      <c r="H9" s="16">
        <v>0</v>
      </c>
      <c r="I9" s="16">
        <v>0</v>
      </c>
    </row>
    <row r="10" spans="1:9" x14ac:dyDescent="0.3">
      <c r="A10" s="16">
        <v>7</v>
      </c>
      <c r="B10" s="85" t="s">
        <v>106</v>
      </c>
      <c r="C10" s="16">
        <f>COUNTIF([1]!Table3[Severity],C$3)</f>
        <v>0</v>
      </c>
      <c r="D10" s="16">
        <f>COUNTIF([1]!Table3[Severity],D$3)</f>
        <v>0</v>
      </c>
      <c r="E10" s="16">
        <f>COUNTIF([1]!Table3[Severity],E$3)</f>
        <v>0</v>
      </c>
      <c r="F10" s="16">
        <f>COUNTIF('[1]Bug Report'!J16:J17,F$3)</f>
        <v>2</v>
      </c>
      <c r="G10" s="17">
        <f t="shared" si="0"/>
        <v>2</v>
      </c>
      <c r="H10" s="16">
        <v>0</v>
      </c>
      <c r="I10" s="16">
        <v>2</v>
      </c>
    </row>
    <row r="11" spans="1:9" x14ac:dyDescent="0.3">
      <c r="A11" s="87"/>
      <c r="B11" s="87"/>
      <c r="C11" s="87"/>
      <c r="D11" s="87"/>
      <c r="E11" s="87"/>
      <c r="F11" s="87"/>
      <c r="G11" s="87"/>
      <c r="H11" s="87"/>
      <c r="I11" s="87"/>
    </row>
    <row r="12" spans="1:9" x14ac:dyDescent="0.3">
      <c r="A12" s="18"/>
      <c r="B12" s="18" t="s">
        <v>20</v>
      </c>
      <c r="C12" s="88">
        <f t="shared" ref="C12:I12" si="1">SUM(C4:C11)</f>
        <v>0</v>
      </c>
      <c r="D12" s="88">
        <f t="shared" si="1"/>
        <v>0</v>
      </c>
      <c r="E12" s="88">
        <f t="shared" si="1"/>
        <v>0</v>
      </c>
      <c r="F12" s="18">
        <f t="shared" si="1"/>
        <v>24</v>
      </c>
      <c r="G12" s="89">
        <f t="shared" si="1"/>
        <v>24</v>
      </c>
      <c r="H12" s="89">
        <f t="shared" si="1"/>
        <v>0</v>
      </c>
      <c r="I12" s="89">
        <f t="shared" si="1"/>
        <v>24</v>
      </c>
    </row>
  </sheetData>
  <mergeCells count="2">
    <mergeCell ref="B1:F1"/>
    <mergeCell ref="A11:I1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K17"/>
  <sheetViews>
    <sheetView tabSelected="1" zoomScale="150" zoomScaleNormal="150" zoomScalePageLayoutView="150" workbookViewId="0">
      <selection activeCell="B18" sqref="B18"/>
    </sheetView>
  </sheetViews>
  <sheetFormatPr defaultColWidth="8.77734375" defaultRowHeight="14.4" x14ac:dyDescent="0.3"/>
  <cols>
    <col min="1" max="1" width="5.44140625" style="2" customWidth="1"/>
    <col min="2" max="2" width="22" style="2" customWidth="1"/>
    <col min="3" max="3" width="19" customWidth="1"/>
    <col min="4" max="10" width="9" style="2" customWidth="1"/>
    <col min="11" max="11" width="21.6640625" style="2" customWidth="1"/>
  </cols>
  <sheetData>
    <row r="1" spans="1:11" x14ac:dyDescent="0.3">
      <c r="A1" s="33" t="s">
        <v>22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x14ac:dyDescent="0.3">
      <c r="A2" s="34" t="s">
        <v>23</v>
      </c>
      <c r="B2" s="34"/>
      <c r="C2" s="40" t="s">
        <v>352</v>
      </c>
      <c r="D2" s="40"/>
      <c r="E2" s="40"/>
      <c r="F2" s="34" t="s">
        <v>25</v>
      </c>
      <c r="G2" s="34"/>
      <c r="H2" s="40" t="s">
        <v>26</v>
      </c>
      <c r="I2" s="40"/>
      <c r="J2" s="40"/>
      <c r="K2" s="40"/>
    </row>
    <row r="3" spans="1:11" x14ac:dyDescent="0.3">
      <c r="A3" s="34" t="s">
        <v>24</v>
      </c>
      <c r="B3" s="34"/>
      <c r="C3" s="40" t="s">
        <v>83</v>
      </c>
      <c r="D3" s="40"/>
      <c r="E3" s="40"/>
      <c r="F3" s="34" t="s">
        <v>27</v>
      </c>
      <c r="G3" s="34"/>
      <c r="H3" s="40" t="s">
        <v>28</v>
      </c>
      <c r="I3" s="40"/>
      <c r="J3" s="40"/>
      <c r="K3" s="40"/>
    </row>
    <row r="4" spans="1:11" ht="36" customHeight="1" x14ac:dyDescent="0.3">
      <c r="A4" s="35" t="s">
        <v>29</v>
      </c>
      <c r="B4" s="36"/>
      <c r="C4" s="37"/>
      <c r="D4" s="38"/>
      <c r="E4" s="38"/>
      <c r="F4" s="38"/>
      <c r="G4" s="38"/>
      <c r="H4" s="38"/>
      <c r="I4" s="38"/>
      <c r="J4" s="38"/>
      <c r="K4" s="39"/>
    </row>
    <row r="5" spans="1:11" x14ac:dyDescent="0.3">
      <c r="A5" s="9"/>
      <c r="B5" s="11" t="s">
        <v>30</v>
      </c>
      <c r="C5" s="10">
        <f>D12/J12</f>
        <v>1</v>
      </c>
      <c r="D5" s="9"/>
      <c r="E5" s="9"/>
      <c r="F5" s="9"/>
      <c r="G5" s="9"/>
      <c r="H5" s="9"/>
      <c r="I5" s="9"/>
      <c r="J5" s="9"/>
      <c r="K5" s="9"/>
    </row>
    <row r="6" spans="1:11" x14ac:dyDescent="0.3">
      <c r="A6" s="9"/>
      <c r="B6" s="21" t="s">
        <v>31</v>
      </c>
      <c r="C6" s="10">
        <f>E17/J17</f>
        <v>0.52</v>
      </c>
      <c r="D6" s="9"/>
      <c r="E6" s="9"/>
      <c r="F6" s="9"/>
      <c r="G6" s="9"/>
      <c r="H6" s="9"/>
      <c r="I6" s="9"/>
      <c r="J6" s="11" t="s">
        <v>32</v>
      </c>
      <c r="K6" s="90">
        <v>43977</v>
      </c>
    </row>
    <row r="7" spans="1:11" x14ac:dyDescent="0.3">
      <c r="A7" s="9"/>
      <c r="B7" s="22"/>
      <c r="C7" s="8"/>
      <c r="D7" s="9"/>
      <c r="E7" s="9"/>
      <c r="F7" s="9"/>
      <c r="G7" s="9"/>
      <c r="H7" s="9"/>
      <c r="I7" s="9"/>
      <c r="J7" s="9"/>
      <c r="K7" s="9"/>
    </row>
    <row r="8" spans="1:11" s="6" customFormat="1" ht="28.8" x14ac:dyDescent="0.3">
      <c r="A8" s="4" t="s">
        <v>1</v>
      </c>
      <c r="B8" s="4" t="s">
        <v>2</v>
      </c>
      <c r="C8" s="3" t="s">
        <v>3</v>
      </c>
      <c r="D8" s="4" t="s">
        <v>14</v>
      </c>
      <c r="E8" s="4" t="s">
        <v>15</v>
      </c>
      <c r="F8" s="4" t="s">
        <v>16</v>
      </c>
      <c r="G8" s="4" t="s">
        <v>17</v>
      </c>
      <c r="H8" s="4" t="s">
        <v>18</v>
      </c>
      <c r="I8" s="5" t="s">
        <v>19</v>
      </c>
      <c r="J8" s="4" t="s">
        <v>20</v>
      </c>
      <c r="K8" s="5" t="s">
        <v>21</v>
      </c>
    </row>
    <row r="9" spans="1:11" x14ac:dyDescent="0.3">
      <c r="A9" s="2">
        <v>1</v>
      </c>
      <c r="B9" s="91" t="s">
        <v>4</v>
      </c>
      <c r="C9" t="s">
        <v>86</v>
      </c>
      <c r="D9" s="2">
        <f>SUM([1]!Table1[[#This Row],[Passed]:[Blocked]])</f>
        <v>6</v>
      </c>
      <c r="E9" s="2">
        <v>2</v>
      </c>
      <c r="F9" s="2">
        <v>4</v>
      </c>
      <c r="G9" s="2">
        <v>0</v>
      </c>
      <c r="H9" s="2">
        <v>0</v>
      </c>
      <c r="I9" s="2">
        <v>0</v>
      </c>
      <c r="J9" s="2">
        <f>SUM([1]!Table1[[#This Row],[Passed]:[Not Yet Tested]])</f>
        <v>6</v>
      </c>
      <c r="K9" s="7">
        <f>[1]!Table1[[#This Row],[Tested]]/[1]!Table1[[#This Row],[Total]]</f>
        <v>1</v>
      </c>
    </row>
    <row r="10" spans="1:11" x14ac:dyDescent="0.3">
      <c r="A10" s="2">
        <v>2</v>
      </c>
      <c r="B10" s="91" t="s">
        <v>5</v>
      </c>
      <c r="C10" t="s">
        <v>89</v>
      </c>
      <c r="D10" s="2">
        <f>SUM([1]!Table1[[#This Row],[Passed]:[Blocked]])</f>
        <v>6</v>
      </c>
      <c r="E10" s="2">
        <v>1</v>
      </c>
      <c r="F10" s="2">
        <v>5</v>
      </c>
      <c r="G10" s="2">
        <v>0</v>
      </c>
      <c r="H10" s="2">
        <v>0</v>
      </c>
      <c r="I10" s="2">
        <v>0</v>
      </c>
      <c r="J10" s="2">
        <f>SUM([1]!Table1[[#This Row],[Passed]:[Not Yet Tested]])</f>
        <v>6</v>
      </c>
      <c r="K10" s="7">
        <f>[1]!Table1[[#This Row],[Tested]]/[1]!Table1[[#This Row],[Total]]</f>
        <v>1</v>
      </c>
    </row>
    <row r="11" spans="1:11" s="1" customFormat="1" x14ac:dyDescent="0.3">
      <c r="A11" s="2">
        <v>3</v>
      </c>
      <c r="B11" s="91" t="s">
        <v>91</v>
      </c>
      <c r="C11" t="s">
        <v>92</v>
      </c>
      <c r="D11" s="2">
        <v>8</v>
      </c>
      <c r="E11" s="2">
        <v>3</v>
      </c>
      <c r="F11" s="2">
        <v>5</v>
      </c>
      <c r="G11" s="2">
        <v>0</v>
      </c>
      <c r="H11" s="2">
        <v>0</v>
      </c>
      <c r="I11" s="2">
        <v>0</v>
      </c>
      <c r="J11" s="2">
        <v>8</v>
      </c>
      <c r="K11" s="7">
        <f>[1]!Table1[[#This Row],[Tested]]/[1]!Table1[[#This Row],[Total]]</f>
        <v>1</v>
      </c>
    </row>
    <row r="12" spans="1:11" s="19" customFormat="1" ht="15.6" x14ac:dyDescent="0.3">
      <c r="A12" s="2">
        <v>4</v>
      </c>
      <c r="B12" s="91" t="s">
        <v>95</v>
      </c>
      <c r="C12" t="s">
        <v>96</v>
      </c>
      <c r="D12" s="2">
        <f>SUM([1]!Table1[[#This Row],[Passed]:[Blocked]])</f>
        <v>7</v>
      </c>
      <c r="E12" s="2">
        <v>4</v>
      </c>
      <c r="F12" s="2">
        <v>3</v>
      </c>
      <c r="G12" s="2">
        <v>0</v>
      </c>
      <c r="H12" s="2">
        <v>0</v>
      </c>
      <c r="I12" s="2">
        <v>0</v>
      </c>
      <c r="J12" s="2">
        <f>SUM([1]!Table1[[#This Row],[Passed]:[Not Yet Tested]])</f>
        <v>7</v>
      </c>
      <c r="K12" s="7">
        <f>[1]!Table1[[#This Row],[Tested]]/[1]!Table1[[#This Row],[Total]]</f>
        <v>1</v>
      </c>
    </row>
    <row r="13" spans="1:11" x14ac:dyDescent="0.3">
      <c r="A13" s="2">
        <v>5</v>
      </c>
      <c r="B13" s="91" t="s">
        <v>99</v>
      </c>
      <c r="C13" t="s">
        <v>100</v>
      </c>
      <c r="D13" s="2">
        <v>6</v>
      </c>
      <c r="E13" s="2">
        <v>1</v>
      </c>
      <c r="F13" s="2">
        <v>5</v>
      </c>
      <c r="G13" s="2">
        <v>0</v>
      </c>
      <c r="H13" s="2">
        <v>0</v>
      </c>
      <c r="I13" s="2">
        <v>0</v>
      </c>
      <c r="J13" s="2">
        <v>6</v>
      </c>
      <c r="K13" s="7">
        <f>[1]!Table1[[#This Row],[Tested]]/[1]!Table1[[#This Row],[Total]]</f>
        <v>1</v>
      </c>
    </row>
    <row r="14" spans="1:11" x14ac:dyDescent="0.3">
      <c r="A14" s="2">
        <v>6</v>
      </c>
      <c r="B14" s="91" t="s">
        <v>102</v>
      </c>
      <c r="C14" t="s">
        <v>103</v>
      </c>
      <c r="D14" s="2">
        <f>SUM([1]!Table1[[#This Row],[Passed]:[Blocked]])</f>
        <v>6</v>
      </c>
      <c r="E14" s="2">
        <v>6</v>
      </c>
      <c r="F14" s="2">
        <v>0</v>
      </c>
      <c r="G14" s="2">
        <v>0</v>
      </c>
      <c r="H14" s="2">
        <v>0</v>
      </c>
      <c r="I14" s="2">
        <v>0</v>
      </c>
      <c r="J14" s="2">
        <f>SUM([1]!Table1[[#This Row],[Passed]:[Not Yet Tested]])</f>
        <v>6</v>
      </c>
      <c r="K14" s="7">
        <f>[1]!Table1[[#This Row],[Tested]]/[1]!Table1[[#This Row],[Total]]</f>
        <v>1</v>
      </c>
    </row>
    <row r="15" spans="1:11" x14ac:dyDescent="0.3">
      <c r="A15" s="2">
        <v>7</v>
      </c>
      <c r="B15" s="91" t="s">
        <v>105</v>
      </c>
      <c r="C15" t="s">
        <v>106</v>
      </c>
      <c r="D15" s="2">
        <v>11</v>
      </c>
      <c r="E15" s="2">
        <v>9</v>
      </c>
      <c r="F15" s="2">
        <v>2</v>
      </c>
      <c r="G15" s="2">
        <v>0</v>
      </c>
      <c r="H15" s="2">
        <v>0</v>
      </c>
      <c r="I15" s="2">
        <v>0</v>
      </c>
      <c r="J15" s="2">
        <f>SUM([1]!Table1[[#This Row],[Passed]:[Not Yet Tested]])</f>
        <v>11</v>
      </c>
      <c r="K15" s="7">
        <f>[1]!Table1[[#This Row],[Tested]]/[1]!Table1[[#This Row],[Total]]</f>
        <v>1</v>
      </c>
    </row>
    <row r="16" spans="1:11" x14ac:dyDescent="0.3">
      <c r="A16" s="92"/>
      <c r="B16" s="92"/>
      <c r="C16" s="93"/>
      <c r="D16" s="92"/>
      <c r="E16" s="92"/>
      <c r="F16" s="92"/>
      <c r="G16" s="92"/>
      <c r="H16" s="92"/>
      <c r="I16" s="92"/>
      <c r="J16" s="92"/>
      <c r="K16" s="94"/>
    </row>
    <row r="17" spans="1:11" ht="15.6" x14ac:dyDescent="0.3">
      <c r="A17" s="95"/>
      <c r="B17" s="95"/>
      <c r="C17" s="20" t="s">
        <v>20</v>
      </c>
      <c r="D17" s="95">
        <f t="shared" ref="D17:J17" si="0">SUM(D9:D15)</f>
        <v>50</v>
      </c>
      <c r="E17" s="95">
        <f t="shared" si="0"/>
        <v>26</v>
      </c>
      <c r="F17" s="95">
        <f t="shared" si="0"/>
        <v>24</v>
      </c>
      <c r="G17" s="95">
        <f t="shared" si="0"/>
        <v>0</v>
      </c>
      <c r="H17" s="95">
        <f t="shared" si="0"/>
        <v>0</v>
      </c>
      <c r="I17" s="95">
        <f t="shared" si="0"/>
        <v>0</v>
      </c>
      <c r="J17" s="96">
        <f t="shared" si="0"/>
        <v>50</v>
      </c>
      <c r="K17" s="97">
        <f>C5</f>
        <v>1</v>
      </c>
    </row>
  </sheetData>
  <mergeCells count="11">
    <mergeCell ref="A1:K1"/>
    <mergeCell ref="A2:B2"/>
    <mergeCell ref="A3:B3"/>
    <mergeCell ref="A4:B4"/>
    <mergeCell ref="C4:K4"/>
    <mergeCell ref="C2:E2"/>
    <mergeCell ref="C3:E3"/>
    <mergeCell ref="F2:G2"/>
    <mergeCell ref="F3:G3"/>
    <mergeCell ref="H2:K2"/>
    <mergeCell ref="H3:K3"/>
  </mergeCell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Self-Assessment</vt:lpstr>
      <vt:lpstr>Function list</vt:lpstr>
      <vt:lpstr>Test cases</vt:lpstr>
      <vt:lpstr>Bug Report</vt:lpstr>
      <vt:lpstr>Defect Serverity Distribution</vt:lpstr>
      <vt:lpstr>Test 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Duy Hoang</dc:creator>
  <cp:lastModifiedBy>Dell</cp:lastModifiedBy>
  <dcterms:created xsi:type="dcterms:W3CDTF">2013-04-07T13:32:52Z</dcterms:created>
  <dcterms:modified xsi:type="dcterms:W3CDTF">2020-05-26T14:43:19Z</dcterms:modified>
</cp:coreProperties>
</file>