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3a966e7f33f96e/Desktop/GW Analysis Projects/Crowdfunding Analysis/"/>
    </mc:Choice>
  </mc:AlternateContent>
  <xr:revisionPtr revIDLastSave="844" documentId="13_ncr:1_{D754642E-E684-4F4D-953B-1821B0424A6E}" xr6:coauthVersionLast="45" xr6:coauthVersionMax="45" xr10:uidLastSave="{14AD980B-6D57-48F7-85AD-8ED691765E1D}"/>
  <bookViews>
    <workbookView xWindow="28680" yWindow="-120" windowWidth="29040" windowHeight="15840" tabRatio="815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Descriptive Statistics" sheetId="8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C13" i="13"/>
  <c r="C2" i="13"/>
  <c r="C3" i="13"/>
  <c r="C4" i="13"/>
  <c r="C5" i="13"/>
  <c r="C6" i="13"/>
  <c r="C7" i="13"/>
  <c r="C8" i="13"/>
  <c r="C9" i="13"/>
  <c r="C10" i="13"/>
  <c r="C11" i="13"/>
  <c r="C12" i="13"/>
  <c r="B2" i="13"/>
  <c r="B3" i="13"/>
  <c r="B4" i="13"/>
  <c r="B5" i="13"/>
  <c r="B6" i="13"/>
  <c r="B7" i="13"/>
  <c r="B8" i="13"/>
  <c r="B9" i="13"/>
  <c r="B10" i="13"/>
  <c r="B11" i="13"/>
  <c r="B12" i="13"/>
  <c r="B13" i="13"/>
  <c r="D2" i="13"/>
  <c r="D3" i="13"/>
  <c r="D4" i="13"/>
  <c r="D5" i="13"/>
  <c r="D6" i="13"/>
  <c r="D7" i="13"/>
  <c r="D8" i="13"/>
  <c r="D9" i="13"/>
  <c r="D10" i="13"/>
  <c r="D11" i="13"/>
  <c r="D12" i="13"/>
  <c r="D13" i="13"/>
  <c r="E9" i="13" l="1"/>
  <c r="H9" i="13" s="1"/>
  <c r="E7" i="13"/>
  <c r="H7" i="13" s="1"/>
  <c r="E8" i="13"/>
  <c r="F8" i="13" s="1"/>
  <c r="E2" i="13"/>
  <c r="G2" i="13" s="1"/>
  <c r="E6" i="13"/>
  <c r="G6" i="13" s="1"/>
  <c r="E13" i="13"/>
  <c r="E5" i="13"/>
  <c r="G5" i="13" s="1"/>
  <c r="E12" i="13"/>
  <c r="F12" i="13" s="1"/>
  <c r="E4" i="13"/>
  <c r="F4" i="13" s="1"/>
  <c r="E11" i="13"/>
  <c r="F11" i="13" s="1"/>
  <c r="E3" i="13"/>
  <c r="H3" i="13" s="1"/>
  <c r="E10" i="13"/>
  <c r="F10" i="13" s="1"/>
  <c r="C13" i="8"/>
  <c r="C12" i="8"/>
  <c r="C11" i="8"/>
  <c r="B13" i="8"/>
  <c r="B12" i="8"/>
  <c r="B11" i="8"/>
  <c r="B10" i="8"/>
  <c r="C6" i="8"/>
  <c r="C5" i="8"/>
  <c r="C4" i="8"/>
  <c r="C3" i="8"/>
  <c r="B7" i="8"/>
  <c r="B6" i="8"/>
  <c r="B5" i="8"/>
  <c r="B4" i="8"/>
  <c r="C17" i="8"/>
  <c r="C16" i="8"/>
  <c r="B17" i="8"/>
  <c r="B16" i="8"/>
  <c r="C20" i="8"/>
  <c r="C19" i="8"/>
  <c r="B20" i="8"/>
  <c r="B19" i="8"/>
  <c r="C10" i="8"/>
  <c r="C9" i="8"/>
  <c r="B9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54" i="1"/>
  <c r="T2925" i="1"/>
  <c r="T2926" i="1"/>
  <c r="T2927" i="1"/>
  <c r="T2928" i="1"/>
  <c r="T2929" i="1"/>
  <c r="T2930" i="1"/>
  <c r="T2931" i="1"/>
  <c r="T2924" i="1"/>
  <c r="T2933" i="1"/>
  <c r="T2934" i="1"/>
  <c r="T2935" i="1"/>
  <c r="T2936" i="1"/>
  <c r="T2937" i="1"/>
  <c r="T2938" i="1"/>
  <c r="T3195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764" i="1"/>
  <c r="T3191" i="1"/>
  <c r="T3192" i="1"/>
  <c r="T3193" i="1"/>
  <c r="T3784" i="1"/>
  <c r="T3634" i="1"/>
  <c r="T3196" i="1"/>
  <c r="T3197" i="1"/>
  <c r="T3198" i="1"/>
  <c r="T3199" i="1"/>
  <c r="T3200" i="1"/>
  <c r="T3201" i="1"/>
  <c r="T3202" i="1"/>
  <c r="T3797" i="1"/>
  <c r="T3204" i="1"/>
  <c r="T3205" i="1"/>
  <c r="T3206" i="1"/>
  <c r="T3763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881" i="1"/>
  <c r="T3633" i="1"/>
  <c r="T3787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96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649" i="1"/>
  <c r="T3755" i="1"/>
  <c r="T3756" i="1"/>
  <c r="T3632" i="1"/>
  <c r="T3758" i="1"/>
  <c r="T3759" i="1"/>
  <c r="T3760" i="1"/>
  <c r="T3761" i="1"/>
  <c r="T3762" i="1"/>
  <c r="T3757" i="1"/>
  <c r="T3203" i="1"/>
  <c r="T3765" i="1"/>
  <c r="T3766" i="1"/>
  <c r="T3767" i="1"/>
  <c r="T3768" i="1"/>
  <c r="T3769" i="1"/>
  <c r="T3770" i="1"/>
  <c r="T3771" i="1"/>
  <c r="T3194" i="1"/>
  <c r="T3773" i="1"/>
  <c r="T3774" i="1"/>
  <c r="T3775" i="1"/>
  <c r="T3776" i="1"/>
  <c r="T3777" i="1"/>
  <c r="T3778" i="1"/>
  <c r="T3779" i="1"/>
  <c r="T3780" i="1"/>
  <c r="T3781" i="1"/>
  <c r="T3782" i="1"/>
  <c r="T3783" i="1"/>
  <c r="T3190" i="1"/>
  <c r="T3785" i="1"/>
  <c r="T3786" i="1"/>
  <c r="T2932" i="1"/>
  <c r="T3788" i="1"/>
  <c r="T3789" i="1"/>
  <c r="T3790" i="1"/>
  <c r="T3772" i="1"/>
  <c r="T3792" i="1"/>
  <c r="T3793" i="1"/>
  <c r="T3794" i="1"/>
  <c r="T3795" i="1"/>
  <c r="T3791" i="1"/>
  <c r="T3878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2939" i="1"/>
  <c r="T3879" i="1"/>
  <c r="T3880" i="1"/>
  <c r="T3882" i="1"/>
  <c r="T3207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H12" i="13" l="1"/>
  <c r="G12" i="13"/>
  <c r="G9" i="13"/>
  <c r="H6" i="13"/>
  <c r="H10" i="13"/>
  <c r="G4" i="13"/>
  <c r="H4" i="13"/>
  <c r="F9" i="13"/>
  <c r="G7" i="13"/>
  <c r="H2" i="13"/>
  <c r="F2" i="13"/>
  <c r="G10" i="13"/>
  <c r="G8" i="13"/>
  <c r="H5" i="13"/>
  <c r="F7" i="13"/>
  <c r="G3" i="13"/>
  <c r="H11" i="13"/>
  <c r="G11" i="13"/>
  <c r="H8" i="13"/>
  <c r="F3" i="13"/>
  <c r="F6" i="13"/>
  <c r="F5" i="13"/>
  <c r="F13" i="13"/>
  <c r="H13" i="13"/>
  <c r="G13" i="13"/>
  <c r="C14" i="8"/>
  <c r="B14" i="8"/>
  <c r="C7" i="8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54" i="1"/>
  <c r="U375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24" i="1"/>
  <c r="U2924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195" i="1"/>
  <c r="U3195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764" i="1"/>
  <c r="U3764" i="1" s="1"/>
  <c r="S3191" i="1"/>
  <c r="U3191" i="1" s="1"/>
  <c r="S3192" i="1"/>
  <c r="U3192" i="1" s="1"/>
  <c r="S3193" i="1"/>
  <c r="U3193" i="1" s="1"/>
  <c r="S3784" i="1"/>
  <c r="U3784" i="1" s="1"/>
  <c r="S3634" i="1"/>
  <c r="U3634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797" i="1"/>
  <c r="U3797" i="1" s="1"/>
  <c r="S3204" i="1"/>
  <c r="U3204" i="1" s="1"/>
  <c r="S3205" i="1"/>
  <c r="U3205" i="1" s="1"/>
  <c r="S3206" i="1"/>
  <c r="U3206" i="1" s="1"/>
  <c r="S3763" i="1"/>
  <c r="U3763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881" i="1"/>
  <c r="U3881" i="1" s="1"/>
  <c r="S3633" i="1"/>
  <c r="U3633" i="1" s="1"/>
  <c r="S3787" i="1"/>
  <c r="U3787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796" i="1"/>
  <c r="U3796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649" i="1"/>
  <c r="U3649" i="1" s="1"/>
  <c r="S3755" i="1"/>
  <c r="U3755" i="1" s="1"/>
  <c r="S3756" i="1"/>
  <c r="U3756" i="1" s="1"/>
  <c r="S3632" i="1"/>
  <c r="U3632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57" i="1"/>
  <c r="U3757" i="1" s="1"/>
  <c r="S3203" i="1"/>
  <c r="U3203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194" i="1"/>
  <c r="U3194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190" i="1"/>
  <c r="U3190" i="1" s="1"/>
  <c r="S3785" i="1"/>
  <c r="U3785" i="1" s="1"/>
  <c r="S3786" i="1"/>
  <c r="U3786" i="1" s="1"/>
  <c r="S2932" i="1"/>
  <c r="U2932" i="1" s="1"/>
  <c r="S3788" i="1"/>
  <c r="U3788" i="1" s="1"/>
  <c r="S3789" i="1"/>
  <c r="U3789" i="1" s="1"/>
  <c r="S3790" i="1"/>
  <c r="U3790" i="1" s="1"/>
  <c r="S3772" i="1"/>
  <c r="U3772" i="1" s="1"/>
  <c r="S3792" i="1"/>
  <c r="U3792" i="1" s="1"/>
  <c r="S3793" i="1"/>
  <c r="U3793" i="1" s="1"/>
  <c r="S3794" i="1"/>
  <c r="U3794" i="1" s="1"/>
  <c r="S3795" i="1"/>
  <c r="U3795" i="1" s="1"/>
  <c r="S3791" i="1"/>
  <c r="U3791" i="1" s="1"/>
  <c r="S3878" i="1"/>
  <c r="U3878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2939" i="1"/>
  <c r="U2939" i="1" s="1"/>
  <c r="S3879" i="1"/>
  <c r="U3879" i="1" s="1"/>
  <c r="S3880" i="1"/>
  <c r="U3880" i="1" s="1"/>
  <c r="S3882" i="1"/>
  <c r="U3882" i="1" s="1"/>
  <c r="S3207" i="1"/>
  <c r="U3207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54" i="1"/>
  <c r="P2925" i="1"/>
  <c r="P2926" i="1"/>
  <c r="P2927" i="1"/>
  <c r="P2928" i="1"/>
  <c r="P2929" i="1"/>
  <c r="P2930" i="1"/>
  <c r="P2931" i="1"/>
  <c r="P2924" i="1"/>
  <c r="P2933" i="1"/>
  <c r="P2934" i="1"/>
  <c r="P2935" i="1"/>
  <c r="P2936" i="1"/>
  <c r="P2937" i="1"/>
  <c r="P2938" i="1"/>
  <c r="P3195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764" i="1"/>
  <c r="P3191" i="1"/>
  <c r="P3192" i="1"/>
  <c r="P3193" i="1"/>
  <c r="P3784" i="1"/>
  <c r="P3634" i="1"/>
  <c r="P3196" i="1"/>
  <c r="P3197" i="1"/>
  <c r="P3198" i="1"/>
  <c r="P3199" i="1"/>
  <c r="P3200" i="1"/>
  <c r="P3201" i="1"/>
  <c r="P3202" i="1"/>
  <c r="P3797" i="1"/>
  <c r="P3204" i="1"/>
  <c r="P3205" i="1"/>
  <c r="P3206" i="1"/>
  <c r="P3763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881" i="1"/>
  <c r="P3633" i="1"/>
  <c r="P3787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96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649" i="1"/>
  <c r="P3755" i="1"/>
  <c r="P3756" i="1"/>
  <c r="P3632" i="1"/>
  <c r="P3758" i="1"/>
  <c r="P3759" i="1"/>
  <c r="P3760" i="1"/>
  <c r="P3761" i="1"/>
  <c r="P3762" i="1"/>
  <c r="P3757" i="1"/>
  <c r="P3203" i="1"/>
  <c r="P3765" i="1"/>
  <c r="P3766" i="1"/>
  <c r="P3767" i="1"/>
  <c r="P3768" i="1"/>
  <c r="P3769" i="1"/>
  <c r="P3770" i="1"/>
  <c r="P3771" i="1"/>
  <c r="P3194" i="1"/>
  <c r="P3773" i="1"/>
  <c r="P3774" i="1"/>
  <c r="P3775" i="1"/>
  <c r="P3776" i="1"/>
  <c r="P3777" i="1"/>
  <c r="P3778" i="1"/>
  <c r="P3779" i="1"/>
  <c r="P3780" i="1"/>
  <c r="P3781" i="1"/>
  <c r="P3782" i="1"/>
  <c r="P3783" i="1"/>
  <c r="P3190" i="1"/>
  <c r="P3785" i="1"/>
  <c r="P3786" i="1"/>
  <c r="P2932" i="1"/>
  <c r="P3788" i="1"/>
  <c r="P3789" i="1"/>
  <c r="P3790" i="1"/>
  <c r="P3772" i="1"/>
  <c r="P3792" i="1"/>
  <c r="P3793" i="1"/>
  <c r="P3794" i="1"/>
  <c r="P3795" i="1"/>
  <c r="P3791" i="1"/>
  <c r="P3878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2939" i="1"/>
  <c r="P3879" i="1"/>
  <c r="P3880" i="1"/>
  <c r="P3882" i="1"/>
  <c r="P3207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54" i="1"/>
  <c r="O2925" i="1"/>
  <c r="O2926" i="1"/>
  <c r="O2927" i="1"/>
  <c r="O2928" i="1"/>
  <c r="O2929" i="1"/>
  <c r="O2930" i="1"/>
  <c r="O2931" i="1"/>
  <c r="O2924" i="1"/>
  <c r="O2933" i="1"/>
  <c r="O2934" i="1"/>
  <c r="O2935" i="1"/>
  <c r="O2936" i="1"/>
  <c r="O2937" i="1"/>
  <c r="O2938" i="1"/>
  <c r="O3195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E4" i="5" s="1"/>
  <c r="O3565" i="1"/>
  <c r="O3243" i="1"/>
  <c r="O2801" i="1"/>
  <c r="O3669" i="1"/>
  <c r="O3403" i="1"/>
  <c r="O3566" i="1"/>
  <c r="O3179" i="1"/>
  <c r="O3508" i="1"/>
  <c r="O3812" i="1"/>
  <c r="O3764" i="1"/>
  <c r="O3191" i="1"/>
  <c r="O3192" i="1"/>
  <c r="O3193" i="1"/>
  <c r="O3784" i="1"/>
  <c r="O3634" i="1"/>
  <c r="O3196" i="1"/>
  <c r="O3197" i="1"/>
  <c r="O3198" i="1"/>
  <c r="O3199" i="1"/>
  <c r="O3200" i="1"/>
  <c r="O3201" i="1"/>
  <c r="O3202" i="1"/>
  <c r="O3797" i="1"/>
  <c r="O3204" i="1"/>
  <c r="O3205" i="1"/>
  <c r="O3206" i="1"/>
  <c r="O3763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E6" i="5" s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E5" i="5" s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E2" i="5" s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E3" i="5" s="1"/>
  <c r="O3226" i="1"/>
  <c r="O3720" i="1"/>
  <c r="O3492" i="1"/>
  <c r="O3227" i="1"/>
  <c r="O3429" i="1"/>
  <c r="O3493" i="1"/>
  <c r="O3494" i="1"/>
  <c r="O3561" i="1"/>
  <c r="O3371" i="1"/>
  <c r="O3630" i="1"/>
  <c r="O3631" i="1"/>
  <c r="O3881" i="1"/>
  <c r="O3633" i="1"/>
  <c r="O3787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796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649" i="1"/>
  <c r="O3755" i="1"/>
  <c r="O3756" i="1"/>
  <c r="O3632" i="1"/>
  <c r="O3758" i="1"/>
  <c r="O3759" i="1"/>
  <c r="O3760" i="1"/>
  <c r="O3761" i="1"/>
  <c r="O3762" i="1"/>
  <c r="O3757" i="1"/>
  <c r="O3203" i="1"/>
  <c r="O3765" i="1"/>
  <c r="O3766" i="1"/>
  <c r="O3767" i="1"/>
  <c r="O3768" i="1"/>
  <c r="O3769" i="1"/>
  <c r="O3770" i="1"/>
  <c r="O3771" i="1"/>
  <c r="O3194" i="1"/>
  <c r="O3773" i="1"/>
  <c r="O3774" i="1"/>
  <c r="O3775" i="1"/>
  <c r="O3776" i="1"/>
  <c r="O3777" i="1"/>
  <c r="O3778" i="1"/>
  <c r="O3779" i="1"/>
  <c r="O3780" i="1"/>
  <c r="O3781" i="1"/>
  <c r="O3782" i="1"/>
  <c r="O3783" i="1"/>
  <c r="O3190" i="1"/>
  <c r="O3785" i="1"/>
  <c r="O3786" i="1"/>
  <c r="O2932" i="1"/>
  <c r="O3788" i="1"/>
  <c r="O3789" i="1"/>
  <c r="O3790" i="1"/>
  <c r="O3772" i="1"/>
  <c r="O3792" i="1"/>
  <c r="O3793" i="1"/>
  <c r="O3794" i="1"/>
  <c r="O3795" i="1"/>
  <c r="O3791" i="1"/>
  <c r="O3878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2939" i="1"/>
  <c r="O3879" i="1"/>
  <c r="O3880" i="1"/>
  <c r="O3882" i="1"/>
  <c r="O3207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<sst xmlns="http://schemas.openxmlformats.org/spreadsheetml/2006/main" count="33055" uniqueCount="8422">
  <si>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</si>
  <si>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</si>
  <si>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</si>
  <si>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</si>
  <si>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</si>
  <si>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</si>
  <si>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</si>
  <si>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</si>
  <si>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</si>
  <si>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</si>
  <si>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</si>
  <si>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</si>
  <si>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</si>
  <si>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</si>
  <si>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</si>
  <si>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</si>
  <si>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</si>
  <si>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</si>
  <si>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</si>
  <si>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</si>
  <si>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</si>
  <si>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</si>
  <si>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</si>
  <si>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</si>
  <si>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</si>
  <si>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</si>
  <si>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</si>
  <si>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</si>
  <si>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</si>
  <si>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</si>
  <si>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</si>
  <si>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</si>
  <si>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</si>
  <si>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</si>
  <si>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</si>
  <si>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</si>
  <si>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</si>
  <si>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</si>
  <si>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</si>
  <si>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</si>
  <si>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</si>
  <si>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</si>
  <si>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</si>
  <si>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</si>
  <si>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</si>
  <si>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</si>
  <si>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</si>
  <si>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</si>
  <si>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</si>
  <si>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</si>
  <si>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</si>
  <si>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</si>
  <si>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</si>
  <si>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</si>
  <si>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</si>
  <si>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</si>
  <si>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</si>
  <si>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</si>
  <si>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</si>
  <si>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</si>
  <si>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</si>
  <si>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</si>
  <si>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</si>
  <si>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</si>
  <si>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</si>
  <si>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</si>
  <si>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</si>
  <si>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</si>
  <si>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</si>
  <si>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</si>
  <si>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</si>
  <si>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</si>
  <si>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</si>
  <si>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</si>
  <si>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</si>
  <si>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</si>
  <si>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</si>
  <si>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</si>
  <si>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</si>
  <si>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</si>
  <si>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</si>
  <si>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</si>
  <si>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</si>
  <si>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</si>
  <si>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</si>
  <si>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</si>
  <si>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</si>
  <si>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</si>
  <si>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</si>
  <si>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</si>
  <si>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</si>
  <si>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</si>
  <si>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</si>
  <si>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</si>
  <si>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</si>
  <si>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</si>
  <si>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</si>
  <si>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</si>
  <si>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</si>
  <si>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</si>
  <si>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</si>
  <si>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</si>
  <si>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</si>
  <si>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</si>
  <si>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</si>
  <si>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</si>
  <si>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</si>
  <si>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</si>
  <si>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</si>
  <si>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</si>
  <si>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</si>
  <si>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</si>
  <si>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</si>
  <si>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</si>
  <si>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</si>
  <si>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</si>
  <si>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</si>
  <si>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</si>
  <si>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</si>
  <si>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</si>
  <si>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</si>
  <si>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</si>
  <si>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</si>
  <si>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</si>
  <si>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</si>
  <si>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</si>
  <si>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</si>
  <si>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</si>
  <si>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</si>
  <si>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</si>
  <si>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</si>
  <si>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</si>
  <si>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</si>
  <si>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</si>
  <si>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</si>
  <si>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</si>
  <si>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</si>
  <si>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</si>
  <si>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</si>
  <si>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</si>
  <si>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</si>
  <si>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</si>
  <si>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</si>
  <si>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</si>
  <si>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</si>
  <si>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</si>
  <si>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</si>
  <si>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</si>
  <si>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</si>
  <si>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</si>
  <si>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</si>
  <si>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</si>
  <si>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</si>
  <si>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</si>
  <si>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</si>
  <si>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</si>
  <si>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</si>
  <si>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</si>
  <si>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</si>
  <si>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</si>
  <si>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</si>
  <si>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</si>
  <si>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</si>
  <si>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</si>
  <si>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</si>
  <si>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</si>
  <si>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</si>
  <si>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</si>
  <si>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</si>
  <si>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</si>
  <si>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</si>
  <si>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</si>
  <si>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</si>
  <si>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</si>
  <si>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</si>
  <si>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</si>
  <si>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</si>
  <si>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</si>
  <si>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</si>
  <si>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</si>
  <si>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</si>
  <si>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</si>
  <si>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</si>
  <si>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</si>
  <si>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</si>
  <si>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</si>
  <si>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</si>
  <si>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</si>
  <si>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</si>
  <si>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</si>
  <si>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</si>
  <si>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</si>
  <si>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</si>
  <si>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</si>
  <si>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</si>
  <si>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</si>
  <si>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</si>
  <si>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</si>
  <si>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</si>
  <si>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</si>
  <si>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</si>
  <si>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</si>
  <si>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</si>
  <si>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</si>
  <si>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</si>
  <si>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</si>
  <si>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</si>
  <si>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</si>
  <si>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</si>
  <si>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</si>
  <si>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</si>
  <si>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</si>
  <si>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</si>
  <si>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</si>
  <si>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</si>
  <si>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</si>
  <si>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</si>
  <si>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</si>
  <si>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</si>
  <si>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</si>
  <si>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</si>
  <si>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</si>
  <si>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</si>
  <si>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</si>
  <si>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</si>
  <si>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</si>
  <si>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</si>
  <si>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</si>
  <si>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</si>
  <si>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</si>
  <si>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</si>
  <si>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</si>
  <si>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</si>
  <si>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</si>
  <si>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</si>
  <si>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</si>
  <si>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</si>
  <si>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</si>
  <si>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</si>
  <si>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</si>
  <si>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</si>
  <si>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</si>
  <si>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</si>
  <si>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</si>
  <si>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</si>
  <si>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</si>
  <si>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</si>
  <si>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</si>
  <si>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</si>
  <si>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</si>
  <si>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</si>
  <si>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</si>
  <si>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</si>
  <si>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</si>
  <si>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</si>
  <si>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</si>
  <si>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</si>
  <si>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</si>
  <si>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</si>
  <si>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</si>
  <si>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</si>
  <si>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</si>
  <si>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</si>
  <si>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</si>
  <si>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</si>
  <si>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</si>
  <si>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</si>
  <si>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</si>
  <si>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</si>
  <si>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</si>
  <si>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</si>
  <si>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</si>
  <si>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</si>
  <si>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</si>
  <si>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</si>
  <si>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</si>
  <si>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</si>
  <si>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</si>
  <si>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</si>
  <si>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</si>
  <si>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</si>
  <si>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</si>
  <si>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</si>
  <si>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</si>
  <si>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</si>
  <si>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</si>
  <si>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</si>
  <si>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</si>
  <si>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</si>
  <si>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</si>
  <si>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</si>
  <si>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</si>
  <si>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</si>
  <si>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</si>
  <si>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</si>
  <si>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</si>
  <si>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</si>
  <si>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</si>
  <si>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</si>
  <si>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</si>
  <si>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</si>
  <si>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</si>
  <si>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</si>
  <si>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</si>
  <si>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</si>
  <si>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</si>
  <si>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</si>
  <si>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</si>
  <si>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</si>
  <si>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</si>
  <si>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</si>
  <si>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</si>
  <si>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</si>
  <si>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</si>
  <si>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</si>
  <si>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</si>
  <si>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</si>
  <si>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</si>
  <si>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</si>
  <si>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</si>
  <si>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</si>
  <si>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</si>
  <si>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</si>
  <si>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</si>
  <si>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</si>
  <si>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</si>
  <si>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</si>
  <si>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</si>
  <si>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</si>
  <si>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</si>
  <si>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</si>
  <si>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</si>
  <si>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</si>
  <si>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</si>
  <si>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</si>
  <si>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</si>
  <si>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</si>
  <si>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</si>
  <si>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</si>
  <si>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</si>
  <si>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</si>
  <si>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</si>
  <si>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</si>
  <si>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</si>
  <si>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</si>
  <si>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</si>
  <si>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</si>
  <si>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</si>
  <si>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</si>
  <si>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</si>
  <si>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</si>
  <si>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</si>
  <si>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</si>
  <si>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</si>
  <si>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</si>
  <si>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</si>
  <si>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</si>
  <si>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</si>
  <si>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</si>
  <si>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</si>
  <si>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</si>
  <si>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</si>
  <si>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</si>
  <si>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</si>
  <si>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</si>
  <si>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</si>
  <si>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</si>
  <si>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</si>
  <si>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</si>
  <si>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</si>
  <si>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</si>
  <si>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</si>
  <si>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</si>
  <si>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</si>
  <si>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</si>
  <si>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</si>
  <si>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</si>
  <si>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</si>
  <si>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</si>
  <si>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</si>
  <si>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</si>
  <si>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</si>
  <si>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</si>
  <si>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</si>
  <si>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</si>
  <si>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</si>
  <si>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</si>
  <si>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</si>
  <si>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</si>
  <si>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</si>
  <si>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</si>
  <si>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</si>
  <si>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</si>
  <si>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</si>
  <si>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</si>
  <si>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</si>
  <si>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</si>
  <si>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</si>
  <si>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</si>
  <si>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</si>
  <si>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</si>
  <si>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</si>
  <si>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</si>
  <si>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</si>
  <si>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</si>
  <si>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</si>
  <si>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</si>
  <si>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</si>
  <si>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</si>
  <si>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</si>
  <si>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</si>
  <si>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</si>
  <si>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</si>
  <si>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</si>
  <si>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</si>
  <si>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</si>
  <si>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</si>
  <si>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</si>
  <si>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</si>
  <si>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</si>
  <si>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</si>
  <si>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</si>
  <si>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</si>
  <si>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</si>
  <si>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</si>
  <si>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</si>
  <si>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</si>
  <si>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</si>
  <si>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</si>
  <si>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</si>
  <si>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</si>
  <si>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</si>
  <si>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</si>
  <si>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</si>
  <si>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</si>
  <si>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</si>
  <si>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</si>
  <si>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</si>
  <si>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</si>
  <si>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</si>
  <si>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</si>
  <si>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</si>
  <si>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</si>
  <si>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</si>
  <si>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</si>
  <si>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</si>
  <si>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</si>
  <si>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</si>
  <si>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</si>
  <si>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</si>
  <si>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</si>
  <si>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</si>
  <si>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</si>
  <si>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</si>
  <si>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</si>
  <si>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</si>
  <si>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</si>
  <si>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</si>
  <si>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</si>
  <si>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</si>
  <si>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</si>
  <si>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</si>
  <si>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</si>
  <si>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</si>
  <si>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</si>
  <si>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</si>
  <si>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</si>
  <si>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</si>
  <si>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</si>
  <si>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</si>
  <si>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</si>
  <si>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</si>
  <si>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</si>
  <si>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</si>
  <si>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</si>
  <si>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</si>
  <si>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</si>
  <si>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</si>
  <si>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</si>
  <si>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</si>
  <si>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</si>
  <si>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</si>
  <si>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</si>
  <si>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</si>
  <si>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</si>
  <si>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</si>
  <si>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</si>
  <si>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</si>
  <si>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</si>
  <si>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</si>
  <si>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</si>
  <si>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</si>
  <si>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</si>
  <si>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</si>
  <si>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</si>
  <si>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</si>
  <si>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</si>
  <si>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</si>
  <si>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</si>
  <si>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</si>
  <si>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</si>
  <si>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</si>
  <si>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</si>
  <si>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</si>
  <si>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</si>
  <si>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</si>
  <si>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</si>
  <si>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</si>
  <si>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</si>
  <si>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</si>
  <si>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</si>
  <si>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</si>
  <si>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</si>
  <si>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</si>
  <si>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</si>
  <si>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</si>
  <si>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</si>
  <si>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</si>
  <si>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</si>
  <si>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</si>
  <si>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</si>
  <si>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</si>
  <si>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</si>
  <si>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</si>
  <si>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</si>
  <si>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</si>
  <si>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</si>
  <si>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</si>
  <si>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</si>
  <si>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</si>
  <si>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</si>
  <si>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</si>
  <si>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</si>
  <si>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</si>
  <si>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</si>
  <si>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</si>
  <si>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</si>
  <si>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</si>
  <si>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</si>
  <si>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</si>
  <si>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</si>
  <si>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</si>
  <si>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</si>
  <si>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</si>
  <si>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</si>
  <si>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</si>
  <si>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</si>
  <si>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</si>
  <si>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</si>
  <si>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</si>
  <si>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</si>
  <si>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</si>
  <si>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</si>
  <si>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</si>
  <si>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</si>
  <si>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</si>
  <si>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</si>
  <si>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</si>
  <si>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</si>
  <si>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</si>
  <si>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</si>
  <si>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</si>
  <si>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</si>
  <si>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</si>
  <si>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</si>
  <si>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</si>
  <si>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</si>
  <si>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</si>
  <si>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</si>
  <si>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</si>
  <si>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</si>
  <si>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</si>
  <si>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</si>
  <si>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</si>
  <si>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</si>
  <si>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</si>
  <si>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</si>
  <si>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</si>
  <si>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</si>
  <si>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</si>
  <si>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</si>
  <si>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</si>
  <si>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</si>
  <si>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</si>
  <si>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</si>
  <si>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</si>
  <si>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</si>
  <si>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</si>
  <si>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</si>
  <si>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</si>
  <si>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</si>
  <si>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</si>
  <si>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</si>
  <si>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</si>
  <si>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</si>
  <si>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</si>
  <si>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</si>
  <si>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</si>
  <si>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</si>
  <si>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</si>
  <si>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</si>
  <si>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</si>
  <si>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</si>
  <si>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</si>
  <si>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</si>
  <si>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</si>
  <si>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</si>
  <si>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</si>
  <si>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</si>
  <si>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</si>
  <si>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</si>
  <si>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</si>
  <si>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</si>
  <si>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</si>
  <si>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</si>
  <si>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</si>
  <si>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</si>
  <si>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</si>
  <si>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</si>
  <si>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</si>
  <si>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</si>
  <si>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</si>
  <si>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</si>
  <si>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</si>
  <si>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</si>
  <si>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</si>
  <si>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</si>
  <si>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</si>
  <si>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</si>
  <si>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</si>
  <si>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</si>
  <si>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</si>
  <si>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</si>
  <si>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</si>
  <si>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</si>
  <si>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</si>
  <si>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</si>
  <si>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</si>
  <si>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</si>
  <si>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</si>
  <si>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</si>
  <si>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</si>
  <si>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</si>
  <si>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</si>
  <si>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</si>
  <si>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</si>
  <si>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</si>
  <si>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</si>
  <si>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</si>
  <si>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</si>
  <si>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</si>
  <si>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</si>
  <si>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</si>
  <si>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</si>
  <si>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</si>
  <si>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</si>
  <si>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</si>
  <si>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</si>
  <si>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</si>
  <si>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</si>
  <si>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</si>
  <si>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</si>
  <si>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</si>
  <si>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</si>
  <si>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</si>
  <si>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</si>
  <si>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</si>
  <si>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</si>
  <si>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</si>
  <si>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</si>
  <si>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</si>
  <si>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</si>
  <si>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</si>
  <si>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</si>
  <si>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</si>
  <si>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</si>
  <si>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</si>
  <si>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</si>
  <si>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</si>
  <si>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</si>
  <si>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</si>
  <si>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</si>
  <si>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</si>
  <si>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</si>
  <si>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</si>
  <si>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</si>
  <si>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</si>
  <si>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</si>
  <si>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</si>
  <si>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</si>
  <si>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</si>
  <si>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</si>
  <si>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</si>
  <si>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</si>
  <si>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</si>
  <si>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</si>
  <si>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</si>
  <si>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</si>
  <si>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</si>
  <si>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</si>
  <si>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</si>
  <si>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</si>
  <si>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</si>
  <si>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</si>
  <si>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</si>
  <si>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</si>
  <si>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</si>
  <si>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</si>
  <si>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</si>
  <si>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</si>
  <si>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</si>
  <si>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</si>
  <si>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</si>
  <si>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</si>
  <si>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</si>
  <si>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</si>
  <si>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</si>
  <si>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</si>
  <si>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</si>
  <si>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</si>
  <si>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</si>
  <si>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</si>
  <si>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</si>
  <si>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</si>
  <si>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</si>
  <si>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</si>
  <si>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</si>
  <si>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</si>
  <si>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</si>
  <si>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</si>
  <si>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</si>
  <si>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</si>
  <si>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</si>
  <si>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</si>
  <si>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</si>
  <si>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</si>
  <si>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</si>
  <si>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</si>
  <si>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</si>
  <si>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</si>
  <si>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</si>
  <si>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</si>
  <si>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</si>
  <si>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</si>
  <si>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</si>
  <si>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</si>
  <si>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</si>
  <si>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</si>
  <si>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</si>
  <si>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</si>
  <si>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</si>
  <si>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</si>
  <si>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</si>
  <si>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</si>
  <si>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</si>
  <si>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</si>
  <si>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</si>
  <si>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</si>
  <si>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</si>
  <si>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</si>
  <si>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</si>
  <si>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</si>
  <si>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</si>
  <si>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</si>
  <si>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</si>
  <si>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</si>
  <si>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</si>
  <si>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</si>
  <si>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</si>
  <si>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</si>
  <si>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</si>
  <si>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</si>
  <si>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</si>
  <si>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</si>
  <si>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</si>
  <si>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</si>
  <si>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</si>
  <si>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</si>
  <si>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</si>
  <si>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</si>
  <si>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</si>
  <si>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</si>
  <si>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</si>
  <si>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</si>
  <si>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</si>
  <si>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</si>
  <si>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</si>
  <si>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</si>
  <si>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</si>
  <si>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</si>
  <si>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</si>
  <si>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</si>
  <si>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</si>
  <si>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</si>
  <si>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</si>
  <si>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</si>
  <si>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</si>
  <si>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</si>
  <si>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</si>
  <si>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</si>
  <si>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</si>
  <si>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</si>
  <si>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</si>
  <si>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</si>
  <si>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</si>
  <si>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</si>
  <si>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</si>
  <si>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</si>
  <si>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</si>
  <si>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</si>
  <si>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</si>
  <si>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</si>
  <si>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</si>
  <si>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</si>
  <si>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</si>
  <si>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</si>
  <si>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</si>
  <si>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</si>
  <si>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</si>
  <si>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</si>
  <si>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</si>
  <si>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</si>
  <si>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</si>
  <si>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</si>
  <si>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</si>
  <si>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</si>
  <si>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</si>
  <si>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</si>
  <si>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</si>
  <si>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</si>
  <si>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</si>
  <si>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</si>
  <si>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</si>
  <si>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</si>
  <si>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</si>
  <si>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</si>
  <si>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</si>
  <si>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</si>
  <si>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</si>
  <si>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</si>
  <si>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</si>
  <si>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</si>
  <si>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</si>
  <si>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</si>
  <si>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</si>
  <si>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</si>
  <si>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</si>
  <si>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</si>
  <si>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</si>
  <si>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</si>
  <si>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</si>
  <si>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</si>
  <si>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</si>
  <si>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</si>
  <si>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</si>
  <si>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</si>
  <si>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</si>
  <si>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</si>
  <si>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</si>
  <si>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</si>
  <si>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</si>
  <si>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</si>
  <si>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</si>
  <si>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</si>
  <si>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</si>
  <si>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</si>
  <si>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</si>
  <si>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</si>
  <si>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</si>
  <si>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</si>
  <si>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</si>
  <si>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</si>
  <si>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</si>
  <si>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</si>
  <si>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</si>
  <si>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</si>
  <si>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</si>
  <si>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</si>
  <si>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</si>
  <si>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</si>
  <si>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</si>
  <si>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</si>
  <si>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</si>
  <si>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</si>
  <si>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</si>
  <si>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</si>
  <si>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</si>
  <si>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</si>
  <si>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</si>
  <si>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</si>
  <si>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</si>
  <si>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</si>
  <si>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</si>
  <si>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</si>
  <si>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</si>
  <si>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</si>
  <si>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</si>
  <si>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</si>
  <si>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</si>
  <si>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</si>
  <si>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</si>
  <si>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</si>
  <si>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</si>
  <si>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</si>
  <si>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</si>
  <si>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</si>
  <si>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</si>
  <si>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</si>
  <si>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</si>
  <si>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</si>
  <si>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</si>
  <si>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</si>
  <si>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</si>
  <si>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</si>
  <si>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</si>
  <si>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</si>
  <si>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</si>
  <si>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</si>
  <si>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</si>
  <si>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</si>
  <si>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</si>
  <si>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</si>
  <si>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</si>
  <si>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</si>
  <si>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</si>
  <si>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</si>
  <si>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</si>
  <si>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</si>
  <si>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</si>
  <si>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</si>
  <si>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</si>
  <si>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</si>
  <si>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</si>
  <si>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</si>
  <si>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</si>
  <si>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</si>
  <si>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</si>
  <si>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</si>
  <si>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</si>
  <si>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</si>
  <si>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</si>
  <si>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</si>
  <si>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</si>
  <si>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</si>
  <si>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</si>
  <si>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</si>
  <si>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</si>
  <si>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</si>
  <si>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</si>
  <si>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</si>
  <si>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</si>
  <si>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</si>
  <si>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</si>
  <si>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</si>
  <si>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</si>
  <si>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</si>
  <si>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</si>
  <si>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</si>
  <si>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</si>
  <si>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</si>
  <si>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</si>
  <si>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</si>
  <si>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</si>
  <si>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</si>
  <si>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</si>
  <si>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</si>
  <si>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</si>
  <si>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</si>
  <si>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</si>
  <si>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</si>
  <si>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</si>
  <si>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</si>
  <si>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</si>
  <si>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</si>
  <si>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</si>
  <si>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</si>
  <si>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</si>
  <si>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</si>
  <si>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</si>
  <si>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</si>
  <si>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</si>
  <si>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</si>
  <si>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</si>
  <si>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</si>
  <si>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</si>
  <si>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</si>
  <si>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</si>
  <si>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</si>
  <si>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</si>
  <si>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</si>
  <si>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</si>
  <si>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</si>
  <si>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</si>
  <si>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</si>
  <si>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</si>
  <si>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</si>
  <si>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</si>
  <si>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</si>
  <si>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</si>
  <si>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</si>
  <si>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</si>
  <si>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</si>
  <si>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</si>
  <si>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</si>
  <si>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</si>
  <si>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</si>
  <si>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</si>
  <si>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</si>
  <si>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</si>
  <si>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</si>
  <si>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</si>
  <si>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</si>
  <si>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</si>
  <si>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</si>
  <si>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</si>
  <si>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</si>
  <si>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</si>
  <si>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</si>
  <si>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</si>
  <si>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</si>
  <si>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</si>
  <si>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</si>
  <si>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</si>
  <si>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</si>
  <si>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</si>
  <si>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</si>
  <si>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</si>
  <si>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</si>
  <si>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</si>
  <si>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</si>
  <si>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</si>
  <si>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</si>
  <si>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</si>
  <si>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</si>
  <si>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</si>
  <si>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</si>
  <si>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</si>
  <si>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</si>
  <si>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</si>
  <si>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</si>
  <si>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</si>
  <si>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</si>
  <si>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</si>
  <si>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</si>
  <si>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</si>
  <si>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</si>
  <si>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</si>
  <si>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</si>
  <si>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</si>
  <si>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</si>
  <si>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</si>
  <si>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</si>
  <si>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</si>
  <si>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</si>
  <si>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</si>
  <si>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</si>
  <si>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</si>
  <si>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</si>
  <si>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</si>
  <si>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</si>
  <si>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</si>
  <si>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</si>
  <si>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</si>
  <si>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</si>
  <si>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</si>
  <si>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</si>
  <si>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</si>
  <si>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</si>
  <si>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</si>
  <si>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</si>
  <si>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</si>
  <si>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</si>
  <si>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</si>
  <si>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</si>
  <si>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</si>
  <si>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</si>
  <si>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</si>
  <si>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</si>
  <si>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</si>
  <si>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</si>
  <si>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</si>
  <si>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</si>
  <si>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</si>
  <si>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</si>
  <si>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</si>
  <si>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</si>
  <si>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</si>
  <si>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</si>
  <si>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</si>
  <si>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</si>
  <si>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</si>
  <si>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</si>
  <si>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</si>
  <si>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</si>
  <si>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</si>
  <si>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</si>
  <si>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</si>
  <si>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</si>
  <si>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</si>
  <si>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</si>
  <si>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</si>
  <si>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</si>
  <si>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</si>
  <si>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</si>
  <si>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</si>
  <si>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</si>
  <si>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</si>
  <si>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</si>
  <si>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</si>
  <si>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</si>
  <si>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</si>
  <si>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</si>
  <si>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</si>
  <si>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</si>
  <si>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</si>
  <si>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</si>
  <si>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</si>
  <si>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</si>
  <si>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</si>
  <si>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</si>
  <si>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</si>
  <si>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</si>
  <si>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</si>
  <si>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</si>
  <si>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</si>
  <si>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</si>
  <si>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</si>
  <si>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</si>
  <si>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</si>
  <si>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</si>
  <si>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</si>
  <si>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</si>
  <si>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</si>
  <si>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</si>
  <si>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</si>
  <si>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</si>
  <si>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</si>
  <si>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</si>
  <si>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</si>
  <si>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</si>
  <si>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</si>
  <si>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</si>
  <si>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</si>
  <si>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</si>
  <si>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</si>
  <si>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</si>
  <si>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</si>
  <si>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</si>
  <si>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</si>
  <si>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</si>
  <si>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</si>
  <si>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</si>
  <si>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</si>
  <si>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</si>
  <si>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</si>
  <si>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</si>
  <si>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</si>
  <si>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</si>
  <si>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</si>
  <si>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</si>
  <si>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</si>
  <si>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</si>
  <si>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</si>
  <si>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</si>
  <si>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</si>
  <si>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</si>
  <si>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</si>
  <si>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</si>
  <si>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</si>
  <si>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</si>
  <si>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</si>
  <si>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</si>
  <si>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</si>
  <si>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</si>
  <si>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</si>
  <si>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</si>
  <si>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</si>
  <si>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</si>
  <si>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</si>
  <si>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</si>
  <si>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</si>
  <si>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</si>
  <si>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</si>
  <si>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</si>
  <si>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</si>
  <si>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</si>
  <si>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</si>
  <si>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</si>
  <si>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</si>
  <si>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</si>
  <si>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</si>
  <si>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</si>
  <si>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</si>
  <si>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</si>
  <si>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</si>
  <si>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</si>
  <si>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</si>
  <si>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</si>
  <si>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</si>
  <si>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</si>
  <si>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</si>
  <si>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</si>
  <si>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</si>
  <si>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</si>
  <si>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</si>
  <si>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</si>
  <si>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</si>
  <si>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</si>
  <si>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</si>
  <si>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</si>
  <si>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</si>
  <si>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</si>
  <si>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</si>
  <si>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</si>
  <si>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</si>
  <si>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</si>
  <si>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</si>
  <si>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</si>
  <si>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</si>
  <si>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</si>
  <si>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</si>
  <si>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</si>
  <si>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</si>
  <si>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</si>
  <si>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</si>
  <si>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</si>
  <si>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</si>
  <si>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</si>
  <si>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</si>
  <si>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</si>
  <si>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</si>
  <si>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</si>
  <si>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</si>
  <si>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</si>
  <si>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</si>
  <si>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</si>
  <si>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</si>
  <si>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</si>
  <si>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</si>
  <si>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</si>
  <si>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</si>
  <si>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</si>
  <si>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</si>
  <si>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</si>
  <si>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</si>
  <si>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</si>
  <si>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</si>
  <si>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</si>
  <si>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</si>
  <si>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</si>
  <si>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</si>
  <si>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</si>
  <si>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</si>
  <si>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</si>
  <si>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</si>
  <si>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</si>
  <si>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</si>
  <si>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</si>
  <si>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</si>
  <si>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</si>
  <si>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</si>
  <si>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</si>
  <si>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</si>
  <si>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</si>
  <si>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</si>
  <si>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</si>
  <si>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</si>
  <si>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</si>
  <si>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</si>
  <si>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</si>
  <si>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</si>
  <si>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</si>
  <si>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</si>
  <si>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</si>
  <si>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</si>
  <si>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</si>
  <si>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</si>
  <si>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</si>
  <si>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</si>
  <si>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</si>
  <si>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</si>
  <si>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</si>
  <si>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</si>
  <si>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</si>
  <si>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</si>
  <si>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</si>
  <si>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</si>
  <si>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</si>
  <si>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</si>
  <si>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</si>
  <si>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</si>
  <si>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</si>
  <si>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</si>
  <si>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</si>
  <si>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</si>
  <si>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</si>
  <si>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</si>
  <si>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</si>
  <si>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</si>
  <si>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</si>
  <si>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</si>
  <si>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</si>
  <si>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</si>
  <si>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</si>
  <si>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</si>
  <si>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</si>
  <si>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</si>
  <si>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</si>
  <si>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</si>
  <si>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</si>
  <si>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</si>
  <si>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</si>
  <si>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</si>
  <si>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</si>
  <si>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</si>
  <si>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</si>
  <si>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</si>
  <si>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</si>
  <si>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</si>
  <si>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</si>
  <si>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</si>
  <si>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</si>
  <si>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</si>
  <si>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</si>
  <si>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</si>
  <si>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</si>
  <si>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</si>
  <si>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</si>
  <si>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</si>
  <si>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</si>
  <si>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</si>
  <si>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</si>
  <si>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</si>
  <si>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</si>
  <si>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</si>
  <si>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</si>
  <si>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</si>
  <si>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</si>
  <si>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</si>
  <si>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</si>
  <si>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</si>
  <si>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</si>
  <si>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</si>
  <si>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</si>
  <si>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</si>
  <si>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</si>
  <si>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</si>
  <si>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</si>
  <si>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</si>
  <si>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</si>
  <si>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</si>
  <si>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</si>
  <si>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</si>
  <si>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</si>
  <si>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</si>
  <si>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</si>
  <si>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</si>
  <si>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</si>
  <si>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</si>
  <si>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</si>
  <si>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</si>
  <si>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</si>
  <si>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</si>
  <si>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</si>
  <si>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</si>
  <si>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</si>
  <si>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</si>
  <si>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</si>
  <si>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</si>
  <si>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</si>
  <si>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</si>
  <si>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</si>
  <si>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</si>
  <si>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</si>
  <si>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</si>
  <si>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</si>
  <si>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</si>
  <si>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</si>
  <si>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</si>
  <si>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</si>
  <si>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</si>
  <si>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</si>
  <si>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</si>
  <si>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</si>
  <si>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</si>
  <si>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</si>
  <si>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</si>
  <si>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</si>
  <si>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</si>
  <si>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</si>
  <si>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</si>
  <si>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</si>
  <si>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</si>
  <si>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</si>
  <si>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</si>
  <si>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</si>
  <si>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</si>
  <si>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</si>
  <si>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</si>
  <si>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</si>
  <si>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</si>
  <si>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</si>
  <si>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</si>
  <si>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</si>
  <si>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</si>
  <si>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</si>
  <si>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</si>
  <si>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</si>
  <si>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</si>
  <si>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</si>
  <si>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</si>
  <si>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</si>
  <si>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</si>
  <si>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</si>
  <si>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</si>
  <si>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</si>
  <si>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</si>
  <si>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</si>
  <si>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</si>
  <si>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</si>
  <si>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</si>
  <si>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</si>
  <si>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</si>
  <si>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</si>
  <si>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</si>
  <si>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</si>
  <si>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</si>
  <si>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</si>
  <si>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</si>
  <si>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</si>
  <si>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</si>
  <si>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</si>
  <si>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</si>
  <si>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</si>
  <si>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</si>
  <si>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</si>
  <si>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</si>
  <si>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</si>
  <si>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</si>
  <si>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</si>
  <si>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</si>
  <si>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</si>
  <si>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</si>
  <si>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</si>
  <si>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</si>
  <si>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</si>
  <si>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</si>
  <si>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</si>
  <si>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</si>
  <si>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</si>
  <si>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</si>
  <si>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</si>
  <si>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</si>
  <si>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</si>
  <si>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</si>
  <si>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</si>
  <si>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</si>
  <si>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</si>
  <si>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</si>
  <si>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</si>
  <si>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</si>
  <si>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</si>
  <si>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</si>
  <si>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</si>
  <si>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</si>
  <si>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</si>
  <si>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</si>
  <si>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</si>
  <si>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</si>
  <si>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</si>
  <si>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</si>
  <si>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</si>
  <si>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</si>
  <si>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</si>
  <si>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</si>
  <si>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</si>
  <si>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</si>
  <si>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</si>
  <si>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</si>
  <si>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</si>
  <si>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</si>
  <si>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</si>
  <si>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</si>
  <si>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</si>
  <si>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</si>
  <si>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</si>
  <si>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</si>
  <si>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</si>
  <si>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</si>
  <si>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</si>
  <si>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</si>
  <si>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</si>
  <si>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</si>
  <si>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</si>
  <si>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</si>
  <si>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</si>
  <si>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</si>
  <si>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</si>
  <si>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</si>
  <si>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</si>
  <si>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</si>
  <si>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</si>
  <si>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</si>
  <si>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</si>
  <si>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</si>
  <si>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</si>
  <si>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</si>
  <si>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</si>
  <si>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</si>
  <si>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</si>
  <si>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</si>
  <si>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</si>
  <si>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</si>
  <si>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</si>
  <si>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</si>
  <si>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</si>
  <si>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</si>
  <si>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</si>
  <si>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</si>
  <si>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</si>
  <si>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</si>
  <si>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</si>
  <si>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</si>
  <si>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</si>
  <si>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</si>
  <si>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</si>
  <si>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</si>
  <si>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</si>
  <si>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</si>
  <si>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</si>
  <si>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</si>
  <si>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</si>
  <si>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</si>
  <si>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</si>
  <si>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</si>
  <si>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</si>
  <si>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</si>
  <si>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</si>
  <si>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</si>
  <si>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</si>
  <si>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</si>
  <si>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</si>
  <si>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</si>
  <si>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</si>
  <si>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</si>
  <si>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</si>
  <si>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</si>
  <si>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</si>
  <si>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</si>
  <si>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</si>
  <si>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</si>
  <si>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</si>
  <si>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</si>
  <si>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</si>
  <si>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</si>
  <si>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</si>
  <si>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</si>
  <si>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</si>
  <si>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</si>
  <si>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</si>
  <si>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</si>
  <si>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</si>
  <si>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</si>
  <si>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</si>
  <si>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</si>
  <si>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</si>
  <si>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</si>
  <si>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</si>
  <si>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</si>
  <si>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</si>
  <si>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</si>
  <si>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</si>
  <si>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</si>
  <si>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</si>
  <si>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</si>
  <si>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</si>
  <si>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</si>
  <si>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</si>
  <si>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</si>
  <si>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</si>
  <si>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</si>
  <si>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</si>
  <si>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</si>
  <si>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</si>
  <si>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</si>
  <si>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</si>
  <si>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</si>
  <si>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</si>
  <si>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</si>
  <si>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</si>
  <si>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</si>
  <si>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</si>
  <si>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</si>
  <si>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</si>
  <si>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</si>
  <si>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</si>
  <si>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</si>
  <si>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</si>
  <si>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</si>
  <si>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</si>
  <si>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</si>
  <si>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</si>
  <si>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</si>
  <si>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</si>
  <si>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</si>
  <si>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</si>
  <si>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</si>
  <si>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</si>
  <si>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</si>
  <si>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</si>
  <si>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</si>
  <si>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</si>
  <si>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</si>
  <si>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</si>
  <si>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</si>
  <si>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</si>
  <si>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</si>
  <si>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</si>
  <si>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</si>
  <si>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</si>
  <si>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</si>
  <si>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</si>
  <si>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</si>
  <si>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</si>
  <si>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</si>
  <si>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</si>
  <si>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</si>
  <si>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</si>
  <si>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</si>
  <si>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</si>
  <si>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</si>
  <si>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</si>
  <si>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</si>
  <si>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</si>
  <si>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</si>
  <si>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</si>
  <si>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</si>
  <si>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</si>
  <si>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</si>
  <si>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</si>
  <si>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</si>
  <si>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</si>
  <si>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</si>
  <si>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</si>
  <si>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</si>
  <si>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</si>
  <si>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</si>
  <si>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</si>
  <si>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</si>
  <si>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</si>
  <si>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</si>
  <si>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</si>
  <si>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</si>
  <si>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</si>
  <si>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</si>
  <si>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</si>
  <si>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</si>
  <si>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</si>
  <si>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</si>
  <si>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</si>
  <si>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</si>
  <si>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</si>
  <si>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</si>
  <si>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</si>
  <si>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</si>
  <si>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</si>
  <si>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</si>
  <si>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</si>
  <si>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</si>
  <si>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</si>
  <si>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</si>
  <si>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</si>
  <si>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</si>
  <si>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</si>
  <si>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</si>
  <si>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</si>
  <si>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</si>
  <si>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</si>
  <si>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</si>
  <si>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</si>
  <si>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</si>
  <si>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</si>
  <si>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</si>
  <si>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</si>
  <si>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</si>
  <si>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</si>
  <si>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</si>
  <si>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</si>
  <si>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</si>
  <si>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</si>
  <si>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</si>
  <si>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</si>
  <si>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</si>
  <si>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</si>
  <si>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</si>
  <si>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</si>
  <si>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</si>
  <si>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</si>
  <si>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</si>
  <si>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</si>
  <si>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</si>
  <si>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</si>
  <si>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</si>
  <si>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</si>
  <si>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</si>
  <si>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</si>
  <si>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</si>
  <si>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</si>
  <si>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</si>
  <si>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</si>
  <si>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</si>
  <si>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</si>
  <si>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</si>
  <si>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</si>
  <si>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</si>
  <si>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</si>
  <si>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</si>
  <si>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</si>
  <si>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</si>
  <si>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</si>
  <si>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</si>
  <si>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</si>
  <si>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</si>
  <si>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</si>
  <si>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</si>
  <si>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</si>
  <si>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</si>
  <si>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</si>
  <si>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</si>
  <si>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</si>
  <si>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</si>
  <si>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</si>
  <si>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</si>
  <si>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</si>
  <si>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</si>
  <si>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</si>
  <si>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</si>
  <si>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</si>
  <si>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</si>
  <si>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</si>
  <si>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</si>
  <si>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</si>
  <si>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</si>
  <si>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</si>
  <si>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</si>
  <si>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</si>
  <si>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</si>
  <si>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</si>
  <si>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</si>
  <si>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</si>
  <si>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</si>
  <si>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</si>
  <si>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</si>
  <si>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</si>
  <si>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</si>
  <si>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</si>
  <si>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</si>
  <si>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</si>
  <si>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</si>
  <si>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</si>
  <si>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</si>
  <si>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</si>
  <si>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</si>
  <si>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</si>
  <si>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</si>
  <si>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</si>
  <si>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</si>
  <si>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</si>
  <si>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</si>
  <si>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</si>
  <si>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</si>
  <si>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</si>
  <si>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</si>
  <si>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</si>
  <si>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</si>
  <si>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</si>
  <si>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</si>
  <si>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</si>
  <si>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</si>
  <si>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</si>
  <si>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</si>
  <si>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</si>
  <si>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</si>
  <si>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</si>
  <si>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</si>
  <si>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</si>
  <si>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</si>
  <si>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</si>
  <si>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</si>
  <si>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</si>
  <si>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</si>
  <si>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</si>
  <si>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</si>
  <si>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</si>
  <si>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</si>
  <si>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</si>
  <si>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</si>
  <si>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</si>
  <si>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</si>
  <si>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</si>
  <si>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</si>
  <si>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</si>
  <si>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</si>
  <si>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</si>
  <si>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</si>
  <si>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</si>
  <si>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</si>
  <si>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</si>
  <si>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</si>
  <si>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</si>
  <si>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</si>
  <si>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</si>
  <si>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</si>
  <si>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</si>
  <si>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</si>
  <si>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</si>
  <si>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</si>
  <si>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</si>
  <si>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</si>
  <si>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</si>
  <si>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</si>
  <si>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</si>
  <si>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</si>
  <si>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</si>
  <si>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</si>
  <si>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</si>
  <si>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</si>
  <si>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</si>
  <si>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</si>
  <si>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</si>
  <si>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</si>
  <si>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</si>
  <si>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</si>
  <si>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</si>
  <si>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</si>
  <si>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</si>
  <si>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</si>
  <si>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</si>
  <si>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</si>
  <si>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</si>
  <si>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</si>
  <si>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</si>
  <si>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</si>
  <si>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</si>
  <si>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</si>
  <si>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</si>
  <si>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</si>
  <si>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</si>
  <si>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</si>
  <si>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</si>
  <si>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</si>
  <si>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</si>
  <si>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</si>
  <si>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</si>
  <si>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</si>
  <si>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</si>
  <si>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</si>
  <si>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</si>
  <si>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</si>
  <si>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</si>
  <si>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</si>
  <si>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</si>
  <si>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</si>
  <si>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</si>
  <si>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</si>
  <si>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</si>
  <si>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</si>
  <si>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</si>
  <si>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</si>
  <si>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</si>
  <si>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</si>
  <si>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</si>
  <si>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</si>
  <si>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</si>
  <si>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</si>
  <si>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</si>
  <si>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</si>
  <si>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</si>
  <si>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</si>
  <si>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</si>
  <si>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</si>
  <si>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</si>
  <si>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</si>
  <si>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</si>
  <si>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</si>
  <si>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</si>
  <si>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</si>
  <si>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</si>
  <si>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</si>
  <si>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</si>
  <si>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</si>
  <si>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</si>
  <si>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</si>
  <si>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</si>
  <si>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</si>
  <si>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</si>
  <si>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</si>
  <si>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</si>
  <si>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</si>
  <si>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</si>
  <si>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</si>
  <si>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</si>
  <si>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</si>
  <si>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</si>
  <si>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</si>
  <si>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</si>
  <si>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</si>
  <si>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</si>
  <si>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</si>
  <si>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</si>
  <si>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</si>
  <si>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</si>
  <si>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</si>
  <si>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</si>
  <si>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</si>
  <si>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</si>
  <si>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</si>
  <si>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</si>
  <si>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</si>
  <si>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</si>
  <si>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</si>
  <si>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</si>
  <si>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</si>
  <si>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</si>
  <si>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</si>
  <si>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</si>
  <si>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</si>
  <si>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</si>
  <si>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</si>
  <si>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</si>
  <si>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</si>
  <si>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</si>
  <si>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</si>
  <si>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</si>
  <si>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</si>
  <si>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</si>
  <si>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</si>
  <si>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</si>
  <si>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</si>
  <si>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</si>
  <si>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</si>
  <si>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</si>
  <si>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</si>
  <si>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</si>
  <si>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</si>
  <si>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</si>
  <si>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</si>
  <si>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</si>
  <si>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</si>
  <si>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</si>
  <si>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</si>
  <si>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</si>
  <si>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</si>
  <si>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</si>
  <si>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</si>
  <si>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</si>
  <si>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</si>
  <si>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</si>
  <si>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</si>
  <si>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</si>
  <si>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</si>
  <si>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</si>
  <si>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</si>
  <si>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</si>
  <si>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</si>
  <si>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</si>
  <si>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</si>
  <si>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</si>
  <si>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</si>
  <si>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</si>
  <si>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</si>
  <si>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</si>
  <si>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</si>
  <si>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</si>
  <si>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</si>
  <si>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</si>
  <si>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</si>
  <si>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</si>
  <si>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</si>
  <si>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</si>
  <si>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</si>
  <si>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</si>
  <si>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</si>
  <si>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</si>
  <si>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</si>
  <si>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</si>
  <si>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</si>
  <si>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</si>
  <si>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</si>
  <si>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</si>
  <si>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</si>
  <si>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</si>
  <si>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</si>
  <si>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</si>
  <si>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</si>
  <si>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</si>
  <si>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</si>
  <si>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</si>
  <si>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</si>
  <si>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</si>
  <si>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</si>
  <si>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</si>
  <si>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</si>
  <si>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</si>
  <si>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</si>
  <si>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</si>
  <si>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</si>
  <si>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</si>
  <si>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</si>
  <si>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</si>
  <si>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</si>
  <si>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</si>
  <si>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</si>
  <si>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</si>
  <si>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</si>
  <si>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</si>
  <si>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</si>
  <si>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</si>
  <si>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</si>
  <si>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</si>
  <si>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</si>
  <si>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</si>
  <si>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</si>
  <si>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</si>
  <si>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</si>
  <si>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</si>
  <si>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</si>
  <si>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</si>
  <si>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</si>
  <si>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</si>
  <si>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</si>
  <si>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</si>
  <si>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</si>
  <si>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</si>
  <si>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</si>
  <si>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</si>
  <si>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</si>
  <si>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</si>
  <si>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</si>
  <si>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</si>
  <si>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</si>
  <si>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</si>
  <si>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</si>
  <si>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</si>
  <si>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</si>
  <si>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</si>
  <si>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</si>
  <si>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</si>
  <si>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</si>
  <si>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</si>
  <si>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</si>
  <si>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</si>
  <si>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</si>
  <si>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</si>
  <si>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</si>
  <si>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</si>
  <si>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</si>
  <si>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</si>
  <si>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</si>
  <si>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</si>
  <si>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</si>
  <si>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</si>
  <si>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</si>
  <si>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</si>
  <si>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</si>
  <si>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</si>
  <si>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</si>
  <si>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</si>
  <si>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</si>
  <si>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</si>
  <si>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</si>
  <si>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</si>
  <si>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</si>
  <si>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</si>
  <si>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</si>
  <si>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</si>
  <si>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</si>
  <si>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</si>
  <si>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</si>
  <si>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</si>
  <si>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</si>
  <si>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</si>
  <si>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</si>
  <si>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</si>
  <si>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</si>
  <si>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</si>
  <si>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</si>
  <si>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</si>
  <si>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</si>
  <si>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</si>
  <si>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</si>
  <si>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</si>
  <si>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</si>
  <si>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</si>
  <si>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</si>
  <si>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</si>
  <si>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</si>
  <si>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</si>
  <si>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</si>
  <si>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</si>
  <si>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</si>
  <si>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</si>
  <si>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</si>
  <si>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</si>
  <si>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</si>
  <si>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</si>
  <si>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</si>
  <si>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</si>
  <si>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</si>
  <si>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</si>
  <si>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</si>
  <si>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</si>
  <si>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</si>
  <si>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</si>
  <si>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</si>
  <si>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</si>
  <si>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</si>
  <si>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</si>
  <si>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</si>
  <si>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</si>
  <si>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</si>
  <si>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</si>
  <si>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</si>
  <si>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</si>
  <si>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</si>
  <si>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</si>
  <si>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</si>
  <si>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</si>
  <si>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</si>
  <si>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</si>
  <si>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</si>
  <si>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</si>
  <si>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</si>
  <si>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</si>
  <si>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</si>
  <si>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</si>
  <si>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</si>
  <si>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</si>
  <si>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</si>
  <si>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</si>
  <si>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</si>
  <si>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</si>
  <si>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</si>
  <si>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</si>
  <si>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</si>
  <si>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</si>
  <si>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</si>
  <si>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</si>
  <si>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</si>
  <si>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</si>
  <si>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</si>
  <si>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</si>
  <si>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</si>
  <si>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</si>
  <si>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</si>
  <si>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</si>
  <si>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</si>
  <si>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</si>
  <si>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</si>
  <si>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</si>
  <si>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</si>
  <si>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</si>
  <si>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</si>
  <si>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</si>
  <si>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</si>
  <si>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</si>
  <si>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</si>
  <si>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</si>
  <si>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</si>
  <si>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</si>
  <si>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</si>
  <si>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</si>
  <si>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</si>
  <si>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</si>
  <si>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</si>
  <si>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</si>
  <si>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</si>
  <si>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</si>
  <si>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</si>
  <si>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</si>
  <si>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</si>
  <si>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</si>
  <si>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</si>
  <si>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</si>
  <si>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</si>
  <si>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</si>
  <si>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</si>
  <si>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</si>
  <si>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</si>
  <si>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</si>
  <si>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</si>
  <si>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</si>
  <si>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</si>
  <si>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</si>
  <si>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</si>
  <si>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</si>
  <si>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</si>
  <si>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</si>
  <si>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</si>
  <si>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</si>
  <si>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</si>
  <si>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</si>
  <si>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</si>
  <si>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</si>
  <si>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</si>
  <si>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</si>
  <si>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</si>
  <si>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</si>
  <si>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</si>
  <si>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</si>
  <si>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</si>
  <si>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</si>
  <si>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</si>
  <si>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</si>
  <si>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</si>
  <si>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</si>
  <si>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</si>
  <si>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</si>
  <si>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</si>
  <si>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</si>
  <si>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</si>
  <si>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</si>
  <si>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</si>
  <si>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</si>
  <si>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</si>
  <si>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</si>
  <si>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</si>
  <si>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</si>
  <si>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</si>
  <si>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</si>
  <si>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</si>
  <si>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</si>
  <si>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</si>
  <si>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</si>
  <si>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</si>
  <si>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</si>
  <si>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</si>
  <si>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</si>
  <si>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</si>
  <si>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</si>
  <si>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</si>
  <si>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</si>
  <si>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</si>
  <si>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</si>
  <si>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</si>
  <si>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</si>
  <si>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</si>
  <si>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</si>
  <si>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</si>
  <si>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</si>
  <si>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</si>
  <si>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</si>
  <si>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</si>
  <si>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</si>
  <si>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</si>
  <si>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</si>
  <si>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</si>
  <si>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</si>
  <si>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</si>
  <si>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</si>
  <si>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</si>
  <si>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</si>
  <si>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</si>
  <si>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</si>
  <si>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</si>
  <si>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</si>
  <si>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</si>
  <si>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</si>
  <si>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</si>
  <si>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</si>
  <si>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</si>
  <si>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</si>
  <si>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</si>
  <si>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</si>
  <si>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</si>
  <si>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</si>
  <si>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</si>
  <si>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</si>
  <si>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</si>
  <si>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</si>
  <si>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</si>
  <si>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</si>
  <si>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</si>
  <si>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</si>
  <si>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</si>
  <si>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</si>
  <si>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</si>
  <si>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</si>
  <si>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</si>
  <si>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</si>
  <si>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</si>
  <si>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</si>
  <si>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</si>
  <si>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</si>
  <si>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</si>
  <si>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</si>
  <si>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</si>
  <si>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</si>
  <si>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</si>
  <si>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</si>
  <si>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</si>
  <si>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</si>
  <si>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</si>
  <si>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</si>
  <si>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</si>
  <si>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</si>
  <si>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</si>
  <si>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</si>
  <si>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</si>
  <si>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</si>
  <si>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</si>
  <si>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</si>
  <si>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</si>
  <si>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</si>
  <si>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</si>
  <si>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</si>
  <si>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</si>
  <si>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</si>
  <si>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</si>
  <si>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</si>
  <si>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</si>
  <si>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</si>
  <si>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</si>
  <si>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</si>
  <si>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</si>
  <si>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</si>
  <si>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</si>
  <si>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</si>
  <si>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</si>
  <si>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</si>
  <si>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</si>
  <si>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</si>
  <si>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</si>
  <si>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</si>
  <si>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</si>
  <si>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</si>
  <si>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</si>
  <si>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</si>
  <si>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</si>
  <si>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</si>
  <si>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</si>
  <si>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</si>
  <si>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</si>
  <si>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</si>
  <si>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</si>
  <si>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</si>
  <si>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</si>
  <si>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</si>
  <si>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</si>
  <si>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</si>
  <si>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</si>
  <si>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</si>
  <si>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</si>
  <si>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</si>
  <si>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</si>
  <si>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</si>
  <si>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</si>
  <si>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</si>
  <si>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</si>
  <si>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</si>
  <si>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</si>
  <si>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</si>
  <si>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</si>
  <si>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</si>
  <si>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</si>
  <si>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</si>
  <si>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</si>
  <si>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</si>
  <si>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</si>
  <si>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</si>
  <si>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</si>
  <si>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</si>
  <si>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</si>
  <si>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</si>
  <si>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</si>
  <si>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</si>
  <si>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</si>
  <si>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</si>
  <si>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</si>
  <si>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</si>
  <si>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</si>
  <si>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</si>
  <si>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</si>
  <si>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</si>
  <si>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</si>
  <si>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</si>
  <si>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</si>
  <si>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</si>
  <si>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</si>
  <si>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</si>
  <si>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</si>
  <si>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</si>
  <si>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</si>
  <si>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</si>
  <si>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</si>
  <si>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</si>
  <si>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</si>
  <si>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</si>
  <si>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</si>
  <si>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</si>
  <si>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</si>
  <si>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</si>
  <si>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</si>
  <si>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</si>
  <si>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</si>
  <si>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</si>
  <si>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</si>
  <si>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</si>
  <si>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</si>
  <si>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</si>
  <si>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</si>
  <si>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</si>
  <si>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</si>
  <si>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</si>
  <si>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</si>
  <si>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</si>
  <si>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</si>
  <si>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</si>
  <si>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</si>
  <si>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</si>
  <si>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</si>
  <si>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</si>
  <si>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</si>
  <si>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</si>
  <si>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</si>
  <si>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</si>
  <si>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</si>
  <si>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</si>
  <si>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</si>
  <si>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</si>
  <si>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</si>
  <si>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</si>
  <si>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</si>
  <si>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</si>
  <si>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</si>
  <si>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</si>
  <si>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</si>
  <si>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</si>
  <si>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</si>
  <si>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</si>
  <si>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</si>
  <si>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</si>
  <si>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</si>
  <si>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</si>
  <si>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</si>
  <si>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</si>
  <si>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</si>
  <si>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</si>
  <si>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</si>
  <si>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</si>
  <si>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</si>
  <si>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</si>
  <si>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</si>
  <si>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</si>
  <si>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</si>
  <si>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</si>
  <si>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</si>
  <si>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</si>
  <si>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</si>
  <si>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</si>
  <si>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</si>
  <si>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</si>
  <si>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</si>
  <si>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</si>
  <si>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</si>
  <si>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</si>
  <si>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</si>
  <si>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</si>
  <si>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</si>
  <si>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</si>
  <si>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</si>
  <si>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</si>
  <si>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</si>
  <si>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</si>
  <si>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</si>
  <si>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</si>
  <si>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</si>
  <si>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</si>
  <si>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</si>
  <si>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</si>
  <si>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</si>
  <si>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</si>
  <si>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</si>
  <si>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</si>
  <si>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</si>
  <si>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</si>
  <si>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</si>
  <si>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</si>
  <si>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</si>
  <si>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</si>
  <si>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</si>
  <si>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</si>
  <si>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</si>
  <si>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</si>
  <si>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</si>
  <si>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</si>
  <si>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</si>
  <si>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</si>
  <si>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</si>
  <si>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</si>
  <si>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</si>
  <si>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</si>
  <si>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</si>
  <si>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</si>
  <si>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</si>
  <si>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</si>
  <si>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</si>
  <si>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</si>
  <si>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</si>
  <si>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</si>
  <si>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</si>
  <si>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</si>
  <si>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</si>
  <si>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</si>
  <si>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</si>
  <si>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</si>
  <si>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</si>
  <si>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</si>
  <si>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</si>
  <si>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</si>
  <si>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</si>
  <si>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</si>
  <si>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</si>
  <si>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</si>
  <si>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</si>
  <si>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</si>
  <si>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</si>
  <si>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</si>
  <si>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</si>
  <si>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</si>
  <si>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</si>
  <si>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</si>
  <si>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</si>
  <si>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</si>
  <si>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</si>
  <si>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</si>
  <si>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</si>
  <si>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</si>
  <si>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</si>
  <si>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</si>
  <si>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</si>
  <si>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</si>
  <si>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</si>
  <si>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</si>
  <si>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</si>
  <si>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</si>
  <si>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</si>
  <si>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</si>
  <si>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</si>
  <si>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</si>
  <si>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</si>
  <si>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</si>
  <si>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</si>
  <si>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</si>
  <si>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</si>
  <si>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</si>
  <si>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</si>
  <si>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</si>
  <si>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</si>
  <si>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</si>
  <si>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</si>
  <si>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</si>
  <si>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</si>
  <si>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</si>
  <si>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</si>
  <si>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</si>
  <si>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</si>
  <si>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</si>
  <si>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</si>
  <si>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</si>
  <si>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</si>
  <si>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</si>
  <si>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</si>
  <si>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</si>
  <si>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</si>
  <si>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</si>
  <si>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</si>
  <si>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</si>
  <si>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</si>
  <si>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</si>
  <si>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</si>
  <si>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</si>
  <si>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</si>
  <si>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</si>
  <si>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</si>
  <si>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</si>
  <si>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</si>
  <si>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</si>
  <si>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</si>
  <si>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</si>
  <si>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</si>
  <si>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</si>
  <si>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</si>
  <si>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</si>
  <si>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</si>
  <si>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</si>
  <si>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</si>
  <si>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</si>
  <si>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</si>
  <si>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</si>
  <si>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</si>
  <si>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</si>
  <si>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</si>
  <si>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</si>
  <si>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</si>
  <si>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</si>
  <si>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</si>
  <si>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</si>
  <si>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</si>
  <si>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</si>
  <si>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</si>
  <si>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</si>
  <si>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</si>
  <si>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</si>
  <si>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</si>
  <si>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</si>
  <si>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</si>
  <si>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</si>
  <si>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</si>
  <si>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</si>
  <si>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</si>
  <si>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</si>
  <si>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</si>
  <si>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</si>
  <si>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</si>
  <si>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</si>
  <si>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</si>
  <si>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</si>
  <si>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</si>
  <si>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</si>
  <si>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</si>
  <si>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</si>
  <si>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</si>
  <si>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</si>
  <si>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</si>
  <si>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</si>
  <si>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</si>
  <si>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</si>
  <si>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</si>
  <si>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</si>
  <si>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</si>
  <si>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</si>
  <si>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</si>
  <si>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</si>
  <si>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</si>
  <si>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</si>
  <si>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</si>
  <si>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</si>
  <si>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</si>
  <si>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</si>
  <si>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</si>
  <si>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</si>
  <si>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</si>
  <si>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</si>
  <si>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</si>
  <si>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</si>
  <si>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</si>
  <si>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</si>
  <si>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</si>
  <si>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</si>
  <si>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</si>
  <si>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</si>
  <si>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</si>
  <si>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</si>
  <si>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</si>
  <si>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</si>
  <si>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</si>
  <si>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</si>
  <si>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</si>
  <si>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</si>
  <si>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</si>
  <si>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</si>
  <si>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</si>
  <si>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</si>
  <si>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</si>
  <si>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</si>
  <si>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</si>
  <si>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</si>
  <si>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</si>
  <si>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</si>
  <si>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</si>
  <si>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</si>
  <si>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</si>
  <si>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</si>
  <si>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</si>
  <si>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</si>
  <si>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</si>
  <si>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</si>
  <si>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</si>
  <si>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</si>
  <si>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</si>
  <si>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</si>
  <si>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</si>
  <si>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</si>
  <si>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</si>
  <si>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</si>
  <si>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</si>
  <si>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</si>
  <si>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</si>
  <si>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</si>
  <si>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</si>
  <si>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</si>
  <si>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</si>
  <si>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</si>
  <si>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</si>
  <si>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</si>
  <si>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</si>
  <si>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</si>
  <si>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</si>
  <si>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</si>
  <si>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</si>
  <si>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</si>
  <si>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</si>
  <si>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</si>
  <si>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</si>
  <si>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</si>
  <si>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</si>
  <si>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</si>
  <si>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</si>
  <si>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</si>
  <si>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</si>
  <si>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</si>
  <si>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</si>
  <si>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</si>
  <si>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</si>
  <si>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</si>
  <si>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</si>
  <si>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</si>
  <si>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</si>
  <si>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</si>
  <si>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</si>
  <si>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</si>
  <si>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</si>
  <si>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</si>
  <si>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</si>
  <si>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</si>
  <si>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</si>
  <si>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</si>
  <si>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</si>
  <si>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</si>
  <si>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</si>
  <si>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</si>
  <si>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</si>
  <si>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</si>
  <si>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</si>
  <si>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</si>
  <si>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</si>
  <si>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</si>
  <si>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</si>
  <si>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</si>
  <si>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</si>
  <si>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</si>
  <si>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</si>
  <si>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</si>
  <si>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</si>
  <si>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</si>
  <si>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</si>
  <si>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</si>
  <si>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</si>
  <si>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</si>
  <si>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</si>
  <si>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</si>
  <si>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</si>
  <si>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</si>
  <si>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</si>
  <si>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</si>
  <si>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</si>
  <si>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</si>
  <si>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</si>
  <si>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</si>
  <si>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</si>
  <si>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</si>
  <si>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</si>
  <si>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</si>
  <si>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</si>
  <si>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</si>
  <si>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</si>
  <si>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</si>
  <si>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</si>
  <si>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</si>
  <si>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</si>
  <si>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</si>
  <si>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</si>
  <si>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</si>
  <si>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</si>
  <si>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</si>
  <si>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</si>
  <si>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</si>
  <si>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</si>
  <si>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</si>
  <si>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</si>
  <si>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</si>
  <si>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</si>
  <si>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</si>
  <si>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</si>
  <si>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</si>
  <si>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</si>
  <si>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</si>
  <si>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</si>
  <si>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</si>
  <si>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</si>
  <si>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</si>
  <si>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</si>
  <si>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</si>
  <si>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</si>
  <si>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</si>
  <si>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</si>
  <si>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</si>
  <si>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</si>
  <si>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</si>
  <si>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</si>
  <si>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</si>
  <si>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</si>
  <si>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</si>
  <si>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</si>
  <si>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</si>
  <si>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</si>
  <si>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</si>
  <si>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</si>
  <si>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</si>
  <si>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</si>
  <si>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</si>
  <si>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</si>
  <si>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</si>
  <si>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</si>
  <si>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</si>
  <si>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</si>
  <si>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</si>
  <si>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</si>
  <si>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</si>
  <si>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</si>
  <si>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</si>
  <si>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</si>
  <si>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</si>
  <si>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</si>
  <si>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</si>
  <si>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</si>
  <si>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</si>
  <si>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</si>
  <si>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</si>
  <si>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</si>
  <si>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</si>
  <si>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</si>
  <si>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</si>
  <si>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</si>
  <si>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</si>
  <si>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</si>
  <si>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</si>
  <si>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</si>
  <si>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</si>
  <si>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</si>
  <si>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</si>
  <si>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</si>
  <si>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</si>
  <si>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</si>
  <si>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</si>
  <si>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</si>
  <si>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</si>
  <si>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</si>
  <si>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</si>
  <si>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</si>
  <si>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</si>
  <si>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</si>
  <si>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</si>
  <si>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</si>
  <si>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</si>
  <si>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</si>
  <si>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</si>
  <si>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</si>
  <si>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</si>
  <si>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</si>
  <si>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</si>
  <si>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</si>
  <si>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</si>
  <si>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</si>
  <si>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</si>
  <si>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</si>
  <si>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</si>
  <si>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</si>
  <si>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</si>
  <si>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</si>
  <si>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</si>
  <si>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</si>
  <si>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</si>
  <si>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</si>
  <si>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</si>
  <si>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</si>
  <si>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</si>
  <si>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</si>
  <si>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</si>
  <si>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</si>
  <si>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</si>
  <si>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</si>
  <si>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</si>
  <si>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</si>
  <si>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</si>
  <si>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</si>
  <si>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</si>
  <si>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</si>
  <si>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</si>
  <si>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</si>
  <si>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</si>
  <si>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</si>
  <si>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</si>
  <si>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</si>
  <si>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</si>
  <si>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</si>
  <si>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</si>
  <si>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</si>
  <si>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</si>
  <si>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</si>
  <si>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</si>
  <si>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</si>
  <si>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</si>
  <si>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</si>
  <si>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</si>
  <si>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</si>
  <si>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</si>
  <si>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</si>
  <si>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</si>
  <si>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</si>
  <si>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</si>
  <si>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</si>
  <si>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</si>
  <si>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</si>
  <si>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</si>
  <si>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</si>
  <si>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</si>
  <si>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</si>
  <si>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</si>
  <si>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</si>
  <si>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</si>
  <si>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</si>
  <si>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</si>
  <si>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</si>
  <si>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</si>
  <si>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</si>
  <si>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</si>
  <si>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</si>
  <si>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</si>
  <si>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</si>
  <si>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</si>
  <si>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</si>
  <si>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</si>
  <si>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</si>
  <si>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</si>
  <si>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</si>
  <si>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</si>
  <si>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</si>
  <si>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</si>
  <si>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</si>
  <si>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</si>
  <si>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</si>
  <si>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</si>
  <si>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</si>
  <si>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</si>
  <si>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</si>
  <si>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</si>
  <si>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</si>
  <si>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</si>
  <si>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</si>
  <si>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</si>
  <si>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</si>
  <si>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</si>
  <si>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</si>
  <si>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</si>
  <si>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</si>
  <si>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</si>
  <si>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</si>
  <si>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</si>
  <si>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</si>
  <si>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</si>
  <si>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</si>
  <si>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</si>
  <si>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</si>
  <si>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</si>
  <si>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</si>
  <si>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</si>
  <si>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</si>
  <si>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</si>
  <si>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</si>
  <si>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</si>
  <si>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</si>
  <si>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</si>
  <si>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</si>
  <si>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</si>
  <si>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</si>
  <si>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</si>
  <si>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</si>
  <si>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</si>
  <si>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</si>
  <si>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</si>
  <si>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</si>
  <si>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</si>
  <si>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</si>
  <si>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</si>
  <si>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</si>
  <si>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</si>
  <si>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</si>
  <si>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</si>
  <si>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</si>
  <si>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</si>
  <si>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</si>
  <si>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</si>
  <si>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</si>
  <si>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</si>
  <si>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</si>
  <si>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</si>
  <si>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</si>
  <si>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</si>
  <si>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</si>
  <si>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</si>
  <si>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</si>
  <si>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</si>
  <si>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</si>
  <si>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</si>
  <si>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</si>
  <si>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</si>
  <si>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</si>
  <si>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</si>
  <si>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</si>
  <si>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</si>
  <si>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</si>
  <si>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</si>
  <si>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</si>
  <si>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</si>
  <si>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</si>
  <si>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</si>
  <si>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</si>
  <si>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</si>
  <si>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</si>
  <si>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</si>
  <si>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</si>
  <si>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</si>
  <si>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</si>
  <si>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</si>
  <si>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</si>
  <si>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</si>
  <si>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</si>
  <si>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</si>
  <si>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</si>
  <si>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</si>
  <si>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</si>
  <si>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</si>
  <si>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</si>
  <si>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</si>
  <si>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</si>
  <si>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</si>
  <si>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</si>
  <si>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</si>
  <si>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</si>
  <si>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</si>
  <si>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</si>
  <si>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</si>
  <si>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</si>
  <si>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</si>
  <si>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</si>
  <si>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</si>
  <si>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</si>
  <si>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</si>
  <si>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</si>
  <si>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</si>
  <si>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</si>
  <si>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</si>
  <si>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</si>
  <si>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</si>
  <si>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</si>
  <si>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</si>
  <si>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</si>
  <si>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</si>
  <si>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</si>
  <si>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</si>
  <si>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</si>
  <si>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</si>
  <si>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</si>
  <si>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</si>
  <si>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</si>
  <si>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</si>
  <si>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</si>
  <si>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</si>
  <si>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</si>
  <si>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</si>
  <si>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</si>
  <si>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</si>
  <si>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</si>
  <si>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</si>
  <si>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</si>
  <si>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</si>
  <si>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</si>
  <si>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</si>
  <si>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</si>
  <si>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</si>
  <si>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</si>
  <si>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</si>
  <si>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</si>
  <si>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</si>
  <si>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</si>
  <si>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</si>
  <si>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</si>
  <si>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</si>
  <si>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</si>
  <si>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</si>
  <si>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</si>
  <si>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</si>
  <si>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</si>
  <si>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</si>
  <si>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</si>
  <si>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</si>
  <si>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</si>
  <si>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</si>
  <si>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</si>
  <si>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</si>
  <si>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</si>
  <si>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</si>
  <si>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</si>
  <si>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</si>
  <si>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</si>
  <si>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</si>
  <si>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</si>
  <si>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</si>
  <si>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</si>
  <si>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</si>
  <si>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</si>
  <si>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</si>
  <si>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</si>
  <si>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</si>
  <si>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</si>
  <si>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</si>
  <si>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</si>
  <si>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</si>
  <si>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</si>
  <si>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</si>
  <si>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</si>
  <si>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</si>
  <si>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</si>
  <si>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</si>
  <si>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</si>
  <si>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</si>
  <si>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</si>
  <si>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</si>
  <si>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</si>
  <si>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</si>
  <si>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</si>
  <si>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</si>
  <si>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</si>
  <si>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</si>
  <si>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</si>
  <si>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</si>
  <si>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</si>
  <si>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</si>
  <si>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</si>
  <si>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</si>
  <si>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</si>
  <si>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</si>
  <si>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</si>
  <si>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</si>
  <si>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</si>
  <si>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</si>
  <si>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</si>
  <si>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</si>
  <si>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</si>
  <si>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</si>
  <si>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</si>
  <si>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</si>
  <si>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</si>
  <si>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</si>
  <si>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</si>
  <si>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</si>
  <si>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</si>
  <si>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</si>
  <si>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</si>
  <si>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</si>
  <si>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</si>
  <si>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</si>
  <si>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</si>
  <si>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</si>
  <si>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</si>
  <si>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</si>
  <si>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</si>
  <si>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</si>
  <si>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</si>
  <si>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</si>
  <si>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</si>
  <si>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</si>
  <si>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</si>
  <si>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</si>
  <si>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</si>
  <si>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</si>
  <si>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</si>
  <si>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</si>
  <si>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</si>
  <si>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</si>
  <si>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</si>
  <si>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</si>
  <si>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</si>
  <si>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</si>
  <si>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</si>
  <si>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</si>
  <si>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</si>
  <si>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</si>
  <si>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</si>
  <si>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</si>
  <si>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</si>
  <si>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</si>
  <si>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</si>
  <si>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</si>
  <si>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</si>
  <si>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</si>
  <si>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</si>
  <si>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</si>
  <si>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</si>
  <si>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</si>
  <si>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</si>
  <si>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</si>
  <si>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</si>
  <si>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</si>
  <si>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</si>
  <si>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</si>
  <si>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</si>
  <si>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</si>
  <si>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</si>
  <si>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</si>
  <si>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</si>
  <si>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</si>
  <si>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</si>
  <si>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</si>
  <si>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</si>
  <si>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</si>
  <si>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</si>
  <si>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</si>
  <si>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</si>
  <si>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</si>
  <si>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</si>
  <si>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</si>
  <si>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</si>
  <si>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</si>
  <si>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</si>
  <si>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</si>
  <si>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</si>
  <si>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</si>
  <si>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</si>
  <si>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</si>
  <si>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</si>
  <si>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</si>
  <si>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</si>
  <si>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</si>
  <si>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</si>
  <si>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</si>
  <si>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</si>
  <si>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</si>
  <si>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</si>
  <si>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</si>
  <si>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</si>
  <si>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</si>
  <si>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</si>
  <si>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</si>
  <si>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</si>
  <si>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</si>
  <si>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</si>
  <si>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</si>
  <si>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</si>
  <si>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</si>
  <si>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</si>
  <si>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</si>
  <si>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</si>
  <si>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</si>
  <si>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</si>
  <si>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</si>
  <si>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</si>
  <si>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</si>
  <si>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</si>
  <si>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</si>
  <si>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</si>
  <si>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</si>
  <si>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</si>
  <si>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</si>
  <si>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</si>
  <si>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</si>
  <si>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</si>
  <si>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</si>
  <si>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</si>
  <si>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</si>
  <si>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</si>
  <si>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</si>
  <si>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</si>
  <si>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</si>
  <si>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</si>
  <si>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</si>
  <si>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</si>
  <si>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</si>
  <si>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</si>
  <si>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</si>
  <si>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</si>
  <si>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</si>
  <si>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</si>
  <si>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</si>
  <si>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</si>
  <si>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</si>
  <si>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</si>
  <si>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</si>
  <si>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</si>
  <si>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</si>
  <si>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</si>
  <si>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</si>
  <si>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</si>
  <si>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</si>
  <si>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</si>
  <si>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</si>
  <si>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</si>
  <si>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</si>
  <si>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</si>
  <si>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</si>
  <si>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</si>
  <si>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</si>
  <si>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</si>
  <si>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</si>
  <si>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</si>
  <si>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</si>
  <si>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</si>
  <si>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</si>
  <si>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</si>
  <si>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</si>
  <si>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</si>
  <si>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</si>
  <si>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</si>
  <si>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</si>
  <si>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</si>
  <si>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</si>
  <si>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</si>
  <si>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</si>
  <si>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</si>
  <si>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</si>
  <si>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</si>
  <si>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</si>
  <si>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</si>
  <si>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</si>
  <si>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</si>
  <si>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</si>
  <si>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</si>
  <si>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</si>
  <si>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</si>
  <si>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</si>
  <si>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</si>
  <si>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</si>
  <si>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</si>
  <si>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</si>
  <si>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</si>
  <si>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</si>
  <si>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</si>
  <si>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</si>
  <si>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</si>
  <si>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</si>
  <si>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</si>
  <si>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</si>
  <si>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</si>
  <si>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</si>
  <si>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</si>
  <si>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</si>
  <si>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</si>
  <si>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</si>
  <si>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</si>
  <si>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</si>
  <si>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</si>
  <si>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</si>
  <si>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</si>
  <si>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</si>
  <si>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</si>
  <si>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</si>
  <si>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</si>
  <si>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</si>
  <si>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</si>
  <si>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</si>
  <si>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</si>
  <si>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</si>
  <si>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</si>
  <si>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</si>
  <si>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</si>
  <si>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</si>
  <si>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</si>
  <si>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</si>
  <si>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</si>
  <si>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</si>
  <si>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</si>
  <si>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</si>
  <si>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</si>
  <si>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</si>
  <si>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</si>
  <si>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</si>
  <si>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</si>
  <si>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</si>
  <si>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</si>
  <si>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</si>
  <si>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</si>
  <si>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</si>
  <si>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</si>
  <si>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</si>
  <si>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</si>
  <si>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</si>
  <si>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</si>
  <si>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</si>
  <si>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</si>
  <si>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</si>
  <si>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</si>
  <si>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</si>
  <si>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</si>
  <si>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</si>
  <si>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</si>
  <si>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</si>
  <si>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</si>
  <si>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</si>
  <si>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</si>
  <si>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</si>
  <si>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</si>
  <si>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</si>
  <si>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</si>
  <si>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</si>
  <si>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</si>
  <si>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</si>
  <si>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</si>
  <si>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</si>
  <si>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</si>
  <si>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</si>
  <si>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</si>
  <si>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</si>
  <si>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</si>
  <si>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</si>
  <si>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</si>
  <si>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</si>
  <si>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</si>
  <si>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</si>
  <si>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</si>
  <si>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</si>
  <si>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</si>
  <si>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</si>
  <si>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</si>
  <si>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</si>
  <si>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</si>
  <si>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</si>
  <si>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</si>
  <si>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</si>
  <si>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</si>
  <si>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</si>
  <si>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</si>
  <si>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</si>
  <si>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</si>
  <si>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</si>
  <si>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</si>
  <si>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</si>
  <si>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</si>
  <si>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</si>
  <si>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</si>
  <si>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</si>
  <si>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</si>
  <si>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</si>
  <si>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</si>
  <si>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</si>
  <si>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</si>
  <si>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</si>
  <si>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</si>
  <si>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</si>
  <si>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</si>
  <si>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</si>
  <si>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</si>
  <si>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</si>
  <si>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</si>
  <si>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</si>
  <si>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</si>
  <si>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</si>
  <si>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</si>
  <si>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</si>
  <si>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</si>
  <si>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</si>
  <si>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</si>
  <si>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</si>
  <si>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</si>
  <si>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</si>
  <si>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</si>
  <si>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</si>
  <si>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</si>
  <si>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</si>
  <si>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</si>
  <si>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</si>
  <si>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</si>
  <si>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</si>
  <si>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</si>
  <si>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</si>
  <si>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</si>
  <si>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</si>
  <si>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</si>
  <si>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</si>
  <si>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</si>
  <si>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</si>
  <si>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</si>
  <si>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</si>
  <si>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</si>
  <si>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</si>
  <si>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</si>
  <si>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</si>
  <si>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</si>
  <si>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</si>
  <si>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</si>
  <si>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</si>
  <si>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</si>
  <si>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</si>
  <si>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</si>
  <si>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</si>
  <si>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</si>
  <si>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</si>
  <si>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</si>
  <si>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</si>
  <si>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</si>
  <si>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</si>
  <si>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</si>
  <si>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</si>
  <si>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</si>
  <si>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</si>
  <si>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</si>
  <si>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</si>
  <si>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</si>
  <si>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</si>
  <si>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</si>
  <si>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</si>
  <si>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</si>
  <si>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</si>
  <si>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</si>
  <si>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</si>
  <si>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</si>
  <si>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</si>
  <si>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</si>
  <si>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</si>
  <si>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</si>
  <si>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</si>
  <si>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</si>
  <si>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</si>
  <si>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</si>
  <si>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</si>
  <si>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</si>
  <si>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</si>
  <si>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</si>
  <si>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</si>
  <si>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</si>
  <si>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</si>
  <si>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</si>
  <si>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</si>
  <si>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</si>
  <si>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</si>
  <si>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</si>
  <si>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</si>
  <si>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</si>
  <si>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</si>
  <si>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</si>
  <si>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</si>
  <si>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</si>
  <si>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</si>
  <si>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</si>
  <si>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</si>
  <si>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</si>
  <si>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</si>
  <si>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</si>
  <si>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</si>
  <si>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</si>
  <si>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</si>
  <si>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</si>
  <si>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</si>
  <si>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</si>
  <si>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</si>
  <si>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</si>
  <si>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</si>
  <si>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</si>
  <si>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</si>
  <si>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</si>
  <si>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</si>
  <si>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</si>
  <si>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</si>
  <si>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</si>
  <si>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</si>
  <si>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</si>
  <si>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</si>
  <si>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</si>
  <si>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</si>
  <si>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</si>
  <si>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</si>
  <si>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</si>
  <si>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</si>
  <si>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</si>
  <si>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</si>
  <si>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</si>
  <si>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</si>
  <si>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</si>
  <si>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</si>
  <si>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</si>
  <si>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</si>
  <si>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</si>
  <si>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</si>
  <si>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</si>
  <si>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</si>
  <si>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</si>
  <si>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</si>
  <si>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</si>
  <si>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</si>
  <si>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</si>
  <si>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</si>
  <si>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</si>
  <si>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</si>
  <si>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</si>
  <si>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</si>
  <si>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</si>
  <si>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</si>
  <si>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</si>
  <si>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</si>
  <si>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</si>
  <si>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</si>
  <si>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</si>
  <si>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</si>
  <si>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</si>
  <si>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</si>
  <si>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</si>
  <si>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</si>
  <si>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</si>
  <si>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</si>
  <si>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</si>
  <si>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</si>
  <si>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</si>
  <si>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</si>
  <si>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</si>
  <si>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</si>
  <si>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</si>
  <si>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</si>
  <si>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</si>
  <si>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</si>
  <si>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</si>
  <si>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</si>
  <si>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</si>
  <si>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</si>
  <si>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</si>
  <si>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</si>
  <si>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</si>
  <si>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</si>
  <si>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</si>
  <si>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</si>
  <si>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</si>
  <si>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</si>
  <si>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</si>
  <si>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</si>
  <si>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</si>
  <si>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</si>
  <si>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</si>
  <si>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</si>
  <si>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</si>
  <si>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</si>
  <si>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</si>
  <si>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</si>
  <si>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</si>
  <si>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</si>
  <si>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</si>
  <si>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</si>
  <si>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</si>
  <si>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</si>
  <si>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</si>
  <si>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</si>
  <si>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</si>
  <si>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</si>
  <si>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</si>
  <si>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</si>
  <si>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</si>
  <si>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</si>
  <si>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</si>
  <si>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</si>
  <si>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</si>
  <si>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</si>
  <si>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</si>
  <si>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</si>
  <si>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</si>
  <si>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</si>
  <si>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</si>
  <si>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</si>
  <si>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</si>
  <si>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</si>
  <si>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</si>
  <si>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</si>
  <si>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</si>
  <si>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</si>
  <si>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</si>
  <si>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</si>
  <si>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</si>
  <si>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</si>
  <si>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</si>
  <si>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</si>
  <si>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</si>
  <si>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</si>
  <si>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</si>
  <si>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</si>
  <si>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</si>
  <si>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</si>
  <si>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</si>
  <si>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</si>
  <si>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</si>
  <si>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</si>
  <si>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</si>
  <si>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</si>
  <si>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</si>
  <si>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</si>
  <si>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</si>
  <si>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</si>
  <si>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</si>
  <si>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</si>
  <si>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</si>
  <si>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</si>
  <si>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</si>
  <si>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</si>
  <si>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</si>
  <si>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</si>
  <si>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</si>
  <si>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</si>
  <si>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</si>
  <si>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</si>
  <si>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</si>
  <si>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</si>
  <si>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</si>
  <si>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</si>
  <si>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</si>
  <si>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</si>
  <si>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</si>
  <si>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</si>
  <si>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</si>
  <si>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</si>
  <si>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</si>
  <si>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</si>
  <si>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</si>
  <si>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</si>
  <si>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</si>
  <si>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</si>
  <si>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</si>
  <si>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</si>
  <si>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</si>
  <si>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</si>
  <si>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</si>
  <si>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</si>
  <si>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</si>
  <si>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</si>
  <si>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</si>
  <si>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</si>
  <si>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</si>
  <si>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</si>
  <si>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</si>
  <si>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</si>
  <si>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</si>
  <si>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</si>
  <si>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</si>
  <si>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</si>
  <si>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</si>
  <si>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</si>
  <si>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</si>
  <si>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</si>
  <si>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</si>
  <si>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</si>
  <si>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</si>
  <si>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</si>
  <si>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</si>
  <si>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</si>
  <si>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</si>
  <si>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</si>
  <si>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</si>
  <si>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</si>
  <si>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</si>
  <si>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</si>
  <si>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</si>
  <si>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</si>
  <si>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</si>
  <si>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</si>
  <si>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</si>
  <si>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</si>
  <si>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</si>
  <si>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</si>
  <si>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</si>
  <si>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</si>
  <si>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</si>
  <si>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</si>
  <si>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</si>
  <si>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</si>
  <si>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</si>
  <si>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</si>
  <si>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</si>
  <si>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</si>
  <si>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</si>
  <si>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</si>
  <si>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</si>
  <si>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</si>
  <si>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</si>
  <si>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</si>
  <si>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</si>
  <si>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</si>
  <si>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</si>
  <si>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</si>
  <si>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</si>
  <si>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</si>
  <si>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</si>
  <si>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</si>
  <si>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</si>
  <si>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</si>
  <si>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</si>
  <si>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</si>
  <si>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</si>
  <si>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</si>
  <si>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</si>
  <si>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</si>
  <si>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</si>
  <si>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</si>
  <si>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</si>
  <si>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</si>
  <si>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</si>
  <si>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</si>
  <si>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</si>
  <si>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</si>
  <si>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</si>
  <si>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</si>
  <si>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</si>
  <si>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</si>
  <si>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</si>
  <si>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</si>
  <si>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</si>
  <si>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</si>
  <si>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</si>
  <si>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</si>
  <si>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</si>
  <si>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</si>
  <si>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</si>
  <si>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</si>
  <si>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</si>
  <si>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</si>
  <si>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</si>
  <si>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</si>
  <si>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</si>
  <si>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</si>
  <si>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</si>
  <si>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</si>
  <si>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</si>
  <si>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</si>
  <si>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</si>
  <si>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</si>
  <si>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</si>
  <si>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</si>
  <si>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</si>
  <si>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</si>
  <si>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</si>
  <si>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</si>
  <si>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</si>
  <si>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</si>
  <si>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</si>
  <si>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</si>
  <si>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</si>
  <si>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</si>
  <si>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</si>
  <si>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</si>
  <si>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</si>
  <si>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</si>
  <si>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</si>
  <si>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</si>
  <si>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</si>
  <si>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</si>
  <si>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</si>
  <si>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</si>
  <si>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</si>
  <si>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</si>
  <si>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</si>
  <si>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</si>
  <si>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</si>
  <si>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</si>
  <si>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</si>
  <si>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</si>
  <si>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</si>
  <si>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</si>
  <si>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</si>
  <si>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</si>
  <si>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</si>
  <si>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</si>
  <si>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</si>
  <si>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</si>
  <si>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</si>
  <si>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</si>
  <si>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</si>
  <si>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</si>
  <si>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</si>
  <si>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</si>
  <si>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</si>
  <si>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</si>
  <si>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</si>
  <si>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</si>
  <si>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</si>
  <si>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</si>
  <si>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</si>
  <si>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</si>
  <si>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</si>
  <si>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</si>
  <si>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</si>
  <si>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</si>
  <si>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</si>
  <si>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</si>
  <si>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</si>
  <si>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</si>
  <si>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</si>
  <si>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</si>
  <si>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</si>
  <si>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</si>
  <si>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</si>
  <si>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</si>
  <si>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</si>
  <si>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</si>
  <si>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</si>
  <si>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</si>
  <si>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</si>
  <si>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</si>
  <si>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</si>
  <si>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</si>
  <si>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</si>
  <si>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</si>
  <si>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</si>
  <si>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</si>
  <si>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</si>
  <si>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</si>
  <si>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</si>
  <si>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</si>
  <si>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</si>
  <si>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</si>
  <si>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</si>
  <si>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</si>
  <si>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</si>
  <si>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</si>
  <si>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</si>
  <si>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</si>
  <si>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</si>
  <si>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</si>
  <si>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</si>
  <si>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</si>
  <si>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</si>
  <si>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</si>
  <si>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</si>
  <si>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</si>
  <si>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</si>
  <si>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</si>
  <si>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</si>
  <si>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</si>
  <si>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</si>
  <si>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</si>
  <si>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</si>
  <si>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</si>
  <si>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</si>
  <si>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</si>
  <si>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</si>
  <si>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</si>
  <si>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</si>
  <si>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</si>
  <si>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</si>
  <si>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</si>
  <si>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</si>
  <si>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</si>
  <si>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</si>
  <si>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</si>
  <si>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</si>
  <si>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</si>
  <si>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</si>
  <si>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</si>
  <si>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</si>
  <si>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</si>
  <si>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</si>
  <si>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</si>
  <si>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</si>
  <si>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</si>
  <si>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</si>
  <si>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</si>
  <si>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</si>
  <si>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</si>
  <si>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</si>
  <si>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</si>
  <si>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</si>
  <si>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</si>
  <si>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</si>
  <si>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</si>
  <si>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</si>
  <si>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</si>
  <si>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</si>
  <si>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</si>
  <si>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</si>
  <si>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</si>
  <si>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</si>
  <si>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</si>
  <si>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</si>
  <si>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</si>
  <si>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</si>
  <si>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</si>
  <si>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</si>
  <si>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</si>
  <si>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</si>
  <si>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</si>
  <si>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</si>
  <si>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</si>
  <si>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</si>
  <si>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</si>
  <si>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</si>
  <si>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</si>
  <si>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</si>
  <si>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</si>
  <si>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</si>
  <si>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</si>
  <si>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</si>
  <si>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</si>
  <si>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</si>
  <si>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</si>
  <si>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</si>
  <si>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</si>
  <si>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</si>
  <si>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</si>
  <si>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</si>
  <si>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</si>
  <si>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</si>
  <si>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</si>
  <si>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</si>
  <si>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</si>
  <si>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</si>
  <si>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</si>
  <si>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</si>
  <si>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</si>
  <si>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</si>
  <si>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</si>
  <si>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</si>
  <si>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</si>
  <si>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</si>
  <si>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</si>
  <si>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</si>
  <si>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</si>
  <si>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</si>
  <si>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</si>
  <si>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</si>
  <si>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</si>
  <si>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</si>
  <si>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</si>
  <si>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</si>
  <si>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</si>
  <si>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</si>
  <si>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</si>
  <si>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</si>
  <si>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</si>
  <si>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</si>
  <si>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</si>
  <si>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</si>
  <si>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</si>
  <si>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</si>
  <si>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</si>
  <si>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</si>
  <si>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</si>
  <si>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</si>
  <si>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</si>
  <si>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</si>
  <si>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</si>
  <si>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</si>
  <si>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</si>
  <si>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</si>
  <si>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</si>
  <si>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</si>
  <si>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</si>
  <si>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</si>
  <si>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</si>
  <si>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</si>
  <si>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</si>
  <si>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</si>
  <si>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</si>
  <si>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</si>
  <si>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</si>
  <si>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</si>
  <si>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</si>
  <si>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</si>
  <si>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</si>
  <si>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</si>
  <si>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</si>
  <si>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</si>
  <si>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</si>
  <si>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</si>
  <si>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</si>
  <si>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</si>
  <si>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</si>
  <si>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</si>
  <si>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</si>
  <si>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</si>
  <si>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</si>
  <si>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</si>
  <si>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</si>
  <si>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</si>
  <si>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</si>
  <si>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</si>
  <si>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</si>
  <si>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</si>
  <si>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</si>
  <si>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</si>
  <si>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</si>
  <si>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</si>
  <si>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</si>
  <si>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</si>
  <si>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</si>
  <si>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</si>
  <si>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</si>
  <si>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</si>
  <si>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</si>
  <si>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</si>
  <si>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</si>
  <si>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</si>
  <si>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</si>
  <si>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</si>
  <si>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</si>
  <si>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</si>
  <si>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</si>
  <si>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</si>
  <si>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</si>
  <si>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</si>
  <si>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</si>
  <si>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</si>
  <si>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</si>
  <si>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</si>
  <si>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</si>
  <si>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</si>
  <si>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</si>
  <si>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</si>
  <si>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</si>
  <si>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</si>
  <si>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</si>
  <si>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</si>
  <si>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</si>
  <si>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</si>
  <si>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</si>
  <si>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</si>
  <si>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</si>
  <si>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</si>
  <si>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</si>
  <si>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</si>
  <si>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</si>
  <si>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</si>
  <si>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</si>
  <si>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</si>
  <si>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</si>
  <si>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</si>
  <si>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</si>
  <si>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</si>
  <si>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</si>
  <si>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</si>
  <si>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</si>
  <si>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</si>
  <si>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</si>
  <si>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</si>
  <si>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</si>
  <si>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</si>
  <si>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</si>
  <si>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</si>
  <si>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</si>
  <si>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</si>
  <si>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</si>
  <si>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</si>
  <si>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</si>
  <si>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</si>
  <si>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</si>
  <si>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</si>
  <si>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</si>
  <si>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</si>
  <si>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</si>
  <si>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</si>
  <si>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</si>
  <si>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</si>
  <si>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</si>
  <si>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</si>
  <si>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</si>
  <si>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</si>
  <si>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</si>
  <si>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</si>
  <si>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</si>
  <si>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</si>
  <si>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</si>
  <si>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</si>
  <si>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</si>
  <si>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</si>
  <si>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</si>
  <si>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</si>
  <si>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</si>
  <si>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</si>
  <si>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</si>
  <si>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</si>
  <si>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</si>
  <si>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</si>
  <si>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</si>
  <si>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</si>
  <si>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</si>
  <si>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</si>
  <si>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</si>
  <si>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</si>
  <si>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</si>
  <si>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</si>
  <si>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</si>
  <si>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</si>
  <si>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</si>
  <si>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</si>
  <si>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</si>
  <si>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</si>
  <si>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</si>
  <si>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</si>
  <si>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</si>
  <si>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</si>
  <si>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</si>
  <si>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</si>
  <si>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</si>
  <si>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</si>
  <si>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</si>
  <si>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</si>
  <si>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</si>
  <si>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</si>
  <si>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</si>
  <si>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</si>
  <si>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</si>
  <si>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</si>
  <si>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</si>
  <si>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</si>
  <si>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</si>
  <si>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</si>
  <si>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</si>
  <si>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</si>
  <si>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</si>
  <si>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</si>
  <si>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</si>
  <si>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</si>
  <si>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</si>
  <si>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</si>
  <si>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</si>
  <si>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</si>
  <si>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</si>
  <si>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</si>
  <si>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</si>
  <si>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</si>
  <si>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</si>
  <si>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</si>
  <si>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</si>
  <si>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</si>
  <si>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</si>
  <si>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</si>
  <si>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</si>
  <si>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</si>
  <si>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</si>
  <si>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</si>
  <si>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</si>
  <si>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</si>
  <si>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</si>
  <si>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</si>
  <si>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</si>
  <si>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</si>
  <si>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</si>
  <si>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</si>
  <si>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</si>
  <si>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</si>
  <si>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</si>
  <si>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</si>
  <si>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</si>
  <si>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</si>
  <si>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</si>
  <si>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</si>
  <si>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</si>
  <si>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</si>
  <si>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</si>
  <si>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</si>
  <si>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</si>
  <si>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</si>
  <si>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</si>
  <si>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</si>
  <si>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</si>
  <si>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</si>
  <si>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</si>
  <si>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</si>
  <si>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</si>
  <si>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</si>
  <si>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</si>
  <si>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</si>
  <si>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</si>
  <si>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</si>
  <si>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</si>
  <si>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</si>
  <si>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</si>
  <si>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</si>
  <si>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</si>
  <si>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</si>
  <si>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</si>
  <si>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</si>
  <si>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</si>
  <si>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</si>
  <si>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</si>
  <si>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</si>
  <si>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</si>
  <si>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</si>
  <si>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</si>
  <si>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</si>
  <si>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</si>
  <si>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</si>
  <si>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</si>
  <si>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</si>
  <si>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</si>
  <si>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</si>
  <si>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</si>
  <si>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</si>
  <si>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</si>
  <si>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</si>
  <si>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</si>
  <si>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</si>
  <si>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</si>
  <si>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</si>
  <si>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</si>
  <si>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</si>
  <si>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</si>
  <si>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</si>
  <si>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</si>
  <si>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</si>
  <si>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</si>
  <si>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</si>
  <si>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</si>
  <si>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</si>
  <si>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</si>
  <si>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</si>
  <si>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</si>
  <si>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</si>
  <si>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</si>
  <si>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</si>
  <si>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</si>
  <si>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</si>
  <si>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</si>
  <si>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</si>
  <si>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</si>
  <si>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</si>
  <si>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</si>
  <si>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</si>
  <si>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</si>
  <si>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</si>
  <si>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</si>
  <si>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</si>
  <si>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</si>
  <si>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</si>
  <si>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</si>
  <si>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</si>
  <si>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</si>
  <si>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</si>
  <si>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</si>
  <si>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</si>
  <si>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</si>
  <si>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</si>
  <si>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</si>
  <si>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</si>
  <si>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</si>
  <si>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</si>
  <si>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</si>
  <si>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</si>
  <si>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</si>
  <si>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</si>
  <si>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</si>
  <si>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</si>
  <si>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</si>
  <si>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</si>
  <si>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</si>
  <si>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</si>
  <si>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</si>
  <si>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</si>
  <si>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</si>
  <si>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</si>
  <si>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</si>
  <si>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</si>
  <si>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</si>
  <si>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</si>
  <si>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</si>
  <si>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</si>
  <si>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</si>
  <si>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</si>
  <si>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</si>
  <si>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</si>
  <si>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</si>
  <si>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</si>
  <si>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</si>
  <si>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</si>
  <si>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</si>
  <si>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</si>
  <si>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</si>
  <si>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</si>
  <si>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</si>
  <si>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</si>
  <si>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</si>
  <si>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</si>
  <si>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</si>
  <si>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</si>
  <si>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</si>
  <si>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</si>
  <si>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</si>
  <si>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</si>
  <si>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</si>
  <si>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</si>
  <si>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</si>
  <si>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</si>
  <si>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</si>
  <si>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</si>
  <si>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</si>
  <si>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</si>
  <si>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</si>
  <si>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</si>
  <si>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</si>
  <si>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</si>
  <si>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</si>
  <si>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</si>
  <si>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</si>
  <si>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</si>
  <si>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</si>
  <si>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</si>
  <si>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</si>
  <si>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</si>
  <si>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</si>
  <si>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</si>
  <si>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</si>
  <si>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</si>
  <si>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</si>
  <si>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</si>
  <si>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</si>
  <si>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</si>
  <si>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</si>
  <si>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</si>
  <si>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</si>
  <si>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</si>
  <si>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</si>
  <si>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</si>
  <si>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</si>
  <si>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</si>
  <si>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</si>
  <si>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</si>
  <si>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</si>
  <si>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</si>
  <si>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</si>
  <si>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</si>
  <si>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</si>
  <si>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</si>
  <si>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</si>
  <si>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</si>
  <si>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</si>
  <si>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</si>
  <si>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</si>
  <si>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</si>
  <si>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</si>
  <si>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</si>
  <si>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</si>
  <si>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</si>
  <si>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</si>
  <si>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</si>
  <si>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</si>
  <si>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</si>
  <si>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</si>
  <si>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</si>
  <si>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</si>
  <si>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</si>
  <si>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</si>
  <si>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</si>
  <si>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</si>
  <si>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</si>
  <si>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</si>
  <si>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</si>
  <si>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</si>
  <si>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</si>
  <si>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</si>
  <si>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</si>
  <si>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</si>
  <si>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</si>
  <si>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</si>
  <si>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</si>
  <si>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</si>
  <si>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</si>
  <si>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</si>
  <si>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</si>
  <si>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</si>
  <si>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</si>
  <si>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</si>
  <si>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</si>
  <si>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</si>
  <si>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</si>
  <si>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</si>
  <si>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</si>
  <si>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</si>
  <si>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</si>
  <si>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</si>
  <si>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</si>
  <si>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</si>
  <si>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</si>
  <si>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</si>
  <si>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</si>
  <si>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</si>
  <si>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</si>
  <si>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</si>
  <si>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</si>
  <si>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</si>
  <si>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</si>
  <si>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</si>
  <si>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</si>
  <si>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</si>
  <si>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</si>
  <si>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</si>
  <si>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</si>
  <si>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</si>
  <si>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</si>
  <si>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</si>
  <si>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</si>
  <si>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</si>
  <si>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</si>
  <si>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</si>
  <si>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</si>
  <si>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</si>
  <si>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</si>
  <si>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</si>
  <si>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</si>
  <si>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</si>
  <si>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</si>
  <si>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</si>
  <si>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</si>
  <si>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</si>
  <si>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</si>
  <si>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</si>
  <si>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</si>
  <si>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</si>
  <si>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</si>
  <si>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</si>
  <si>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</si>
  <si>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</si>
  <si>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</si>
  <si>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</si>
  <si>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</si>
  <si>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</si>
  <si>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</si>
  <si>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</si>
  <si>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</si>
  <si>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</si>
  <si>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</si>
  <si>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</si>
  <si>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</si>
  <si>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</si>
  <si>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</si>
  <si>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</si>
  <si>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</si>
  <si>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</si>
  <si>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</si>
  <si>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</si>
  <si>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</si>
  <si>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</si>
  <si>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</si>
  <si>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</si>
  <si>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</si>
  <si>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</si>
  <si>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</si>
  <si>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</si>
  <si>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</si>
  <si>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</si>
  <si>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</si>
  <si>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</si>
  <si>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</si>
  <si>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</si>
  <si>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</si>
  <si>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</si>
  <si>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</si>
  <si>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</si>
  <si>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</si>
  <si>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</si>
  <si>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</si>
  <si>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</si>
  <si>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</si>
  <si>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</si>
  <si>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</si>
  <si>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</si>
  <si>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</si>
  <si>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</si>
  <si>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</si>
  <si>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</si>
  <si>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</si>
  <si>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</si>
  <si>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</si>
  <si>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</si>
  <si>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</si>
  <si>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</si>
  <si>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</si>
  <si>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</si>
  <si>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</si>
  <si>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</si>
  <si>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</si>
  <si>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</si>
  <si>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</si>
  <si>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</si>
  <si>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</si>
  <si>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</si>
  <si>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</si>
  <si>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</si>
  <si>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</si>
  <si>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</si>
  <si>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</si>
  <si>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</si>
  <si>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</si>
  <si>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</si>
  <si>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</si>
  <si>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</si>
  <si>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</si>
  <si>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</si>
  <si>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</si>
  <si>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</si>
  <si>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</si>
  <si>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</si>
  <si>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</si>
  <si>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</si>
  <si>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</si>
  <si>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</si>
  <si>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</si>
  <si>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</si>
  <si>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</si>
  <si>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</si>
  <si>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</si>
  <si>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</si>
  <si>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</si>
  <si>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</si>
  <si>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</si>
  <si>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</si>
  <si>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</si>
  <si>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</si>
  <si>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</si>
  <si>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</si>
  <si>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</si>
  <si>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</si>
  <si>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</si>
  <si>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</si>
  <si>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</si>
  <si>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</si>
  <si>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</si>
  <si>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</si>
  <si>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</si>
  <si>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</si>
  <si>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</si>
  <si>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</si>
  <si>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</si>
  <si>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</si>
  <si>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</si>
  <si>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</si>
  <si>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</si>
  <si>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</si>
  <si>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</si>
  <si>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</si>
  <si>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</si>
  <si>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</si>
  <si>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</si>
  <si>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</si>
  <si>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</si>
  <si>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</si>
  <si>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</si>
  <si>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</si>
  <si>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</si>
  <si>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</si>
  <si>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</si>
  <si>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</si>
  <si>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</si>
  <si>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</si>
  <si>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</si>
  <si>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</si>
  <si>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</si>
  <si>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</si>
  <si>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</si>
  <si>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</si>
  <si>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</si>
  <si>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</si>
  <si>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</si>
  <si>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</si>
  <si>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</si>
  <si>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</si>
  <si>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</si>
  <si>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</si>
  <si>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</si>
  <si>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</si>
  <si>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</si>
  <si>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</si>
  <si>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</si>
  <si>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</si>
  <si>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</si>
  <si>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</si>
  <si>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</si>
  <si>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</si>
  <si>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</si>
  <si>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</si>
  <si>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</si>
  <si>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</si>
  <si>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</si>
  <si>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</si>
  <si>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</si>
  <si>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</si>
  <si>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</si>
  <si>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</si>
  <si>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</si>
  <si>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</si>
  <si>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</si>
  <si>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</si>
  <si>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</si>
  <si>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</si>
  <si>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</si>
  <si>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</si>
  <si>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</si>
  <si>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</si>
  <si>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</si>
  <si>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</si>
  <si>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</si>
  <si>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</si>
  <si>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</si>
  <si>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</si>
  <si>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</si>
  <si>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</si>
  <si>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</si>
  <si>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</si>
  <si>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</si>
  <si>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</si>
  <si>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</si>
  <si>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</si>
  <si>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</si>
  <si>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</si>
  <si>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</si>
  <si>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</si>
  <si>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</si>
  <si>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</si>
  <si>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</si>
  <si>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</si>
  <si>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</si>
  <si>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</si>
  <si>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</si>
  <si>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</si>
  <si>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</si>
  <si>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</si>
  <si>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</si>
  <si>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</si>
  <si>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</si>
  <si>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</si>
  <si>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</si>
  <si>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</si>
  <si>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</si>
  <si>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</si>
  <si>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</si>
  <si>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</si>
  <si>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</si>
  <si>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</si>
  <si>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</si>
  <si>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</si>
  <si>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</si>
  <si>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</si>
  <si>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</si>
  <si>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</si>
  <si>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</si>
  <si>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</si>
  <si>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</si>
  <si>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</si>
  <si>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</si>
  <si>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</si>
  <si>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</si>
  <si>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</si>
  <si>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</si>
  <si>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</si>
  <si>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</si>
  <si>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</si>
  <si>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</si>
  <si>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</si>
  <si>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</si>
  <si>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</si>
  <si>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</si>
  <si>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</si>
  <si>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</si>
  <si>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</si>
  <si>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</si>
  <si>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</si>
  <si>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</si>
  <si>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</si>
  <si>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</si>
  <si>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</si>
  <si>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</si>
  <si>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</si>
  <si>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</si>
  <si>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</si>
  <si>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</si>
  <si>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</si>
  <si>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</si>
  <si>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</si>
  <si>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</si>
  <si>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</si>
  <si>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</si>
  <si>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</si>
  <si>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</si>
  <si>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</si>
  <si>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</si>
  <si>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</si>
  <si>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</si>
  <si>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</si>
  <si>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</si>
  <si>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</si>
  <si>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</si>
  <si>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</si>
  <si>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</si>
  <si>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</si>
  <si>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</si>
  <si>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</si>
  <si>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</si>
  <si>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</si>
  <si>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</si>
  <si>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</si>
  <si>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</si>
  <si>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</si>
  <si>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</si>
  <si>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</si>
  <si>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</si>
  <si>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</si>
  <si>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</si>
  <si>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</si>
  <si>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</si>
  <si>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</si>
  <si>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</si>
  <si>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</si>
  <si>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</si>
  <si>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</si>
  <si>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</si>
  <si>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</si>
  <si>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</si>
  <si>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</si>
  <si>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</si>
  <si>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</si>
  <si>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</si>
  <si>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</si>
  <si>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</si>
  <si>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</si>
  <si>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</si>
  <si>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</si>
  <si>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</si>
  <si>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</si>
  <si>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</si>
  <si>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</si>
  <si>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</si>
  <si>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</si>
  <si>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</si>
  <si>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</si>
  <si>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</si>
  <si>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</si>
  <si>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</si>
  <si>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</si>
  <si>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</si>
  <si>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</si>
  <si>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</si>
  <si>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</si>
  <si>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</si>
  <si>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</si>
  <si>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</si>
  <si>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</si>
  <si>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</si>
  <si>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</si>
  <si>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</si>
  <si>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</si>
  <si>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</si>
  <si>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</si>
  <si>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</si>
  <si>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</si>
  <si>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</si>
  <si>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</si>
  <si>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</si>
  <si>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</si>
  <si>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</si>
  <si>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</si>
  <si>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</si>
  <si>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</si>
  <si>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</si>
  <si>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</si>
  <si>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</si>
  <si>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</si>
  <si>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</si>
  <si>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</si>
  <si>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</si>
  <si>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</si>
  <si>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</si>
  <si>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</si>
  <si>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</si>
  <si>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</si>
  <si>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</si>
  <si>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</si>
  <si>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</si>
  <si>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</si>
  <si>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</si>
  <si>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</si>
  <si>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</si>
  <si>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</si>
  <si>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</si>
  <si>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</si>
  <si>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</si>
  <si>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</si>
  <si>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</si>
  <si>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</si>
  <si>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</si>
  <si>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</si>
  <si>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</si>
  <si>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</si>
  <si>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</si>
  <si>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</si>
  <si>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</si>
  <si>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</si>
  <si>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</si>
  <si>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</si>
  <si>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</si>
  <si>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</si>
  <si>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</si>
  <si>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</si>
  <si>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</si>
  <si>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</si>
  <si>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</si>
  <si>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</si>
  <si>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</si>
  <si>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</si>
  <si>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</si>
  <si>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</si>
  <si>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</si>
  <si>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</si>
  <si>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</si>
  <si>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</si>
  <si>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</si>
  <si>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</si>
  <si>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</si>
  <si>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</si>
  <si>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</si>
  <si>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</si>
  <si>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</si>
  <si>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</si>
  <si>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</si>
  <si>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</si>
  <si>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</si>
  <si>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</si>
  <si>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</si>
  <si>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</si>
  <si>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</si>
  <si>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</si>
  <si>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</si>
  <si>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</si>
  <si>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</si>
  <si>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</si>
  <si>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</si>
  <si>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</si>
  <si>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</si>
  <si>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</si>
  <si>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</si>
  <si>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</si>
  <si>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</si>
  <si>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</si>
  <si>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</si>
  <si>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</si>
  <si>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</si>
  <si>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</si>
  <si>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</si>
  <si>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</si>
  <si>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</si>
  <si>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</si>
  <si>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</si>
  <si>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</si>
  <si>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</si>
  <si>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</si>
  <si>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</si>
  <si>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</si>
  <si>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</si>
  <si>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</si>
  <si>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</si>
  <si>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</si>
  <si>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</si>
  <si>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</si>
  <si>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</si>
  <si>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</si>
  <si>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</si>
  <si>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</si>
  <si>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</si>
  <si>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</si>
  <si>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</si>
  <si>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</si>
  <si>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</si>
  <si>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</si>
  <si>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</si>
  <si>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</si>
  <si>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</si>
  <si>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</si>
  <si>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</si>
  <si>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</si>
  <si>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</si>
  <si>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</si>
  <si>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</si>
  <si>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</si>
  <si>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</si>
  <si>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</si>
  <si>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</si>
  <si>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</si>
  <si>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</si>
  <si>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</si>
  <si>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</si>
  <si>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</si>
  <si>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</si>
  <si>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</si>
  <si>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</si>
  <si>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</si>
  <si>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</si>
  <si>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</si>
  <si>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</si>
  <si>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</si>
  <si>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</si>
  <si>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</si>
  <si>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</si>
  <si>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</si>
  <si>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</si>
  <si>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</si>
  <si>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</si>
  <si>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</si>
  <si>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</si>
  <si>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</si>
  <si>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</si>
  <si>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</si>
  <si>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</si>
  <si>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</si>
  <si>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</si>
  <si>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</si>
  <si>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</si>
  <si>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</si>
  <si>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</si>
  <si>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</si>
  <si>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</si>
  <si>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</si>
  <si>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</si>
  <si>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</si>
  <si>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</si>
  <si>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</si>
  <si>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</si>
  <si>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</si>
  <si>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</si>
  <si>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</si>
  <si>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</si>
  <si>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</si>
  <si>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</si>
  <si>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</si>
  <si>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</si>
  <si>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</si>
  <si>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</si>
  <si>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</si>
  <si>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</si>
  <si>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</si>
  <si>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</si>
  <si>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</si>
  <si>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</si>
  <si>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</si>
  <si>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</si>
  <si>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</si>
  <si>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</si>
  <si>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</si>
  <si>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</si>
  <si>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</si>
  <si>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</si>
  <si>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</si>
  <si>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</si>
  <si>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</si>
  <si>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</si>
  <si>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</si>
  <si>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</si>
  <si>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</si>
  <si>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</si>
  <si>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</si>
  <si>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</si>
  <si>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</si>
  <si>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</si>
  <si>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</si>
  <si>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</si>
  <si>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</si>
  <si>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</si>
  <si>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</si>
  <si>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</si>
  <si>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</si>
  <si>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</si>
  <si>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</si>
  <si>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</si>
  <si>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</si>
  <si>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</si>
  <si>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</si>
  <si>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</si>
  <si>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</si>
  <si>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</si>
  <si>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</si>
  <si>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</si>
  <si>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</si>
  <si>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</si>
  <si>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</si>
  <si>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</si>
  <si>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</si>
  <si>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</si>
  <si>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</si>
  <si>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</si>
  <si>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</si>
  <si>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</si>
  <si>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</si>
  <si>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</si>
  <si>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</si>
  <si>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</si>
  <si>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</si>
  <si>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</si>
  <si>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</si>
  <si>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</si>
  <si>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</si>
  <si>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</si>
  <si>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</si>
  <si>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</si>
  <si>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</si>
  <si>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</si>
  <si>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</si>
  <si>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</si>
  <si>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</si>
  <si>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</si>
  <si>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</si>
  <si>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</si>
  <si>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</si>
  <si>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</si>
  <si>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</si>
  <si>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</si>
  <si>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</si>
  <si>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</si>
  <si>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</si>
  <si>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</si>
  <si>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</si>
  <si>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</si>
  <si>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</si>
  <si>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</si>
  <si>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</si>
  <si>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</si>
  <si>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</si>
  <si>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</si>
  <si>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</si>
  <si>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</si>
  <si>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</si>
  <si>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</si>
  <si>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</si>
  <si>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</si>
  <si>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</si>
  <si>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</si>
  <si>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</si>
  <si>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</si>
  <si>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</si>
  <si>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</si>
  <si>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</si>
  <si>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</si>
  <si>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</si>
  <si>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</si>
  <si>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</si>
  <si>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</si>
  <si>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</si>
  <si>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</si>
  <si>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</si>
  <si>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</si>
  <si>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</si>
  <si>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</si>
  <si>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</si>
  <si>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</si>
  <si>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</si>
  <si>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</si>
  <si>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</si>
  <si>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</si>
  <si>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</si>
  <si>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</si>
  <si>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</si>
  <si>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</si>
  <si>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</si>
  <si>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</si>
  <si>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</si>
  <si>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</si>
  <si>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</si>
  <si>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</si>
  <si>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</si>
  <si>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</si>
  <si>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</si>
  <si>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</si>
  <si>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</si>
  <si>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</si>
  <si>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</si>
  <si>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</si>
  <si>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</si>
  <si>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</si>
  <si>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</si>
  <si>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</si>
  <si>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</si>
  <si>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</si>
  <si>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</si>
  <si>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</si>
  <si>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</si>
  <si>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</si>
  <si>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</si>
  <si>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</si>
  <si>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</si>
  <si>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</si>
  <si>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</si>
  <si>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</si>
  <si>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</si>
  <si>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</si>
  <si>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</si>
  <si>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</si>
  <si>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</si>
  <si>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</si>
  <si>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</si>
  <si>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</si>
  <si>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</si>
  <si>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</si>
  <si>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</si>
  <si>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</si>
  <si>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</si>
  <si>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</si>
  <si>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</si>
  <si>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</si>
  <si>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</si>
  <si>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</si>
  <si>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</si>
  <si>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</si>
  <si>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</si>
  <si>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</si>
  <si>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</si>
  <si>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</si>
  <si>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</si>
  <si>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</si>
  <si>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</si>
  <si>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</si>
  <si>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</si>
  <si>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</si>
  <si>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</si>
  <si>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</si>
  <si>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</si>
  <si>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</si>
  <si>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</si>
  <si>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</si>
  <si>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</si>
  <si>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</si>
  <si>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</si>
  <si>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</si>
  <si>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</si>
  <si>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</si>
  <si>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</si>
  <si>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</si>
  <si>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</si>
  <si>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</si>
  <si>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</si>
  <si>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</si>
  <si>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</si>
  <si>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</si>
  <si>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</si>
  <si>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</si>
  <si>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</si>
  <si>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</si>
  <si>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</si>
  <si>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</si>
  <si>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</si>
  <si>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</si>
  <si>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</si>
  <si>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</si>
  <si>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</si>
  <si>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</si>
  <si>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</si>
  <si>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</si>
  <si>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</si>
  <si>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</si>
  <si>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</si>
  <si>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</si>
  <si>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</si>
  <si>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</si>
  <si>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</si>
  <si>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</si>
  <si>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</si>
  <si>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</si>
  <si>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</si>
  <si>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</si>
  <si>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</si>
  <si>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</si>
  <si>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</si>
  <si>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</si>
  <si>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</si>
  <si>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</si>
  <si>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</si>
  <si>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</si>
  <si>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</si>
  <si>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</si>
  <si>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</si>
  <si>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</si>
  <si>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</si>
  <si>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</si>
  <si>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</si>
  <si>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</si>
  <si>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</si>
  <si>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</si>
  <si>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</si>
  <si>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</si>
  <si>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</si>
  <si>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</si>
  <si>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</si>
  <si>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</si>
  <si>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</si>
  <si>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</si>
  <si>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</si>
  <si>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</si>
  <si>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</si>
  <si>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</si>
  <si>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</si>
  <si>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</si>
  <si>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</si>
  <si>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</si>
  <si>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</si>
  <si>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</si>
  <si>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</si>
  <si>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</si>
  <si>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</si>
  <si>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</si>
  <si>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</si>
  <si>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</si>
  <si>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</si>
  <si>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</si>
  <si>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</si>
  <si>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</si>
  <si>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</si>
  <si>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</si>
  <si>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</si>
  <si>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</si>
  <si>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</si>
  <si>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</si>
  <si>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</si>
  <si>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</si>
  <si>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</si>
  <si>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</si>
  <si>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</si>
  <si>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</si>
  <si>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</si>
  <si>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</si>
  <si>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</si>
  <si>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</si>
  <si>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</si>
  <si>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</si>
  <si>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</si>
  <si>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</si>
  <si>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</si>
  <si>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</si>
  <si>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</si>
  <si>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</si>
  <si>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</si>
  <si>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</si>
  <si>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</si>
  <si>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</si>
  <si>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</si>
  <si>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</si>
  <si>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</si>
  <si>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</si>
  <si>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</si>
  <si>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</si>
  <si>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</si>
  <si>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</si>
  <si>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</si>
  <si>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</si>
  <si>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</si>
  <si>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</si>
  <si>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</si>
  <si>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</si>
  <si>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</si>
  <si>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</si>
  <si>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</si>
  <si>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</si>
  <si>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</si>
  <si>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</si>
  <si>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</si>
  <si>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</si>
  <si>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</si>
  <si>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</si>
  <si>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</si>
  <si>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</si>
  <si>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</si>
  <si>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</si>
  <si>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</si>
  <si>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</si>
  <si>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</si>
  <si>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</si>
  <si>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</si>
  <si>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</si>
  <si>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</si>
  <si>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</si>
  <si>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</si>
  <si>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</si>
  <si>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</si>
  <si>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</si>
  <si>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</si>
  <si>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</si>
  <si>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</si>
  <si>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</si>
  <si>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</si>
  <si>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</si>
  <si>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</si>
  <si>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</si>
  <si>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</si>
  <si>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</si>
  <si>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</si>
  <si>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</si>
  <si>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</si>
  <si>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</si>
  <si>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</si>
  <si>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</si>
  <si>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</si>
  <si>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</si>
  <si>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</si>
  <si>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</si>
  <si>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</si>
  <si>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</si>
  <si>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</si>
  <si>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</si>
  <si>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</si>
  <si>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</si>
  <si>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</si>
  <si>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</si>
  <si>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</si>
  <si>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</si>
  <si>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</si>
  <si>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</si>
  <si>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</si>
  <si>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</si>
  <si>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</si>
  <si>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</si>
  <si>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</si>
  <si>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</si>
  <si>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</si>
  <si>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</si>
  <si>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</si>
  <si>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</si>
  <si>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</si>
  <si>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</si>
  <si>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</si>
  <si>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</si>
  <si>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</si>
  <si>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</si>
  <si>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</si>
  <si>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</si>
  <si>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</si>
  <si>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</si>
  <si>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</si>
  <si>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</si>
  <si>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</si>
  <si>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</si>
  <si>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</si>
  <si>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</si>
  <si>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</si>
  <si>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</si>
  <si>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</si>
  <si>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</si>
  <si>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</si>
  <si>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</si>
  <si>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</si>
  <si>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</si>
  <si>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</si>
  <si>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</si>
  <si>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</si>
  <si>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</si>
  <si>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</si>
  <si>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</si>
  <si>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</si>
  <si>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</si>
  <si>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</si>
  <si>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</si>
  <si>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</si>
  <si>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</si>
  <si>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</si>
  <si>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</si>
  <si>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</si>
  <si>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</si>
  <si>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</si>
  <si>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</si>
  <si>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</si>
  <si>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</si>
  <si>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</si>
  <si>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</si>
  <si>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</si>
  <si>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</si>
  <si>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</si>
  <si>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</si>
  <si>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</si>
  <si>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</si>
  <si>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</si>
  <si>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</si>
  <si>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</si>
  <si>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</si>
  <si>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</si>
  <si>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</si>
  <si>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</si>
  <si>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</si>
  <si>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</si>
  <si>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</si>
  <si>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</si>
  <si>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</si>
  <si>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</si>
  <si>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</si>
  <si>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</si>
  <si>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</si>
  <si>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</si>
  <si>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</si>
  <si>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</si>
  <si>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</si>
  <si>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</si>
  <si>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</si>
  <si>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</si>
  <si>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</si>
  <si>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</si>
  <si>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</si>
  <si>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</si>
  <si>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</si>
  <si>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</si>
  <si>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</si>
  <si>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</si>
  <si>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</si>
  <si>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</si>
  <si>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</si>
  <si>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</si>
  <si>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</si>
  <si>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</si>
  <si>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</si>
  <si>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</si>
  <si>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</si>
  <si>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</si>
  <si>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</si>
  <si>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</si>
  <si>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</si>
  <si>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</si>
  <si>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</si>
  <si>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</si>
  <si>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</si>
  <si>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</si>
  <si>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</si>
  <si>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</si>
  <si>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</si>
  <si>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</si>
  <si>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</si>
  <si>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</si>
  <si>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</si>
  <si>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</si>
  <si>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</si>
  <si>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</si>
  <si>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</si>
  <si>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</si>
  <si>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</si>
  <si>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</si>
  <si>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</si>
  <si>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</si>
  <si>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</si>
  <si>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</si>
  <si>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</si>
  <si>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</si>
  <si>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</si>
  <si>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</si>
  <si>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</si>
  <si>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</si>
  <si>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</si>
  <si>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</si>
  <si>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</si>
  <si>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</si>
  <si>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</si>
  <si>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</si>
  <si>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</si>
  <si>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</si>
  <si>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</si>
  <si>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</si>
  <si>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</si>
  <si>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</si>
  <si>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</si>
  <si>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</si>
  <si>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</si>
  <si>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</si>
  <si>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</si>
  <si>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</si>
  <si>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</si>
  <si>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</si>
  <si>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</si>
  <si>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</si>
  <si>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</si>
  <si>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</si>
  <si>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</si>
  <si>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</si>
  <si>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</si>
  <si>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</si>
  <si>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</si>
  <si>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</si>
  <si>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</si>
  <si>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</si>
  <si>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</si>
  <si>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</si>
  <si>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</si>
  <si>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</si>
  <si>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</si>
  <si>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</si>
  <si>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</si>
  <si>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</si>
  <si>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</si>
  <si>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</si>
  <si>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</si>
  <si>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</si>
  <si>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</si>
  <si>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</si>
  <si>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</si>
  <si>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</si>
  <si>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</si>
  <si>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</si>
  <si>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</si>
  <si>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</si>
  <si>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</si>
  <si>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</si>
  <si>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</si>
  <si>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</si>
  <si>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</si>
  <si>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</si>
  <si>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</si>
  <si>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</si>
  <si>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</si>
  <si>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</si>
  <si>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</si>
  <si>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</si>
  <si>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</si>
  <si>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</si>
  <si>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</si>
  <si>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</si>
  <si>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</si>
  <si>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</si>
  <si>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</si>
  <si>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</si>
  <si>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</si>
  <si>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</si>
  <si>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</si>
  <si>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</si>
  <si>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</si>
  <si>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</si>
  <si>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</si>
  <si>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</si>
  <si>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</si>
  <si>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</si>
  <si>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</si>
  <si>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</si>
  <si>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</si>
  <si>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</si>
  <si>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</si>
  <si>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</si>
  <si>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</si>
  <si>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</si>
  <si>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</si>
  <si>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</si>
  <si>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</si>
  <si>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</si>
  <si>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</si>
  <si>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</si>
  <si>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</si>
  <si>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</si>
  <si>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</si>
  <si>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</si>
  <si>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</si>
  <si>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</si>
  <si>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</si>
  <si>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</si>
  <si>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</si>
  <si>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</si>
  <si>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</si>
  <si>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</si>
  <si>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</si>
  <si>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</si>
  <si>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</si>
  <si>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</si>
  <si>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</si>
  <si>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</si>
  <si>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</si>
  <si>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</si>
  <si>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</si>
  <si>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</si>
  <si>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</si>
  <si>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</si>
  <si>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</si>
  <si>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</si>
  <si>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</si>
  <si>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</si>
  <si>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</si>
  <si>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</si>
  <si>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</si>
  <si>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</si>
  <si>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</si>
  <si>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</si>
  <si>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</si>
  <si>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</si>
  <si>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</si>
  <si>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</si>
  <si>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</si>
  <si>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</si>
  <si>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</si>
  <si>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</si>
  <si>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</si>
  <si>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</si>
  <si>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</si>
  <si>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</si>
  <si>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</si>
  <si>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</si>
  <si>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</si>
  <si>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</si>
  <si>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</si>
  <si>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</si>
  <si>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</si>
  <si>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</si>
  <si>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</si>
  <si>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</si>
  <si>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</si>
  <si>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</si>
  <si>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</si>
  <si>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</si>
  <si>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</si>
  <si>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</si>
  <si>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</si>
  <si>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</si>
  <si>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</si>
  <si>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</si>
  <si>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</si>
  <si>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</si>
  <si>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</si>
  <si>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</si>
  <si>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</si>
  <si>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</si>
  <si>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</si>
  <si>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</si>
  <si>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</si>
  <si>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</si>
  <si>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</si>
  <si>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</si>
  <si>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</si>
  <si>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</si>
  <si>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</si>
  <si>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</si>
  <si>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</si>
  <si>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</si>
  <si>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</si>
  <si>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</si>
  <si>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</si>
  <si>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</si>
  <si>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</si>
  <si>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</si>
  <si>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</si>
  <si>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</si>
  <si>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</si>
  <si>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</si>
  <si>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</si>
  <si>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</si>
  <si>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</si>
  <si>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</si>
  <si>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</si>
  <si>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</si>
  <si>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</si>
  <si>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</si>
  <si>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</si>
  <si>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</si>
  <si>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</si>
  <si>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</si>
  <si>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</si>
  <si>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</si>
  <si>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</si>
  <si>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</si>
  <si>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</si>
  <si>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</si>
  <si>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</si>
  <si>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</si>
  <si>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</si>
  <si>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</si>
  <si>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</si>
  <si>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</si>
  <si>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</si>
  <si>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</si>
  <si>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</si>
  <si>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</si>
  <si>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</si>
  <si>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</si>
  <si>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</si>
  <si>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</si>
  <si>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</si>
  <si>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</si>
  <si>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</si>
  <si>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</si>
  <si>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</si>
  <si>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</si>
  <si>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</si>
  <si>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</si>
  <si>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</si>
  <si>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</si>
  <si>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</si>
  <si>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</si>
  <si>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</si>
  <si>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</si>
  <si>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</si>
  <si>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</si>
  <si>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</si>
  <si>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</si>
  <si>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</si>
  <si>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</si>
  <si>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</si>
  <si>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</si>
  <si>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</si>
  <si>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</si>
  <si>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</si>
  <si>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</si>
  <si>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</si>
  <si>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</si>
  <si>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</si>
  <si>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</si>
  <si>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</si>
  <si>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</si>
  <si>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</si>
  <si>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</si>
  <si>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</si>
  <si>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</si>
  <si>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</si>
  <si>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</si>
  <si>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</si>
  <si>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</si>
  <si>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</si>
  <si>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</si>
  <si>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</si>
  <si>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</si>
  <si>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</si>
  <si>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</si>
  <si>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</si>
  <si>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</si>
  <si>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</si>
  <si>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</si>
  <si>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</si>
  <si>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</si>
  <si>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</si>
  <si>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</si>
  <si>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</si>
  <si>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</si>
  <si>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</si>
  <si>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</si>
  <si>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</si>
  <si>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</si>
  <si>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</si>
  <si>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</si>
  <si>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</si>
  <si>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</si>
  <si>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</si>
  <si>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</si>
  <si>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</si>
  <si>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</si>
  <si>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</si>
  <si>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</si>
  <si>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</si>
  <si>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</si>
  <si>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</si>
  <si>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</si>
  <si>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</si>
  <si>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</si>
  <si>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</si>
  <si>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</si>
  <si>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</si>
  <si>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</si>
  <si>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</si>
  <si>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</si>
  <si>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</si>
  <si>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</si>
  <si>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</si>
  <si>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</si>
  <si>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</si>
  <si>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</si>
  <si>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</si>
  <si>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</si>
  <si>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</si>
  <si>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</si>
  <si>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</si>
  <si>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</si>
  <si>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</si>
  <si>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</si>
  <si>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</si>
  <si>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</si>
  <si>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</si>
  <si>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</si>
  <si>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</si>
  <si>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</si>
  <si>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</si>
  <si>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</si>
  <si>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</si>
  <si>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</si>
  <si>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</si>
  <si>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</si>
  <si>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</si>
  <si>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</si>
  <si>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</si>
  <si>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</si>
  <si>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</si>
  <si>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</si>
  <si>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</si>
  <si>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</si>
  <si>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</si>
  <si>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</si>
  <si>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</si>
  <si>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</si>
  <si>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</si>
  <si>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</si>
  <si>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</si>
  <si>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</si>
  <si>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</si>
  <si>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</si>
  <si>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</si>
  <si>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</si>
  <si>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</si>
  <si>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</si>
  <si>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</si>
  <si>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</si>
  <si>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</si>
  <si>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</si>
  <si>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</si>
  <si>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</si>
  <si>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</si>
  <si>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</si>
  <si>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</si>
  <si>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</si>
  <si>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</si>
  <si>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</si>
  <si>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</si>
  <si>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</si>
  <si>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</si>
  <si>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</si>
  <si>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</si>
  <si>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</si>
  <si>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</si>
  <si>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</si>
  <si>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</si>
  <si>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</si>
  <si>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</si>
  <si>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</si>
  <si>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</si>
  <si>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</si>
  <si>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</si>
  <si>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</si>
  <si>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</si>
  <si>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</si>
  <si>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</si>
  <si>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</si>
  <si>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</si>
  <si>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</si>
  <si>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</si>
  <si>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</si>
  <si>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</si>
  <si>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</si>
  <si>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</si>
  <si>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</si>
  <si>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</si>
  <si>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</si>
  <si>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</si>
  <si>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</si>
  <si>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</si>
  <si>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</si>
  <si>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</si>
  <si>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</si>
  <si>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</si>
  <si>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</si>
  <si>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</si>
  <si>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</si>
  <si>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</si>
  <si>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</si>
  <si>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</si>
  <si>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</si>
  <si>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</si>
  <si>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</si>
  <si>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</si>
  <si>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</si>
  <si>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</si>
  <si>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</si>
  <si>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</si>
  <si>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</si>
  <si>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</si>
  <si>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</si>
  <si>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</si>
  <si>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</si>
  <si>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</si>
  <si>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</si>
  <si>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</si>
  <si>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</si>
  <si>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</si>
  <si>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</si>
  <si>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</si>
  <si>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</si>
  <si>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</si>
  <si>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</si>
  <si>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</si>
  <si>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</si>
  <si>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</si>
  <si>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</si>
  <si>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</si>
  <si>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</si>
  <si>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</si>
  <si>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</si>
  <si>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</si>
  <si>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</si>
  <si>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</si>
  <si>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</si>
  <si>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</si>
  <si>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</si>
  <si>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</si>
  <si>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</si>
  <si>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</si>
  <si>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</si>
  <si>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</si>
  <si>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</si>
  <si>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</si>
  <si>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</si>
  <si>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</si>
  <si>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</si>
  <si>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</si>
  <si>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</si>
  <si>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</si>
  <si>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</si>
  <si>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</si>
  <si>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</si>
  <si>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</si>
  <si>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</si>
  <si>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</si>
  <si>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</si>
  <si>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</si>
  <si>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</si>
  <si>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</si>
  <si>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</si>
  <si>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</si>
  <si>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</si>
  <si>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</si>
  <si>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</si>
  <si>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</si>
  <si>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</si>
  <si>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</si>
  <si>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</si>
  <si>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</si>
  <si>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</si>
  <si>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</si>
  <si>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</si>
  <si>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</si>
  <si>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</si>
  <si>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</si>
  <si>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</si>
  <si>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</si>
  <si>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</si>
  <si>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</si>
  <si>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</si>
  <si>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</si>
  <si>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</si>
  <si>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</si>
  <si>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</si>
  <si>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</si>
  <si>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</si>
  <si>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</si>
  <si>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</si>
  <si>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</si>
  <si>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</si>
  <si>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</si>
  <si>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</si>
  <si>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</si>
  <si>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</si>
  <si>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</si>
  <si>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</si>
  <si>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</si>
  <si>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</si>
  <si>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</si>
  <si>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</si>
  <si>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</si>
  <si>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</si>
  <si>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</si>
  <si>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</si>
  <si>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</si>
  <si>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</si>
  <si>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</si>
  <si>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</si>
  <si>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</si>
  <si>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</si>
  <si>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</si>
  <si>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</si>
  <si>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</si>
  <si>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</si>
  <si>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</si>
  <si>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</si>
  <si>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</si>
  <si>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</si>
  <si>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</si>
  <si>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</si>
  <si>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</si>
  <si>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</si>
  <si>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</si>
  <si>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</si>
  <si>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</si>
  <si>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</si>
  <si>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</si>
  <si>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</si>
  <si>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</si>
  <si>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</si>
  <si>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</si>
  <si>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</si>
  <si>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</si>
  <si>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</si>
  <si>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</si>
  <si>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</si>
  <si>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</si>
  <si>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</si>
  <si>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</si>
  <si>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</si>
  <si>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</si>
  <si>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</si>
  <si>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</si>
  <si>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</si>
  <si>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</si>
  <si>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</si>
  <si>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</si>
  <si>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</si>
  <si>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</si>
  <si>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</si>
  <si>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</si>
  <si>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</si>
  <si>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</si>
  <si>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</si>
  <si>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</si>
  <si>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</si>
  <si>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</si>
  <si>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</si>
  <si>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</si>
  <si>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</si>
  <si>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</si>
  <si>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</si>
  <si>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</si>
  <si>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</si>
  <si>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</si>
  <si>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</si>
  <si>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</si>
  <si>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</si>
  <si>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</si>
  <si>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</si>
  <si>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</si>
  <si>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</si>
  <si>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</si>
  <si>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</si>
  <si>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</si>
  <si>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</si>
  <si>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</si>
  <si>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</si>
  <si>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</si>
  <si>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</si>
  <si>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</si>
  <si>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</si>
  <si>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</si>
  <si>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</si>
  <si>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</si>
  <si>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</si>
  <si>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</si>
  <si>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</si>
  <si>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</si>
  <si>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</si>
  <si>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</si>
  <si>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</si>
  <si>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</si>
  <si>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</si>
  <si>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</si>
  <si>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</si>
  <si>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</si>
  <si>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</si>
  <si>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</si>
  <si>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</si>
  <si>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</si>
  <si>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</si>
  <si>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</si>
  <si>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</si>
  <si>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</si>
  <si>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</si>
  <si>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</si>
  <si>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</si>
  <si>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</si>
  <si>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</si>
  <si>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</si>
  <si>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</si>
  <si>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</si>
  <si>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</si>
  <si>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</si>
  <si>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</si>
  <si>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</si>
  <si>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</si>
  <si>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</si>
  <si>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</si>
  <si>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</si>
  <si>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</si>
  <si>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</si>
  <si>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</si>
  <si>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</si>
  <si>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</si>
  <si>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</si>
  <si>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</si>
  <si>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</si>
  <si>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</si>
  <si>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</si>
  <si>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</si>
  <si>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</si>
  <si>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</si>
  <si>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</si>
  <si>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</si>
  <si>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</si>
  <si>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</si>
  <si>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</si>
  <si>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</si>
  <si>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</si>
  <si>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</si>
  <si>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</si>
  <si>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</si>
  <si>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</si>
  <si>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</si>
  <si>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</si>
  <si>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</si>
  <si>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</si>
  <si>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</si>
  <si>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</si>
  <si>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</si>
  <si>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</si>
  <si>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</si>
  <si>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</si>
  <si>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</si>
  <si>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</si>
  <si>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</si>
  <si>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</si>
  <si>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</si>
  <si>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</si>
  <si>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</si>
  <si>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</si>
  <si>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</si>
  <si>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</si>
  <si>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</si>
  <si>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</si>
  <si>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</si>
  <si>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</si>
  <si>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</si>
  <si>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</si>
  <si>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</si>
  <si>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</si>
  <si>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</si>
  <si>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</si>
  <si>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</si>
  <si>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</si>
  <si>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</si>
  <si>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</si>
  <si>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</si>
  <si>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</si>
  <si>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</si>
  <si>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</si>
  <si>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</si>
  <si>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</si>
  <si>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</si>
  <si>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</si>
  <si>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</si>
  <si>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</si>
  <si>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</si>
  <si>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</si>
  <si>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</si>
  <si>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</si>
  <si>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</si>
  <si>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</si>
  <si>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</si>
  <si>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</si>
  <si>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</si>
  <si>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</si>
  <si>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</si>
  <si>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</si>
  <si>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</si>
  <si>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</si>
  <si>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</si>
  <si>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</si>
  <si>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</si>
  <si>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</si>
  <si>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</si>
  <si>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</si>
  <si>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</si>
  <si>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</si>
  <si>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</si>
  <si>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</si>
  <si>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</si>
  <si>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</si>
  <si>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</si>
  <si>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</si>
  <si>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</si>
  <si>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</si>
  <si>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</si>
  <si>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</si>
  <si>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</si>
  <si>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</si>
  <si>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</si>
  <si>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</si>
  <si>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</si>
  <si>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</si>
  <si>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</si>
  <si>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</si>
  <si>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</si>
  <si>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</si>
  <si>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</si>
  <si>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</si>
  <si>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</si>
  <si>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</si>
  <si>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</si>
  <si>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</si>
  <si>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</si>
  <si>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</si>
  <si>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</si>
  <si>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</si>
  <si>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</si>
  <si>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</si>
  <si>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</si>
  <si>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</si>
  <si>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</si>
  <si>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</si>
  <si>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</si>
  <si>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</si>
  <si>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</si>
  <si>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</si>
  <si>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</si>
  <si>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</si>
  <si>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</si>
  <si>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</si>
  <si>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</si>
  <si>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</si>
  <si>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</si>
  <si>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</si>
  <si>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</si>
  <si>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</si>
  <si>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</si>
  <si>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</si>
  <si>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</si>
  <si>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</si>
  <si>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</si>
  <si>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</si>
  <si>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</si>
  <si>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</si>
  <si>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</si>
  <si>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</si>
  <si>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</si>
  <si>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</si>
  <si>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</si>
  <si>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</si>
  <si>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</si>
  <si>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</si>
  <si>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</si>
  <si>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</si>
  <si>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</si>
  <si>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</si>
  <si>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</si>
  <si>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</si>
  <si>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</si>
  <si>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</si>
  <si>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</si>
  <si>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</si>
  <si>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</si>
  <si>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</si>
  <si>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</si>
  <si>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</si>
  <si>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</si>
  <si>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</si>
  <si>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</si>
  <si>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</si>
  <si>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</si>
  <si>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</si>
  <si>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</si>
  <si>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</si>
  <si>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</si>
  <si>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</si>
  <si>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</si>
  <si>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</si>
  <si>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</si>
  <si>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</si>
  <si>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</si>
  <si>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</si>
  <si>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</si>
  <si>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</si>
  <si>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</si>
  <si>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</si>
  <si>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</si>
  <si>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</si>
  <si>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</si>
  <si>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</si>
  <si>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</si>
  <si>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</si>
  <si>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</si>
  <si>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</si>
  <si>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</si>
  <si>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</si>
  <si>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</si>
  <si>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</si>
  <si>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</si>
  <si>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</si>
  <si>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</si>
  <si>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</si>
  <si>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</si>
  <si>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</si>
  <si>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</si>
  <si>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</si>
  <si>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</si>
  <si>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</si>
  <si>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</si>
  <si>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</si>
  <si>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</si>
  <si>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</si>
  <si>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</si>
  <si>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</si>
  <si>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</si>
  <si>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</si>
  <si>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</si>
  <si>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</si>
  <si>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</si>
  <si>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</si>
  <si>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</si>
  <si>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</si>
  <si>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</si>
  <si>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</si>
  <si>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</si>
  <si>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</si>
  <si>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</si>
  <si>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</si>
  <si>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</si>
  <si>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</si>
  <si>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</si>
  <si>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</si>
  <si>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</si>
  <si>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</si>
  <si>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</si>
  <si>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</si>
  <si>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</si>
  <si>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</si>
  <si>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</si>
  <si>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</si>
  <si>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</si>
  <si>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</si>
  <si>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</si>
  <si>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</si>
  <si>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</si>
  <si>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</si>
  <si>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</si>
  <si>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</si>
  <si>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</si>
  <si>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</si>
  <si>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</si>
  <si>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</si>
  <si>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</si>
  <si>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</si>
  <si>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</si>
  <si>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</si>
  <si>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</si>
  <si>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</si>
  <si>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</si>
  <si>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</si>
  <si>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</si>
  <si>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</si>
  <si>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</si>
  <si>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</si>
  <si>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</si>
  <si>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</si>
  <si>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</si>
  <si>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</si>
  <si>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</si>
  <si>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</si>
  <si>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</si>
  <si>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</si>
  <si>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</si>
  <si>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</si>
  <si>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</si>
  <si>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</si>
  <si>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</si>
  <si>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</si>
  <si>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</si>
  <si>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</si>
  <si>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</si>
  <si>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</si>
  <si>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</si>
  <si>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</si>
  <si>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</si>
  <si>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</si>
  <si>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</si>
  <si>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</si>
  <si>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</si>
  <si>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</si>
  <si>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</si>
  <si>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</si>
  <si>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</si>
  <si>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</si>
  <si>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</si>
  <si>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</si>
  <si>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</si>
  <si>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</si>
  <si>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</si>
  <si>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</si>
  <si>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</si>
  <si>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</si>
  <si>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</si>
  <si>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</si>
  <si>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</si>
  <si>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</si>
  <si>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</si>
  <si>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</si>
  <si>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</si>
  <si>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</si>
  <si>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</si>
  <si>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</si>
  <si>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</si>
  <si>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</si>
  <si>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</si>
  <si>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</si>
  <si>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</si>
  <si>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</si>
  <si>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</si>
  <si>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</si>
  <si>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</si>
  <si>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</si>
  <si>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</si>
  <si>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</si>
  <si>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</si>
  <si>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</si>
  <si>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</si>
  <si>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</si>
  <si>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</si>
  <si>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</si>
  <si>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</si>
  <si>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</si>
  <si>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</si>
  <si>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</si>
  <si>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</si>
  <si>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</si>
  <si>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</si>
  <si>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</si>
  <si>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</si>
  <si>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</si>
  <si>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</si>
  <si>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</si>
  <si>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</si>
  <si>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</si>
  <si>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</si>
  <si>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</si>
  <si>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</si>
  <si>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</si>
  <si>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</si>
  <si>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</si>
  <si>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</si>
  <si>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</si>
  <si>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</si>
  <si>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</si>
  <si>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</si>
  <si>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</si>
  <si>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</si>
  <si>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</si>
  <si>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</si>
  <si>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</si>
  <si>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</si>
  <si>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</si>
  <si>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</si>
  <si>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</si>
  <si>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</si>
  <si>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</si>
  <si>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</si>
  <si>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</si>
  <si>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</si>
  <si>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</si>
  <si>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</si>
  <si>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</si>
  <si>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</si>
  <si>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</si>
  <si>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</si>
  <si>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</si>
  <si>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</si>
  <si>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</si>
  <si>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</si>
  <si>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</si>
  <si>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</si>
  <si>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</si>
  <si>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</si>
  <si>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</si>
  <si>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</si>
  <si>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</si>
  <si>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</si>
  <si>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</si>
  <si>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</si>
  <si>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</si>
  <si>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</si>
  <si>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</si>
  <si>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</si>
  <si>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</si>
  <si>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</si>
  <si>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</si>
  <si>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</si>
  <si>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</si>
  <si>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</si>
  <si>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</si>
  <si>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</si>
  <si>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</si>
  <si>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</si>
  <si>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</si>
  <si>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</si>
  <si>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</si>
  <si>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</si>
  <si>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</si>
  <si>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</si>
  <si>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</si>
  <si>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</si>
  <si>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</si>
  <si>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</si>
  <si>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</si>
  <si>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</si>
  <si>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</si>
  <si>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</si>
  <si>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</si>
  <si>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</si>
  <si>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</si>
  <si>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</si>
  <si>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</si>
  <si>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</si>
  <si>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</si>
  <si>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</si>
  <si>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</si>
  <si>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</si>
  <si>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</si>
  <si>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</si>
  <si>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</si>
  <si>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</si>
  <si>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</si>
  <si>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</si>
  <si>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</si>
  <si>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</si>
  <si>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</si>
  <si>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</si>
  <si>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</si>
  <si>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</si>
  <si>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</si>
  <si>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</si>
  <si>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</si>
  <si>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</si>
  <si>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</si>
  <si>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</si>
  <si>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</si>
  <si>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</si>
  <si>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</si>
  <si>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</si>
  <si>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</si>
  <si>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</si>
  <si>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</si>
  <si>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</si>
  <si>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</si>
  <si>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</si>
  <si>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</si>
  <si>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</si>
  <si>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</si>
  <si>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</si>
  <si>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</si>
  <si>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</si>
  <si>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</si>
  <si>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</si>
  <si>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</si>
  <si>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</si>
  <si>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</si>
  <si>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</si>
  <si>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</si>
  <si>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</si>
  <si>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</si>
  <si>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</si>
  <si>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</si>
  <si>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</si>
  <si>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</si>
  <si>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</si>
  <si>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</si>
  <si>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</si>
  <si>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</si>
  <si>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</si>
  <si>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</si>
  <si>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</si>
  <si>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</si>
  <si>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</si>
  <si>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</si>
  <si>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</si>
  <si>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</si>
  <si>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</si>
  <si>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</si>
  <si>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</si>
  <si>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</si>
  <si>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</si>
  <si>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</si>
  <si>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</si>
  <si>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</si>
  <si>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</si>
  <si>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</si>
  <si>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</si>
  <si>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</si>
  <si>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</si>
  <si>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</si>
  <si>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</si>
  <si>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</si>
  <si>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</si>
  <si>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</si>
  <si>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</si>
  <si>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</si>
  <si>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</si>
  <si>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</si>
  <si>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</si>
  <si>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</si>
  <si>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</si>
  <si>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</si>
  <si>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</si>
  <si>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</si>
  <si>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</si>
  <si>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</si>
  <si>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</si>
  <si>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</si>
  <si>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</si>
  <si>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</si>
  <si>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</si>
  <si>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</si>
  <si>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</si>
  <si>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</si>
  <si>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</si>
  <si>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</si>
  <si>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</si>
  <si>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</si>
  <si>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</si>
  <si>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</si>
  <si>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</si>
  <si>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</si>
  <si>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</si>
  <si>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</si>
  <si>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</si>
  <si>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</si>
  <si>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</si>
  <si>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</si>
  <si>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</si>
  <si>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</si>
  <si>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</si>
  <si>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</si>
  <si>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</si>
  <si>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</si>
  <si>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</si>
  <si>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</si>
  <si>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</si>
  <si>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</si>
  <si>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</si>
  <si>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</si>
  <si>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</si>
  <si>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</si>
  <si>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</si>
  <si>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</si>
  <si>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</si>
  <si>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</si>
  <si>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</si>
  <si>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</si>
  <si>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</si>
  <si>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</si>
  <si>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</si>
  <si>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</si>
  <si>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</si>
  <si>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</si>
  <si>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</si>
  <si>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</si>
  <si>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</si>
  <si>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</si>
  <si>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</si>
  <si>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</si>
  <si>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</si>
  <si>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</si>
  <si>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</si>
  <si>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</si>
  <si>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</si>
  <si>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</si>
  <si>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</si>
  <si>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</si>
  <si>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</si>
  <si>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</si>
  <si>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</si>
  <si>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</si>
  <si>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</si>
  <si>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</si>
  <si>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</si>
  <si>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</si>
  <si>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</si>
  <si>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</si>
  <si>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</si>
  <si>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</si>
  <si>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</si>
  <si>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</si>
  <si>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</si>
  <si>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</si>
  <si>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</si>
  <si>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</si>
  <si>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</si>
  <si>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</si>
  <si>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</si>
  <si>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</si>
  <si>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</si>
  <si>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</si>
  <si>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</si>
  <si>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</si>
  <si>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</si>
  <si>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</si>
  <si>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</si>
  <si>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</si>
  <si>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</si>
  <si>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</si>
  <si>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</si>
  <si>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</si>
  <si>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</si>
  <si>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</si>
  <si>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</si>
  <si>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</si>
  <si>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</si>
  <si>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</si>
  <si>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</si>
  <si>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</si>
  <si>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</si>
  <si>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</si>
  <si>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</si>
  <si>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</si>
  <si>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</si>
  <si>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</si>
  <si>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</si>
  <si>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</si>
  <si>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</si>
  <si>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</si>
  <si>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</si>
  <si>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</si>
  <si>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</si>
  <si>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</si>
  <si>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</si>
  <si>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</si>
  <si>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</si>
  <si>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</si>
  <si>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</si>
  <si>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</si>
  <si>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</si>
  <si>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</si>
  <si>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</si>
  <si>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</si>
  <si>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</si>
  <si>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</si>
  <si>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</si>
  <si>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</si>
  <si>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</si>
  <si>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</si>
  <si>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</si>
  <si>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</si>
  <si>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</si>
  <si>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</si>
  <si>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</si>
  <si>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</si>
  <si>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</si>
  <si>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</si>
  <si>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</si>
  <si>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</si>
  <si>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</si>
  <si>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</si>
  <si>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</si>
  <si>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</si>
  <si>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</si>
  <si>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</si>
  <si>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</si>
  <si>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</si>
  <si>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</si>
  <si>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</si>
  <si>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</si>
  <si>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</si>
  <si>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</si>
  <si>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</si>
  <si>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</si>
  <si>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</si>
  <si>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</si>
  <si>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</si>
  <si>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</si>
  <si>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</si>
  <si>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</si>
  <si>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</si>
  <si>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</si>
  <si>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</si>
  <si>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</si>
  <si>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</si>
  <si>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</si>
  <si>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</si>
  <si>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</si>
  <si>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</si>
  <si>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</si>
  <si>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</si>
  <si>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</si>
  <si>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</si>
  <si>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</si>
  <si>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</si>
  <si>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</si>
  <si>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</si>
  <si>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</si>
  <si>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</si>
  <si>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</si>
  <si>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</si>
  <si>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</si>
  <si>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</si>
  <si>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</si>
  <si>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</si>
  <si>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</si>
  <si>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</si>
  <si>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</si>
  <si>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</si>
  <si>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</si>
  <si>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</si>
  <si>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</si>
  <si>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</si>
  <si>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</si>
  <si>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</si>
  <si>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</si>
  <si>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</si>
  <si>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</si>
  <si>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</si>
  <si>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</si>
  <si>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</si>
  <si>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</si>
  <si>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</si>
  <si>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</si>
  <si>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</si>
  <si>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</si>
  <si>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</si>
  <si>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</si>
  <si>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</si>
  <si>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</si>
  <si>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</si>
  <si>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</si>
  <si>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</si>
  <si>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</si>
  <si>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</si>
  <si>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</si>
  <si>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</si>
  <si>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</si>
  <si>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</si>
  <si>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</si>
  <si>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</si>
  <si>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</si>
  <si>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</si>
  <si>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</si>
  <si>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</si>
  <si>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</si>
  <si>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</si>
  <si>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</si>
  <si>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</si>
  <si>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</si>
  <si>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</si>
  <si>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</si>
  <si>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</si>
  <si>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</si>
  <si>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</si>
  <si>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</si>
  <si>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</si>
  <si>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</si>
  <si>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</si>
  <si>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</si>
  <si>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</si>
  <si>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</si>
  <si>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</si>
  <si>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</si>
  <si>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</si>
  <si>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</si>
  <si>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</si>
  <si>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</si>
  <si>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</si>
  <si>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</si>
  <si>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</si>
  <si>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</si>
  <si>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</si>
  <si>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</si>
  <si>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</si>
  <si>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</si>
  <si>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</si>
  <si>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</si>
  <si>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</si>
  <si>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</si>
  <si>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</si>
  <si>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</si>
  <si>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</si>
  <si>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</si>
  <si>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</si>
  <si>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</si>
  <si>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</si>
  <si>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</si>
  <si>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</si>
  <si>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</si>
  <si>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</si>
  <si>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</si>
  <si>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</si>
  <si>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</si>
  <si>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</si>
  <si>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</si>
  <si>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</si>
  <si>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</si>
  <si>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</si>
  <si>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</si>
  <si>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</si>
  <si>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</si>
  <si>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</si>
  <si>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</si>
  <si>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</si>
  <si>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</si>
  <si>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</si>
  <si>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</si>
  <si>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</si>
  <si>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</si>
  <si>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</si>
  <si>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</si>
  <si>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</si>
  <si>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</si>
  <si>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</si>
  <si>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</si>
  <si>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</si>
  <si>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</si>
  <si>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</si>
  <si>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</si>
  <si>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</si>
  <si>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</si>
  <si>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</si>
  <si>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</si>
  <si>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</si>
  <si>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</si>
  <si>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</si>
  <si>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</si>
  <si>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</si>
  <si>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</si>
  <si>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</si>
  <si>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</si>
  <si>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</si>
  <si>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</si>
  <si>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</si>
  <si>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</si>
  <si>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</si>
  <si>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</si>
  <si>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</si>
  <si>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</si>
  <si>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</si>
  <si>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</si>
  <si>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</si>
  <si>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</si>
  <si>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</si>
  <si>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</si>
  <si>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</si>
  <si>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</si>
  <si>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</si>
  <si>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</si>
  <si>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</si>
  <si>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</si>
  <si>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</si>
  <si>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</si>
  <si>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</si>
  <si>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</si>
  <si>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</si>
  <si>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</si>
  <si>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</si>
  <si>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</si>
  <si>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</si>
  <si>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</si>
  <si>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</si>
  <si>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</si>
  <si>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</si>
  <si>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</si>
  <si>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</si>
  <si>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</si>
  <si>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</si>
  <si>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</si>
  <si>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</si>
  <si>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</si>
  <si>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</si>
  <si>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</si>
  <si>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</si>
  <si>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</si>
  <si>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</si>
  <si>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</si>
  <si>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</si>
  <si>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</si>
  <si>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</si>
  <si>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</si>
  <si>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</si>
  <si>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</si>
  <si>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</si>
  <si>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</si>
  <si>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</si>
  <si>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</si>
  <si>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</si>
  <si>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</si>
  <si>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</si>
  <si>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</si>
  <si>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</si>
  <si>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</si>
  <si>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</si>
  <si>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</si>
  <si>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</si>
  <si>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</si>
  <si>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</si>
  <si>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</si>
  <si>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</si>
  <si>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</si>
  <si>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</si>
  <si>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</si>
  <si>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</si>
  <si>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</si>
  <si>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</si>
  <si>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</si>
  <si>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</si>
  <si>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</si>
  <si>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</si>
  <si>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</si>
  <si>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</si>
  <si>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</si>
  <si>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</si>
  <si>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</si>
  <si>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</si>
  <si>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</si>
  <si>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</si>
  <si>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</si>
  <si>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</si>
  <si>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</si>
  <si>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</si>
  <si>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</si>
  <si>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</si>
  <si>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</si>
  <si>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</si>
  <si>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</si>
  <si>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</si>
  <si>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</si>
  <si>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</si>
  <si>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</si>
  <si>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</si>
  <si>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</si>
  <si>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</si>
  <si>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</si>
  <si>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</si>
  <si>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</si>
  <si>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</si>
  <si>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</si>
  <si>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</si>
  <si>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</si>
  <si>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</si>
  <si>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</si>
  <si>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</si>
  <si>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</si>
  <si>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</si>
  <si>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</si>
  <si>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</si>
  <si>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</si>
  <si>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</si>
  <si>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</si>
  <si>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</si>
  <si>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</si>
  <si>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</si>
  <si>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</si>
  <si>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</si>
  <si>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</si>
  <si>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</si>
  <si>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</si>
  <si>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</si>
  <si>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</si>
  <si>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</si>
  <si>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</si>
  <si>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</si>
  <si>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</si>
  <si>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</si>
  <si>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</si>
  <si>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</si>
  <si>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</si>
  <si>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</si>
  <si>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</si>
  <si>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</si>
  <si>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</si>
  <si>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</si>
  <si>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</si>
  <si>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</si>
  <si>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</si>
  <si>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</si>
  <si>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</si>
  <si>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</si>
  <si>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</si>
  <si>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</si>
  <si>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</si>
  <si>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</si>
  <si>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</si>
  <si>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</si>
  <si>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</si>
  <si>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</si>
  <si>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</si>
  <si>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</si>
  <si>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</si>
  <si>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</si>
  <si>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</si>
  <si>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</si>
  <si>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</si>
  <si>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</si>
  <si>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</si>
  <si>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</si>
  <si>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</si>
  <si>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</si>
  <si>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</si>
  <si>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</si>
  <si>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</si>
  <si>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</si>
  <si>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</si>
  <si>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</si>
  <si>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</si>
  <si>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</si>
  <si>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</si>
  <si>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</si>
  <si>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</si>
  <si>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</si>
  <si>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</si>
  <si>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</si>
  <si>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</si>
  <si>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</si>
  <si>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</si>
  <si>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</si>
  <si>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</si>
  <si>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</si>
  <si>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</si>
  <si>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</si>
  <si>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</si>
  <si>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</si>
  <si>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</si>
  <si>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</si>
  <si>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</si>
  <si>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</si>
  <si>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</si>
  <si>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</si>
  <si>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</si>
  <si>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</si>
  <si>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</si>
  <si>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</si>
  <si>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</si>
  <si>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</si>
  <si>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</si>
  <si>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</si>
  <si>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</si>
  <si>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</si>
  <si>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</si>
  <si>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</si>
  <si>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</si>
  <si>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</si>
  <si>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</si>
  <si>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</si>
  <si>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</si>
  <si>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</si>
  <si>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</si>
  <si>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</si>
  <si>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</si>
  <si>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</si>
  <si>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</si>
  <si>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</si>
  <si>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</si>
  <si>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</si>
  <si>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</si>
  <si>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</si>
  <si>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</si>
  <si>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</si>
  <si>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</si>
  <si>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</si>
  <si>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</si>
  <si>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</si>
  <si>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</si>
  <si>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</si>
  <si>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</si>
  <si>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</si>
  <si>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</si>
  <si>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</si>
  <si>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</si>
  <si>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</si>
  <si>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</si>
  <si>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</si>
  <si>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</si>
  <si>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</si>
  <si>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</si>
  <si>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</si>
  <si>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</si>
  <si>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</si>
  <si>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</si>
  <si>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</si>
  <si>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</si>
  <si>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</si>
  <si>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</si>
  <si>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</si>
  <si>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</si>
  <si>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</si>
  <si>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</si>
  <si>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</si>
  <si>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</si>
  <si>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</si>
  <si>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</si>
  <si>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</si>
  <si>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</si>
  <si>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</si>
  <si>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</si>
  <si>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</si>
  <si>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</si>
  <si>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</si>
  <si>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</si>
  <si>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</si>
  <si>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</si>
  <si>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</si>
  <si>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</si>
  <si>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</si>
  <si>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</si>
  <si>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</si>
  <si>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</si>
  <si>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</si>
  <si>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</si>
  <si>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</si>
  <si>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</si>
  <si>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</si>
  <si>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</si>
  <si>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</si>
  <si>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</si>
  <si>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</si>
  <si>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</si>
  <si>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</si>
  <si>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</si>
  <si>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</si>
  <si>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</si>
  <si>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</si>
  <si>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</si>
  <si>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</si>
  <si>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</si>
  <si>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</si>
  <si>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</si>
  <si>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</si>
  <si>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</si>
  <si>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</si>
  <si>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</si>
  <si>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</si>
  <si>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</si>
  <si>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</si>
  <si>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</si>
  <si>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</si>
  <si>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</si>
  <si>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</si>
  <si>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</si>
  <si>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</si>
  <si>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</si>
  <si>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</si>
  <si>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</si>
  <si>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</si>
  <si>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</si>
  <si>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</si>
  <si>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</si>
  <si>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</si>
  <si>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</si>
  <si>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</si>
  <si>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</si>
  <si>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</si>
  <si>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</si>
  <si>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</si>
  <si>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</si>
  <si>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</si>
  <si>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</si>
  <si>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</si>
  <si>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</si>
  <si>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</si>
  <si>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</si>
  <si>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</si>
  <si>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</si>
  <si>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</si>
  <si>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</si>
  <si>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</si>
  <si>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</si>
  <si>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</si>
  <si>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</si>
  <si>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</si>
  <si>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</si>
  <si>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</si>
  <si>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</si>
  <si>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</si>
  <si>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</si>
  <si>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</si>
  <si>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</si>
  <si>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</si>
  <si>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</si>
  <si>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</si>
  <si>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</si>
  <si>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</si>
  <si>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</si>
  <si>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</si>
  <si>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</si>
  <si>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</si>
  <si>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</si>
  <si>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</si>
  <si>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</si>
  <si>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</si>
  <si>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</si>
  <si>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</si>
  <si>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</si>
  <si>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</si>
  <si>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</si>
  <si>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</si>
  <si>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</si>
  <si>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</si>
  <si>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</si>
  <si>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</si>
  <si>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</si>
  <si>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</si>
  <si>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</si>
  <si>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</si>
  <si>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</si>
  <si>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</si>
  <si>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</si>
  <si>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</si>
  <si>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</si>
  <si>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</si>
  <si>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</si>
  <si>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</si>
  <si>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</si>
  <si>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</si>
  <si>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</si>
  <si>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</si>
  <si>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</si>
  <si>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</si>
  <si>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</si>
  <si>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</si>
  <si>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</si>
  <si>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</si>
  <si>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</si>
  <si>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</si>
  <si>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</si>
  <si>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</si>
  <si>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</si>
  <si>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</si>
  <si>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</si>
  <si>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</si>
  <si>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</si>
  <si>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</si>
  <si>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</si>
  <si>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</si>
  <si>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</si>
  <si>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</si>
  <si>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</si>
  <si>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</si>
  <si>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</si>
  <si>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</si>
  <si>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</si>
  <si>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</si>
  <si>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</si>
  <si>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</si>
  <si>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</si>
  <si>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</si>
  <si>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</si>
  <si>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</si>
  <si>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</si>
  <si>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</si>
  <si>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</si>
  <si>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</si>
  <si>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</si>
  <si>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</si>
  <si>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</si>
  <si>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</si>
  <si>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</si>
  <si>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</si>
  <si>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</si>
  <si>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</si>
  <si>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</si>
  <si>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</si>
  <si>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</si>
  <si>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</si>
  <si>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</si>
  <si>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</si>
  <si>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</si>
  <si>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</si>
  <si>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</si>
  <si>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</si>
  <si>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</si>
  <si>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</si>
  <si>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</si>
  <si>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</si>
  <si>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</si>
  <si>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</si>
  <si>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</si>
  <si>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</si>
  <si>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</si>
  <si>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</si>
  <si>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</si>
  <si>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</si>
  <si>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</si>
  <si>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</si>
  <si>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</si>
  <si>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</si>
  <si>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</si>
  <si>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</si>
  <si>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</si>
  <si>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</si>
  <si>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</si>
  <si>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</si>
  <si>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</si>
  <si>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</si>
  <si>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</si>
  <si>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</si>
  <si>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</si>
  <si>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</si>
  <si>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</si>
  <si>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</si>
  <si>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</si>
  <si>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</si>
  <si>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</si>
  <si>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</si>
  <si>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</si>
  <si>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</si>
  <si>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</si>
  <si>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</si>
  <si>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</si>
  <si>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</si>
  <si>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</si>
  <si>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</si>
  <si>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</si>
  <si>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</si>
  <si>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</si>
  <si>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</si>
  <si>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</si>
  <si>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</si>
  <si>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</si>
  <si>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</si>
  <si>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</si>
  <si>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</si>
  <si>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</si>
  <si>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</si>
  <si>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</si>
  <si>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</si>
  <si>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</si>
  <si>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</si>
  <si>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</si>
  <si>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</si>
  <si>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</si>
  <si>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</si>
  <si>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</si>
  <si>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</si>
  <si>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</si>
  <si>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</si>
  <si>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</si>
  <si>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</si>
  <si>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</si>
  <si>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</si>
  <si>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</si>
  <si>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</si>
  <si>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</si>
  <si>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</si>
  <si>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</si>
  <si>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</si>
  <si>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</si>
  <si>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</si>
  <si>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</si>
  <si>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</si>
  <si>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</si>
  <si>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</si>
  <si>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</si>
  <si>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</si>
  <si>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</si>
  <si>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</si>
  <si>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</si>
  <si>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</si>
  <si>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</si>
  <si>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</si>
  <si>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</si>
  <si>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</si>
  <si>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</si>
  <si>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</si>
  <si>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</si>
  <si>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</si>
  <si>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</si>
  <si>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</si>
  <si>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</si>
  <si>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</si>
  <si>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</si>
  <si>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</si>
  <si>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</si>
  <si>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</si>
  <si>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</si>
  <si>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</si>
  <si>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</si>
  <si>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</si>
  <si>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</si>
  <si>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</si>
  <si>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</si>
  <si>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</si>
  <si>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</si>
  <si>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</si>
  <si>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</si>
  <si>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</si>
  <si>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</si>
  <si>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</si>
  <si>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</si>
  <si>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</si>
  <si>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</si>
  <si>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</si>
  <si>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</si>
  <si>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</si>
  <si>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</si>
  <si>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</si>
  <si>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</si>
  <si>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</si>
  <si>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</si>
  <si>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</si>
  <si>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</si>
  <si>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</si>
  <si>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</si>
  <si>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</si>
  <si>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</si>
  <si>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</si>
  <si>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</si>
  <si>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</si>
  <si>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</si>
  <si>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</si>
  <si>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</si>
  <si>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</si>
  <si>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</si>
  <si>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</si>
  <si>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</si>
  <si>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</si>
  <si>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</si>
  <si>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</si>
  <si>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</si>
  <si>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</si>
  <si>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</si>
  <si>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</si>
  <si>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</si>
  <si>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</si>
  <si>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</si>
  <si>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</si>
  <si>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</si>
  <si>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</si>
  <si>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</si>
  <si>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</si>
  <si>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</si>
  <si>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</si>
  <si>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</si>
  <si>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</si>
  <si>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</si>
  <si>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</si>
  <si>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</si>
  <si>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</si>
  <si>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</si>
  <si>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</si>
  <si>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</si>
  <si>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</si>
  <si>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</si>
  <si>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</si>
  <si>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</si>
  <si>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</si>
  <si>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</si>
  <si>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</si>
  <si>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</si>
  <si>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</si>
  <si>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</si>
  <si>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</si>
  <si>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</si>
  <si>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</si>
  <si>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</si>
  <si>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</si>
  <si>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</si>
  <si>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</si>
  <si>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</si>
  <si>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</si>
  <si>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</si>
  <si>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</si>
  <si>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</si>
  <si>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</si>
  <si>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</si>
  <si>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</si>
  <si>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</si>
  <si>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</si>
  <si>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</si>
  <si>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</si>
  <si>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</si>
  <si>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</si>
  <si>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</si>
  <si>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</si>
  <si>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</si>
  <si>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</si>
  <si>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</si>
  <si>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</si>
  <si>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</si>
  <si>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</si>
  <si>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</si>
  <si>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</si>
  <si>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</si>
  <si>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</si>
  <si>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</si>
  <si>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</si>
  <si>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</si>
  <si>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</si>
  <si>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</si>
  <si>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</si>
  <si>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</si>
  <si>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</si>
  <si>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</si>
  <si>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</si>
  <si>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</si>
  <si>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</si>
  <si>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</si>
  <si>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</si>
  <si>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</si>
  <si>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</si>
  <si>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</si>
  <si>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</si>
  <si>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</si>
  <si>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</si>
  <si>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</si>
  <si>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</si>
  <si>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</si>
  <si>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</si>
  <si>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</si>
  <si>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</si>
  <si>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</si>
  <si>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</si>
  <si>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</si>
  <si>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</si>
  <si>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</si>
  <si>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</si>
  <si>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</si>
  <si>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</si>
  <si>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</si>
  <si>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</si>
  <si>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</si>
  <si>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</si>
  <si>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</si>
  <si>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</si>
  <si>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</si>
  <si>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</si>
  <si>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</si>
  <si>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</si>
  <si>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</si>
  <si>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</si>
  <si>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</si>
  <si>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</si>
  <si>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</si>
  <si>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</si>
  <si>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</si>
  <si>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</si>
  <si>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</si>
  <si>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</si>
  <si>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</si>
  <si>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</si>
  <si>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</si>
  <si>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</si>
  <si>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</si>
  <si>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</si>
  <si>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</si>
  <si>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</si>
  <si>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</si>
  <si>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</si>
  <si>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</si>
  <si>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</si>
  <si>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</si>
  <si>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</si>
  <si>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</si>
  <si>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</si>
  <si>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</si>
  <si>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</si>
  <si>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</si>
  <si>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</si>
  <si>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</si>
  <si>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</si>
  <si>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</si>
  <si>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</si>
  <si>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</si>
  <si>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</si>
  <si>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</si>
  <si>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</si>
  <si>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</si>
  <si>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</si>
  <si>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</si>
  <si>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</si>
  <si>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</si>
  <si>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</si>
  <si>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</si>
  <si>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</si>
  <si>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</si>
  <si>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</si>
  <si>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</si>
  <si>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</si>
  <si>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</si>
  <si>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</si>
  <si>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</si>
  <si>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</si>
  <si>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</si>
  <si>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</si>
  <si>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</si>
  <si>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</si>
  <si>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</si>
  <si>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</si>
  <si>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</si>
  <si>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</si>
  <si>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</si>
  <si>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</si>
  <si>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</si>
  <si>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</si>
  <si>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</si>
  <si>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</si>
  <si>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</si>
  <si>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</si>
  <si>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</si>
  <si>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</si>
  <si>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</si>
  <si>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</si>
  <si>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</si>
  <si>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</si>
  <si>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</si>
  <si>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</si>
  <si>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</si>
  <si>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</si>
  <si>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</si>
  <si>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</si>
  <si>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</si>
  <si>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</si>
  <si>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</si>
  <si>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</si>
  <si>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</si>
  <si>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</si>
  <si>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</si>
  <si>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</si>
  <si>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</si>
  <si>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</si>
  <si>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</si>
  <si>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</si>
  <si>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</si>
  <si>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</si>
  <si>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</si>
  <si>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</si>
  <si>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</si>
  <si>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</si>
  <si>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</si>
  <si>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</si>
  <si>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</si>
  <si>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</si>
  <si>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</si>
  <si>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</si>
  <si>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</si>
  <si>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</si>
  <si>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</si>
  <si>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</si>
  <si>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</si>
  <si>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</si>
  <si>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</si>
  <si>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</si>
  <si>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</si>
  <si>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</si>
  <si>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</si>
  <si>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</si>
  <si>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</si>
  <si>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</si>
  <si>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</si>
  <si>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</si>
  <si>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</si>
  <si>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</si>
  <si>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</si>
  <si>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</si>
  <si>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</si>
  <si>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</si>
  <si>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</si>
  <si>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</si>
  <si>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</si>
  <si>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</si>
  <si>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</si>
  <si>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</si>
  <si>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</si>
  <si>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</si>
  <si>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</si>
  <si>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</si>
  <si>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</si>
  <si>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</si>
  <si>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</si>
  <si>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</si>
  <si>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</si>
  <si>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</si>
  <si>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</si>
  <si>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</si>
  <si>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</si>
  <si>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</si>
  <si>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</si>
  <si>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</si>
  <si>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</si>
  <si>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</si>
  <si>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</si>
  <si>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</si>
  <si>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</si>
  <si>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</si>
  <si>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</si>
  <si>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</si>
  <si>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</si>
  <si>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</si>
  <si>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</si>
  <si>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</si>
  <si>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</si>
  <si>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</si>
  <si>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</si>
  <si>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</si>
  <si>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</si>
  <si>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</si>
  <si>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</si>
  <si>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</si>
  <si>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</si>
  <si>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</si>
  <si>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</si>
  <si>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</si>
  <si>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</si>
  <si>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</si>
  <si>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</si>
  <si>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</si>
  <si>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</si>
  <si>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</si>
  <si>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</si>
  <si>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</si>
  <si>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</si>
  <si>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</si>
  <si>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</si>
  <si>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</si>
  <si>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</si>
  <si>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</si>
  <si>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</si>
  <si>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</si>
  <si>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</si>
  <si>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</si>
  <si>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</si>
  <si>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</si>
  <si>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</si>
  <si>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</si>
  <si>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</si>
  <si>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</si>
  <si>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</si>
  <si>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</si>
  <si>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</si>
  <si>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</si>
  <si>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</si>
  <si>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</si>
  <si>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</si>
  <si>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</si>
  <si>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</si>
  <si>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</si>
  <si>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</si>
  <si>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</si>
  <si>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</si>
  <si>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</si>
  <si>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</si>
  <si>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</si>
  <si>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</si>
  <si>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</si>
  <si>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</si>
  <si>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</si>
  <si>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</si>
  <si>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</si>
  <si>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</si>
  <si>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</si>
  <si>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</si>
  <si>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</si>
  <si>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</si>
  <si>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</si>
  <si>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</si>
  <si>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</si>
  <si>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</si>
  <si>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</si>
  <si>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</si>
  <si>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</si>
  <si>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</si>
  <si>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</si>
  <si>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</si>
  <si>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</si>
  <si>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</si>
  <si>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</si>
  <si>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</si>
  <si>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</si>
  <si>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</si>
  <si>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</si>
  <si>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</si>
  <si>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</si>
  <si>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</si>
  <si>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</si>
  <si>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</si>
  <si>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</si>
  <si>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</si>
  <si>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</si>
  <si>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</si>
  <si>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</si>
  <si>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</si>
  <si>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</si>
  <si>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</si>
  <si>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</si>
  <si>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</si>
  <si>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</si>
  <si>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</si>
  <si>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</si>
  <si>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</si>
  <si>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</si>
  <si>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</si>
  <si>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</si>
  <si>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</si>
  <si>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</si>
  <si>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</si>
  <si>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</si>
  <si>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</si>
  <si>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</si>
  <si>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</si>
  <si>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</si>
  <si>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</si>
  <si>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</si>
  <si>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</si>
  <si>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</si>
  <si>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</si>
  <si>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</si>
  <si>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</si>
  <si>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</si>
  <si>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</si>
  <si>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</si>
  <si>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</si>
  <si>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</si>
  <si>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</si>
  <si>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</si>
  <si>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</si>
  <si>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</si>
  <si>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</si>
  <si>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</si>
  <si>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</si>
  <si>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</si>
  <si>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</si>
  <si>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</si>
  <si>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</si>
  <si>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</si>
  <si>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</si>
  <si>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</si>
  <si>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</si>
  <si>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</si>
  <si>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</si>
  <si>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</si>
  <si>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</si>
  <si>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</si>
  <si>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</si>
  <si>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</si>
  <si>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</si>
  <si>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</si>
  <si>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</si>
  <si>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</si>
  <si>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</si>
  <si>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</si>
  <si>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</si>
  <si>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</si>
  <si>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</si>
  <si>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</si>
  <si>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</si>
  <si>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</si>
  <si>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</si>
  <si>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</si>
  <si>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</si>
  <si>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</si>
  <si>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</si>
  <si>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</si>
  <si>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</si>
  <si>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</si>
  <si>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</si>
  <si>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</si>
  <si>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</si>
  <si>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</si>
  <si>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</si>
  <si>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</si>
  <si>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</si>
  <si>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</si>
  <si>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</si>
  <si>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</si>
  <si>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</si>
  <si>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</si>
  <si>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</si>
  <si>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</si>
  <si>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</si>
  <si>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</si>
  <si>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</si>
  <si>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</si>
  <si>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</si>
  <si>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</si>
  <si>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</si>
  <si>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</si>
  <si>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</si>
  <si>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</si>
  <si>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</si>
  <si>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</si>
  <si>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</si>
  <si>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</si>
  <si>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</si>
  <si>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</si>
  <si>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</si>
  <si>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</si>
  <si>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</si>
  <si>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</si>
  <si>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</si>
  <si>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</si>
  <si>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</si>
  <si>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</si>
  <si>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</si>
  <si>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</si>
  <si>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</si>
  <si>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</si>
  <si>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</si>
  <si>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</si>
  <si>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</si>
  <si>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</si>
  <si>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</si>
  <si>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</si>
  <si>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</si>
  <si>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</si>
  <si>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</si>
  <si>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</si>
  <si>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</si>
  <si>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</si>
  <si>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</si>
  <si>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</si>
  <si>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</si>
  <si>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</si>
  <si>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</si>
  <si>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</si>
  <si>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</si>
  <si>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</si>
  <si>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</si>
  <si>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</si>
  <si>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</si>
  <si>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</si>
  <si>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</si>
  <si>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</si>
  <si>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</si>
  <si>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</si>
  <si>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</si>
  <si>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</si>
  <si>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</si>
  <si>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</si>
  <si>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</si>
  <si>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</si>
  <si>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</si>
  <si>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</si>
  <si>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</si>
  <si>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</si>
  <si>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</si>
  <si>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</si>
  <si>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</si>
  <si>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</si>
  <si>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</si>
  <si>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</si>
  <si>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</si>
  <si>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</si>
  <si>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</si>
  <si>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</si>
  <si>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</si>
  <si>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</si>
  <si>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</si>
  <si>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</si>
  <si>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</si>
  <si>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</si>
  <si>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</si>
  <si>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</si>
  <si>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</si>
  <si>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</si>
  <si>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</si>
  <si>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</si>
  <si>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</si>
  <si>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</si>
  <si>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</si>
  <si>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</si>
  <si>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</si>
  <si>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</si>
  <si>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</si>
  <si>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</si>
  <si>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</si>
  <si>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</si>
  <si>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</si>
  <si>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</si>
  <si>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</si>
  <si>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</si>
  <si>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</si>
  <si>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</si>
  <si>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</si>
  <si>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</si>
  <si>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</si>
  <si>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</si>
  <si>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</si>
  <si>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</si>
  <si>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</si>
  <si>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</si>
  <si>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</si>
  <si>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</si>
  <si>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</si>
  <si>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</si>
  <si>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</si>
  <si>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</si>
  <si>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</si>
  <si>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</si>
  <si>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</si>
  <si>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</si>
  <si>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</si>
  <si>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</si>
  <si>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</si>
  <si>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</si>
  <si>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</si>
  <si>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</si>
  <si>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</si>
  <si>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</si>
  <si>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</si>
  <si>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</si>
  <si>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</si>
  <si>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</si>
  <si>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</si>
  <si>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</si>
  <si>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</si>
  <si>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</si>
  <si>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</si>
  <si>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</si>
  <si>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</si>
  <si>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</si>
  <si>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</si>
  <si>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</si>
  <si>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</si>
  <si>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</si>
  <si>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</si>
  <si>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</si>
  <si>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</si>
  <si>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</si>
  <si>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</si>
  <si>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</si>
  <si>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</si>
  <si>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</si>
  <si>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</si>
  <si>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</si>
  <si>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</si>
  <si>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</si>
  <si>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</si>
  <si>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</si>
  <si>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</si>
  <si>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</si>
  <si>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</si>
  <si>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</si>
  <si>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</si>
  <si>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</si>
  <si>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</si>
  <si>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</si>
  <si>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</si>
  <si>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</si>
  <si>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</si>
  <si>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</si>
  <si>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</si>
  <si>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</si>
  <si>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</si>
  <si>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</si>
  <si>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</si>
  <si>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</si>
  <si>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</si>
  <si>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</si>
  <si>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</si>
  <si>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</si>
  <si>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</si>
  <si>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</si>
  <si>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</si>
  <si>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</si>
  <si>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</si>
  <si>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</si>
  <si>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</si>
  <si>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</si>
  <si>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</si>
  <si>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</si>
  <si>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</si>
  <si>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</si>
  <si>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</si>
  <si>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</si>
  <si>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</si>
  <si>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</si>
  <si>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</si>
  <si>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</si>
  <si>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</si>
  <si>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</si>
  <si>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</si>
  <si>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</si>
  <si>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</si>
  <si>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</si>
  <si>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</si>
  <si>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</si>
  <si>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</si>
  <si>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</si>
  <si>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</si>
  <si>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</si>
  <si>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</si>
  <si>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</si>
  <si>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</si>
  <si>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</si>
  <si>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</si>
  <si>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</si>
  <si>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</si>
  <si>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</si>
  <si>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</si>
  <si>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</si>
  <si>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</si>
  <si>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</si>
  <si>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</si>
  <si>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</si>
  <si>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</si>
  <si>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</si>
  <si>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</si>
  <si>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</si>
  <si>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</si>
  <si>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</si>
  <si>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</si>
  <si>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</si>
  <si>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</si>
  <si>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</si>
  <si>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</si>
  <si>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</si>
  <si>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</si>
  <si>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</si>
  <si>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</si>
  <si>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</si>
  <si>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</si>
  <si>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</si>
  <si>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</si>
  <si>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</si>
  <si>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</si>
  <si>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</si>
  <si>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</si>
  <si>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</si>
  <si>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</si>
  <si>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</si>
  <si>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</si>
  <si>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</si>
  <si>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</si>
  <si>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</si>
  <si>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</si>
  <si>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</si>
  <si>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</si>
  <si>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</si>
  <si>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</si>
  <si>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</si>
  <si>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</si>
  <si>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</si>
  <si>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</si>
  <si>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</si>
  <si>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</si>
  <si>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</si>
  <si>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</si>
  <si>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</si>
  <si>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</si>
  <si>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</si>
  <si>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</si>
  <si>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</si>
  <si>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</si>
  <si>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</si>
  <si>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</si>
  <si>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</si>
  <si>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</si>
  <si>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</si>
  <si>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</si>
  <si>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</si>
  <si>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</si>
  <si>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</si>
  <si>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</si>
  <si>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</si>
  <si>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</si>
  <si>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</si>
  <si>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</si>
  <si>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</si>
  <si>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</si>
  <si>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</si>
  <si>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</si>
  <si>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</si>
  <si>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</si>
  <si>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</si>
  <si>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</si>
  <si>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</si>
  <si>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</si>
  <si>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</si>
  <si>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</si>
  <si>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</si>
  <si>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</si>
  <si>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</si>
  <si>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</si>
  <si>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</si>
  <si>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</si>
  <si>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</si>
  <si>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</si>
  <si>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</si>
  <si>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</si>
  <si>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</si>
  <si>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</si>
  <si>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</si>
  <si>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</si>
  <si>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</si>
  <si>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</si>
  <si>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</si>
  <si>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</si>
  <si>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</si>
  <si>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</si>
  <si>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</si>
  <si>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</si>
  <si>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</si>
  <si>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</si>
  <si>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</si>
  <si>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</si>
  <si>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</si>
  <si>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</si>
  <si>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</si>
  <si>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</si>
  <si>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</si>
  <si>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</si>
  <si>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</si>
  <si>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</si>
  <si>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</si>
  <si>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</si>
  <si>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Average Donation</t>
  </si>
  <si>
    <t>Median Average Donation</t>
  </si>
  <si>
    <t>Mean Number of Backers</t>
  </si>
  <si>
    <t>Median Number of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</si>
  <si>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</si>
  <si>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</si>
  <si>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</si>
  <si>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</si>
  <si>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</si>
  <si>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</si>
  <si>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</si>
  <si>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</si>
  <si>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Measures of Central Tendencies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</si>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</sst>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6" fontId="1" fillId="0" borderId="0" xfId="1" applyNumberFormat="1" applyFont="1"/>
    <xf numFmtId="166" fontId="0" fillId="0" borderId="0" xfId="1" applyNumberFormat="1" applyFont="1"/>
    <xf numFmtId="0" fontId="0" fillId="0" borderId="0" xfId="0" applyAlignment="1">
      <alignment vertical="center"/>
    </xf>
  </cellXfs>
  <cellStyles count="2">
    <cellStyle name="Currency" xfId="1" builtinId="4"/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4-45DB-9605-BD9672E9C7F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4-45DB-9605-BD9672E9C7F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64-45DB-9605-BD9672E9C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102255"/>
        <c:axId val="1357433135"/>
      </c:lineChart>
      <c:catAx>
        <c:axId val="13651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433135"/>
        <c:crosses val="autoZero"/>
        <c:auto val="1"/>
        <c:lblAlgn val="ctr"/>
        <c:lblOffset val="100"/>
        <c:noMultiLvlLbl val="0"/>
      </c:catAx>
      <c:valAx>
        <c:axId val="13574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02-4529-8C53-952140B617A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02-4529-8C53-952140B617A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02-4529-8C53-952140B61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120304"/>
        <c:axId val="1283294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02-4529-8C53-952140B617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02-4529-8C53-952140B617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02-4529-8C53-952140B617A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02-4529-8C53-952140B617A1}"/>
                  </c:ext>
                </c:extLst>
              </c15:ser>
            </c15:filteredLineSeries>
          </c:ext>
        </c:extLst>
      </c:lineChart>
      <c:catAx>
        <c:axId val="8531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94480"/>
        <c:crosses val="autoZero"/>
        <c:auto val="1"/>
        <c:lblAlgn val="ctr"/>
        <c:lblOffset val="100"/>
        <c:noMultiLvlLbl val="0"/>
      </c:catAx>
      <c:valAx>
        <c:axId val="12832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8-4E6B-939E-368F1A0797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8-4E6B-939E-368F1A0797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68-4E6B-939E-368F1A0797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68-4E6B-939E-368F1A079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336607"/>
        <c:axId val="256209327"/>
      </c:barChart>
      <c:catAx>
        <c:axId val="198333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09327"/>
        <c:crosses val="autoZero"/>
        <c:auto val="1"/>
        <c:lblAlgn val="ctr"/>
        <c:lblOffset val="100"/>
        <c:noMultiLvlLbl val="0"/>
      </c:catAx>
      <c:valAx>
        <c:axId val="2562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3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8-4BE6-BD75-750FB3F99B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8-4BE6-BD75-750FB3F99B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88-4BE6-BD75-750FB3F99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366383"/>
        <c:axId val="255969343"/>
      </c:barChart>
      <c:catAx>
        <c:axId val="197736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69343"/>
        <c:crosses val="autoZero"/>
        <c:auto val="1"/>
        <c:lblAlgn val="ctr"/>
        <c:lblOffset val="100"/>
        <c:noMultiLvlLbl val="0"/>
      </c:catAx>
      <c:valAx>
        <c:axId val="2559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6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7-451C-A4F9-9629E6577EA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67-451C-A4F9-9629E6577EA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67-451C-A4F9-9629E6577EA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67-451C-A4F9-9629E6577E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77925951"/>
        <c:axId val="589010367"/>
      </c:lineChart>
      <c:catAx>
        <c:axId val="197792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10367"/>
        <c:crosses val="autoZero"/>
        <c:auto val="1"/>
        <c:lblAlgn val="ctr"/>
        <c:lblOffset val="100"/>
        <c:noMultiLvlLbl val="0"/>
      </c:catAx>
      <c:valAx>
        <c:axId val="5890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2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99694</xdr:colOff>
      <xdr:row>0</xdr:row>
      <xdr:rowOff>64134</xdr:rowOff>
    </xdr:from>
    <xdr:to>
      <xdr:col>16</xdr:col>
      <xdr:colOff>76834</xdr:colOff>
      <xdr:row>21</xdr:row>
      <xdr:rowOff>113345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26821-3F98-46CC-A467-4DAD70910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2152650</xdr:colOff>
      <xdr:row>15</xdr:row>
      <xdr:rowOff>92392</xdr:rowOff>
    </xdr:from>
    <xdr:to>
      <xdr:col>7</xdr:col>
      <xdr:colOff>581977</xdr:colOff>
      <xdr:row>40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B57B92-D9B7-4EAA-92AD-5CBE294EC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287655</xdr:colOff>
      <xdr:row>1</xdr:row>
      <xdr:rowOff>38099</xdr:rowOff>
    </xdr:from>
    <xdr:to>
      <xdr:col>21</xdr:col>
      <xdr:colOff>85491</xdr:colOff>
      <xdr:row>28</xdr:row>
      <xdr:rowOff>86590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03A1B-6EA5-44C0-8B49-9F33FF37B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1</xdr:row>
      <xdr:rowOff>66674</xdr:rowOff>
    </xdr:from>
    <xdr:to>
      <xdr:col>17</xdr:col>
      <xdr:colOff>350520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D6F6E-CA7E-4585-96C7-5872C1B48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3</xdr:row>
      <xdr:rowOff>93342</xdr:rowOff>
    </xdr:from>
    <xdr:to>
      <xdr:col>23</xdr:col>
      <xdr:colOff>63500</xdr:colOff>
      <xdr:row>36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2D5F2-896B-4F3F-B8F6-8849723E8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Cao" refreshedDate="44154.812545833331" createdVersion="6" refreshedVersion="6" minRefreshableVersion="3" recordCount="4114" xr:uid="{81CD65F4-9A7A-4D0B-9AAA-63BFD834DC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Cao" refreshedDate="44154.882875810188" createdVersion="6" refreshedVersion="6" minRefreshableVersion="3" recordCount="4115" xr:uid="{5761D0A9-CCD5-4F10-AFEE-AF3931C61C52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Cao" refreshedDate="44155.908963773145" createdVersion="6" refreshedVersion="6" minRefreshableVersion="3" recordCount="4115" xr:uid="{39FF9F23-AD3B-4458-BB86-FE66524FFAC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7T14:01:0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6-27T15:19:29"/>
        <d v="2014-08-21T06:59:23"/>
        <d v="2015-01-21T03:57:17"/>
        <d v="2016-05-05T22:57:33"/>
        <d v="2014-05-16T15:16:04"/>
        <d v="2016-07-02T14:00:08"/>
        <d v="2014-09-30T15:37:03"/>
        <d v="2016-01-03T14:58:48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6-25T20:41:37"/>
        <d v="2015-04-24T08:18:52"/>
        <d v="2016-11-09T03:37:55"/>
        <d v="2016-06-17T18:07:49"/>
        <d v="2015-05-14T22:20:10"/>
        <d v="2014-06-13T10:58:33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7-08T19:31:29"/>
        <d v="2015-10-16T20:29:06"/>
        <d v="2015-08-26T23:43:42"/>
        <d v="2015-06-17T16:27:59"/>
        <d v="2014-06-25T19:33:4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3-16T20:48:27"/>
        <d v="2014-08-29T18:04:57"/>
        <d v="2015-01-06T23:14:16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9-06T19:15:35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4-03T20:58:47"/>
        <d v="2015-05-04T19:46:40"/>
        <d v="2014-06-18T21:08:57"/>
        <d v="2015-06-18T11:12:17"/>
        <d v="2014-05-12T19:33:18"/>
        <d v="2014-11-11T20:25:15"/>
        <d v="2014-04-18T11:18:58"/>
        <d v="2015-06-27T02:35:53"/>
        <d v="2014-04-10T12:36:26"/>
        <d v="2015-04-01T08:59:32"/>
        <d v="2015-05-20T09:58:2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19:10:18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5-01-14T22:34:19"/>
        <d v="2016-02-20T03:22:00"/>
        <d v="2016-06-10T23:32:12"/>
        <d v="2014-11-03T22:29:09"/>
        <d v="2016-04-27T00:54:35"/>
        <d v="2015-06-12T12:50:06"/>
        <d v="2015-11-25T16:41:59"/>
        <d v="2015-05-08T13:55:54"/>
        <d v="2016-10-23T16:00:23"/>
        <d v="2014-05-07T16:36:32"/>
        <d v="2015-06-15T10:43:42"/>
        <d v="2014-11-25T22:32:09"/>
        <d v="2016-08-16T17:58:47"/>
        <d v="2014-08-10T18:24:3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5-07-16T10:28:10"/>
        <d v="2016-11-08T16:15:52"/>
        <d v="2015-05-30T19:39:06"/>
        <d v="2014-10-30T20:19:50"/>
        <d v="2014-12-26T20:39:56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22"/>
    <d v="2015-05-07T14:01:04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2930"/>
    <d v="2016-08-02T10:03:00"/>
    <x v="2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2937"/>
    <d v="2016-02-02T14:58:48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188"/>
    <d v="2016-07-24T23:00:00"/>
    <x v="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192"/>
    <d v="2015-06-13T22:20:1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3193"/>
    <d v="2014-07-13T10:58:33"/>
    <x v="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201"/>
    <d v="2015-08-02T19:31:29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205"/>
    <d v="2014-07-30T23:00:00"/>
    <x v="3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630"/>
    <d v="2016-04-15T20:48:27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632"/>
    <d v="2015-02-20T23:14:16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647"/>
    <d v="2016-10-16T21:00:00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3752"/>
    <d v="2015-05-18T20:58:47"/>
    <x v="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55"/>
    <d v="2015-08-10T23:00:00"/>
    <x v="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761"/>
    <d v="2015-05-01T08:59:32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762"/>
    <d v="2015-06-10T09:58:2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70"/>
    <d v="2015-06-15T19:10:18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782"/>
    <d v="2015-02-28T22:00:00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785"/>
    <d v="2014-11-23T22:29:09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89"/>
    <d v="2015-06-07T13:55:54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794"/>
    <d v="2016-09-30T17:58:47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795"/>
    <d v="2014-08-31T18:24:37"/>
    <x v="3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876"/>
    <d v="2015-08-28T22:30:00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879"/>
    <d v="2014-11-29T21:19:50"/>
    <x v="3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80"/>
    <d v="2015-01-25T20:39:56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x v="445"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20AC2-1C65-40C0-9C80-7A0415AC315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48406-96E7-4C15-BAF7-141F87FDC7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393FE-3C81-4B8B-BF64-F081E215C5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48BB7-ECEB-4725-8E50-6158FFADBAC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84FF06-E76E-4E63-ADFA-39EE391A7465}" name="Table2" displayName="Table2" ref="A1:H13" totalsRowShown="0" headerRowDxfId="8">
  <tableColumns count="8">
    <tableColumn id="1" xr3:uid="{A1920A2F-85B8-4B10-A4EF-33F51FAF9C5B}" name="Goal" dataDxfId="7"/>
    <tableColumn id="2" xr3:uid="{DCFEFBAD-6A9D-499F-95FA-B6613EECA25C}" name="Number Successful"/>
    <tableColumn id="3" xr3:uid="{460EDCA9-8176-4134-83AC-7C9EC97447FD}" name="Number Failed" dataDxfId="6"/>
    <tableColumn id="4" xr3:uid="{DACE2BDE-957C-4629-B8BE-0E7C6571C8FC}" name="Number Canceled"/>
    <tableColumn id="5" xr3:uid="{E51FF31C-5295-4316-985A-15A9B4C43863}" name="Total Projects">
      <calculatedColumnFormula>SUM(B2:D2)</calculatedColumnFormula>
    </tableColumn>
    <tableColumn id="6" xr3:uid="{1DD8B7CE-0049-4966-B706-C3BF52E97442}" name="Percentage Successful">
      <calculatedColumnFormula>ROUND(B2/E2*100,0)</calculatedColumnFormula>
    </tableColumn>
    <tableColumn id="7" xr3:uid="{A5CB1E48-B3E9-4D22-8845-EDC6E40D8311}" name="Percentage Failed">
      <calculatedColumnFormula>ROUND(C2/E2*100,0)</calculatedColumnFormula>
    </tableColumn>
    <tableColumn id="8" xr3:uid="{D478BA28-38A8-4E6B-A45D-3190EC263606}" name="Percentage Canceled">
      <calculatedColumnFormula>ROUND(D2/E2*100,0)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CA3988-85CD-47A9-B277-08CFA0FF681E}" name="Table1" displayName="Table1" ref="A1:C20" totalsRowShown="0" headerRowDxfId="1">
  <tableColumns count="3">
    <tableColumn id="1" xr3:uid="{A8AE2447-816F-4686-846A-ADAB00825D0E}" name="Measures of Central Tendencies" dataDxfId="0"/>
    <tableColumn id="2" xr3:uid="{E1C4B524-78DC-4F72-AE6A-39571D8CD544}" name="Successful"/>
    <tableColumn id="3" xr3:uid="{3F7E8C62-F39C-442D-9CFE-3B19479172FB}" name="Fai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DA81-2B94-4B2A-9869-0F9606837215}">
  <dimension ref="A1:E18"/>
  <sheetViews>
    <sheetView tabSelected="1" zoomScale="120" zoomScaleNormal="120" workbookViewId="0">
      <selection activeCell="D29" sqref="D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41D3-C934-4AE6-88F1-F28F1A07704F}">
  <dimension ref="A1:H13"/>
  <sheetViews>
    <sheetView zoomScale="110" zoomScaleNormal="110" workbookViewId="0">
      <selection activeCell="B11" sqref="B11"/>
    </sheetView>
  </sheetViews>
  <sheetFormatPr defaultRowHeight="14.4" x14ac:dyDescent="0.3"/>
  <cols>
    <col min="1" max="1" width="17.77734375" bestFit="1" customWidth="1"/>
    <col min="2" max="2" width="18.88671875" customWidth="1"/>
    <col min="3" max="3" width="15.33203125" customWidth="1"/>
    <col min="4" max="4" width="17.88671875" customWidth="1"/>
    <col min="5" max="5" width="14.5546875" customWidth="1"/>
    <col min="6" max="6" width="21.5546875" customWidth="1"/>
    <col min="7" max="7" width="17.88671875" customWidth="1"/>
    <col min="8" max="8" width="20.5546875" customWidth="1"/>
  </cols>
  <sheetData>
    <row r="1" spans="1:8" s="1" customFormat="1" x14ac:dyDescent="0.3">
      <c r="A1" s="1" t="s">
        <v>8381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3">
      <c r="A2" s="18" t="s">
        <v>8410</v>
      </c>
      <c r="B2">
        <f>COUNTIFS(Kickstarter!F:F,"Successful",Kickstarter!D:D,"&lt;1000",Kickstarter!R:R,"plays")</f>
        <v>141</v>
      </c>
      <c r="C2" s="2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s="18" t="s">
        <v>8411</v>
      </c>
      <c r="B3">
        <f>COUNTIFS(Kickstarter!F:F,"Successful",Kickstarter!D:D,"&gt;=1000",Kickstarter!D:D,"&lt;=4999",Kickstarter!R:R,"plays")</f>
        <v>388</v>
      </c>
      <c r="C3" s="22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s="18" t="s">
        <v>8412</v>
      </c>
      <c r="B4">
        <f>COUNTIFS(Kickstarter!F:F,"Successful",Kickstarter!D:D,"&gt;=5000",Kickstarter!D:D,"&lt;=9999",Kickstarter!R:R,"plays")</f>
        <v>93</v>
      </c>
      <c r="C4" s="22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s="18" t="s">
        <v>8413</v>
      </c>
      <c r="B5">
        <f>COUNTIFS(Kickstarter!F:F,"Successful",Kickstarter!D:D,"&gt;=10000",Kickstarter!D:D,"&lt;=14999",Kickstarter!R:R,"plays")</f>
        <v>39</v>
      </c>
      <c r="C5" s="22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s="18" t="s">
        <v>8414</v>
      </c>
      <c r="B6">
        <f>COUNTIFS(Kickstarter!F:F,"Successful",Kickstarter!D:D,"&gt;=15000",Kickstarter!D:D,"&lt;=19999",Kickstarter!R:R,"plays")</f>
        <v>12</v>
      </c>
      <c r="C6" s="22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s="18" t="s">
        <v>8415</v>
      </c>
      <c r="B7">
        <f>COUNTIFS(Kickstarter!F:F,"Successful",Kickstarter!D:D,"&gt;=20000",Kickstarter!D:D,"&lt;=24999",Kickstarter!R:R,"plays")</f>
        <v>9</v>
      </c>
      <c r="C7" s="22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s="18" t="s">
        <v>8416</v>
      </c>
      <c r="B8">
        <f>COUNTIFS(Kickstarter!F:F,"Successful",Kickstarter!D:D,"&gt;=25000",Kickstarter!D:D,"&lt;=29999",Kickstarter!R:R,"plays")</f>
        <v>1</v>
      </c>
      <c r="C8" s="22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s="18" t="s">
        <v>8417</v>
      </c>
      <c r="B9">
        <f>COUNTIFS(Kickstarter!F:F,"Successful",Kickstarter!D:D,"&gt;=30000",Kickstarter!D:D,"&lt;=34999",Kickstarter!R:R,"plays")</f>
        <v>3</v>
      </c>
      <c r="C9" s="22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s="18" t="s">
        <v>8418</v>
      </c>
      <c r="B10">
        <f>COUNTIFS(Kickstarter!F:F,"Successful",Kickstarter!D:D,"&gt;=35000",Kickstarter!D:D,"&lt;=39999",Kickstarter!R:R,"plays")</f>
        <v>4</v>
      </c>
      <c r="C10" s="22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s="18" t="s">
        <v>8419</v>
      </c>
      <c r="B11">
        <f>COUNTIFS(Kickstarter!F:F,"Successful",Kickstarter!D:D,"&gt;=40000",Kickstarter!D:D,"&lt;=44999",Kickstarter!R:R,"plays")</f>
        <v>2</v>
      </c>
      <c r="C11" s="22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s="18" t="s">
        <v>8420</v>
      </c>
      <c r="B12">
        <f>COUNTIFS(Kickstarter!F:F,"Successful",Kickstarter!D:D,"&gt;=45000",Kickstarter!D:D,"&lt;=49999",Kickstarter!R:R,"plays")</f>
        <v>0</v>
      </c>
      <c r="C12" s="2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s="18" t="s">
        <v>8421</v>
      </c>
      <c r="B13">
        <f>COUNTIFS(Kickstarter!F:F,"Successful",Kickstarter!D:D,"&gt;=50000",Kickstarter!R:R,"plays")</f>
        <v>2</v>
      </c>
      <c r="C13" s="22">
        <f>COUNTIFS(Kickstarter!F:F,"Failed",Kickstarter!D:D,"&gt;=50000",Kickstarter!R:R,"plays")</f>
        <v>14</v>
      </c>
      <c r="D13">
        <f>COUNTIFS(Kickstarter!F:F,"Canceled",Kickstarter!D:D,"&gt;50000",Kickstarter!R:R,"plays")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Normal="100" workbookViewId="0">
      <pane ySplit="1" topLeftCell="A2" activePane="bottomLeft" state="frozen"/>
      <selection activeCell="D1" sqref="D1:T1048576"/>
      <selection pane="bottomLeft" activeCell="O1" sqref="O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6.3320312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>YEAR(S8)</f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s="11" t="s">
        <v>8315</v>
      </c>
      <c r="R522" t="s">
        <v>8316</v>
      </c>
      <c r="S522" s="15">
        <f t="shared" ref="S522:S585" si="47">(((J522/60)/60)/24)+DATE(1970,1,1)</f>
        <v>42432.701724537037</v>
      </c>
      <c r="T522" s="15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28.8" x14ac:dyDescent="0.3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1" t="s">
        <v>8315</v>
      </c>
      <c r="R523" t="s">
        <v>8316</v>
      </c>
      <c r="S523" s="15">
        <f t="shared" si="47"/>
        <v>42628.849120370374</v>
      </c>
      <c r="T523" s="15">
        <f t="shared" si="48"/>
        <v>42656.849120370374</v>
      </c>
      <c r="U523">
        <f t="shared" si="49"/>
        <v>2016</v>
      </c>
    </row>
    <row r="524" spans="1:21" ht="57.6" x14ac:dyDescent="0.3">
      <c r="A524">
        <v>2794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s="11" t="s">
        <v>8315</v>
      </c>
      <c r="R524" t="s">
        <v>8316</v>
      </c>
      <c r="S524" s="15">
        <f t="shared" si="47"/>
        <v>42416.691655092596</v>
      </c>
      <c r="T524" s="15">
        <f t="shared" si="48"/>
        <v>42432.791666666672</v>
      </c>
      <c r="U524">
        <f t="shared" si="49"/>
        <v>2016</v>
      </c>
    </row>
    <row r="525" spans="1:21" ht="43.2" x14ac:dyDescent="0.3">
      <c r="A525">
        <v>3675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s="11" t="s">
        <v>8315</v>
      </c>
      <c r="R525" t="s">
        <v>8316</v>
      </c>
      <c r="S525" s="15">
        <f t="shared" si="47"/>
        <v>42493.597013888888</v>
      </c>
      <c r="T525" s="15">
        <f t="shared" si="48"/>
        <v>42505.958333333328</v>
      </c>
      <c r="U525">
        <f t="shared" si="49"/>
        <v>2016</v>
      </c>
    </row>
    <row r="526" spans="1:21" ht="43.2" x14ac:dyDescent="0.3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1" t="s">
        <v>8315</v>
      </c>
      <c r="R526" t="s">
        <v>8316</v>
      </c>
      <c r="S526" s="15">
        <f t="shared" si="47"/>
        <v>42425.730671296296</v>
      </c>
      <c r="T526" s="15">
        <f t="shared" si="48"/>
        <v>42442.5</v>
      </c>
      <c r="U526">
        <f t="shared" si="49"/>
        <v>2016</v>
      </c>
    </row>
    <row r="527" spans="1:21" ht="57.6" x14ac:dyDescent="0.3">
      <c r="A527">
        <v>2823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s="11" t="s">
        <v>8315</v>
      </c>
      <c r="R527" t="s">
        <v>8316</v>
      </c>
      <c r="S527" s="15">
        <f t="shared" si="47"/>
        <v>42067.011643518519</v>
      </c>
      <c r="T527" s="15">
        <f t="shared" si="48"/>
        <v>42094.957638888889</v>
      </c>
      <c r="U527">
        <f t="shared" si="49"/>
        <v>2015</v>
      </c>
    </row>
    <row r="528" spans="1:21" ht="43.2" x14ac:dyDescent="0.3">
      <c r="A528">
        <v>3508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s="11" t="s">
        <v>8315</v>
      </c>
      <c r="R528" t="s">
        <v>8316</v>
      </c>
      <c r="S528" s="15">
        <f t="shared" si="47"/>
        <v>42477.729780092588</v>
      </c>
      <c r="T528" s="15">
        <f t="shared" si="48"/>
        <v>42500.875</v>
      </c>
      <c r="U528">
        <f t="shared" si="49"/>
        <v>2016</v>
      </c>
    </row>
    <row r="529" spans="1:21" ht="43.2" x14ac:dyDescent="0.3">
      <c r="A529">
        <v>3576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s="11" t="s">
        <v>8315</v>
      </c>
      <c r="R529" t="s">
        <v>8316</v>
      </c>
      <c r="S529" s="15">
        <f t="shared" si="47"/>
        <v>42649.54923611111</v>
      </c>
      <c r="T529" s="15">
        <f t="shared" si="48"/>
        <v>42709.590902777782</v>
      </c>
      <c r="U529">
        <f t="shared" si="49"/>
        <v>2016</v>
      </c>
    </row>
    <row r="530" spans="1:21" ht="43.2" x14ac:dyDescent="0.3">
      <c r="A530">
        <v>3830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1" t="s">
        <v>8315</v>
      </c>
      <c r="R530" t="s">
        <v>8316</v>
      </c>
      <c r="S530" s="15">
        <f t="shared" si="47"/>
        <v>42503.740868055553</v>
      </c>
      <c r="T530" s="15">
        <f t="shared" si="48"/>
        <v>42517.740868055553</v>
      </c>
      <c r="U530">
        <f t="shared" si="49"/>
        <v>2016</v>
      </c>
    </row>
    <row r="531" spans="1:21" ht="43.2" x14ac:dyDescent="0.3">
      <c r="A531">
        <v>3292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1" t="s">
        <v>8315</v>
      </c>
      <c r="R531" t="s">
        <v>8316</v>
      </c>
      <c r="S531" s="15">
        <f t="shared" si="47"/>
        <v>42282.770231481481</v>
      </c>
      <c r="T531" s="15">
        <f t="shared" si="48"/>
        <v>42342.811898148153</v>
      </c>
      <c r="U531">
        <f t="shared" si="49"/>
        <v>2015</v>
      </c>
    </row>
    <row r="532" spans="1:21" ht="43.2" x14ac:dyDescent="0.3">
      <c r="A532">
        <v>3429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1" t="s">
        <v>8315</v>
      </c>
      <c r="R532" t="s">
        <v>8316</v>
      </c>
      <c r="S532" s="15">
        <f t="shared" si="47"/>
        <v>42662.021539351852</v>
      </c>
      <c r="T532" s="15">
        <f t="shared" si="48"/>
        <v>42676.021539351852</v>
      </c>
      <c r="U532">
        <f t="shared" si="49"/>
        <v>2016</v>
      </c>
    </row>
    <row r="533" spans="1:21" ht="43.2" x14ac:dyDescent="0.3">
      <c r="A533">
        <v>3536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1" t="s">
        <v>8315</v>
      </c>
      <c r="R533" t="s">
        <v>8316</v>
      </c>
      <c r="S533" s="15">
        <f t="shared" si="47"/>
        <v>42328.727141203708</v>
      </c>
      <c r="T533" s="15">
        <f t="shared" si="48"/>
        <v>42358.499305555553</v>
      </c>
      <c r="U533">
        <f t="shared" si="49"/>
        <v>2015</v>
      </c>
    </row>
    <row r="534" spans="1:21" ht="43.2" x14ac:dyDescent="0.3">
      <c r="A534">
        <v>2820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 s="11" t="s">
        <v>8315</v>
      </c>
      <c r="R534" t="s">
        <v>8316</v>
      </c>
      <c r="S534" s="15">
        <f t="shared" si="47"/>
        <v>42401.610983796301</v>
      </c>
      <c r="T534" s="15">
        <f t="shared" si="48"/>
        <v>42426</v>
      </c>
      <c r="U534">
        <f t="shared" si="49"/>
        <v>2016</v>
      </c>
    </row>
    <row r="535" spans="1:21" ht="28.8" x14ac:dyDescent="0.3">
      <c r="A535">
        <v>3371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 s="11" t="s">
        <v>8315</v>
      </c>
      <c r="R535" t="s">
        <v>8316</v>
      </c>
      <c r="S535" s="15">
        <f t="shared" si="47"/>
        <v>42312.874594907407</v>
      </c>
      <c r="T535" s="15">
        <f t="shared" si="48"/>
        <v>42340.874594907407</v>
      </c>
      <c r="U535">
        <f t="shared" si="49"/>
        <v>2015</v>
      </c>
    </row>
    <row r="536" spans="1:21" ht="43.2" x14ac:dyDescent="0.3">
      <c r="A536">
        <v>3415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 s="11" t="s">
        <v>8315</v>
      </c>
      <c r="R536" t="s">
        <v>8316</v>
      </c>
      <c r="S536" s="15">
        <f t="shared" si="47"/>
        <v>42467.144166666665</v>
      </c>
      <c r="T536" s="15">
        <f t="shared" si="48"/>
        <v>42477.979166666672</v>
      </c>
      <c r="U536">
        <f t="shared" si="49"/>
        <v>2016</v>
      </c>
    </row>
    <row r="537" spans="1:21" ht="43.2" x14ac:dyDescent="0.3">
      <c r="A537">
        <v>3588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 s="11" t="s">
        <v>8315</v>
      </c>
      <c r="R537" t="s">
        <v>8316</v>
      </c>
      <c r="S537" s="15">
        <f t="shared" si="47"/>
        <v>42101.828819444447</v>
      </c>
      <c r="T537" s="15">
        <f t="shared" si="48"/>
        <v>42123.958333333328</v>
      </c>
      <c r="U537">
        <f t="shared" si="49"/>
        <v>2015</v>
      </c>
    </row>
    <row r="538" spans="1:21" ht="28.8" x14ac:dyDescent="0.3">
      <c r="A538">
        <v>3719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 s="11" t="s">
        <v>8315</v>
      </c>
      <c r="R538" t="s">
        <v>8316</v>
      </c>
      <c r="S538" s="15">
        <f t="shared" si="47"/>
        <v>42147.729930555557</v>
      </c>
      <c r="T538" s="15">
        <f t="shared" si="48"/>
        <v>42177.729930555557</v>
      </c>
      <c r="U538">
        <f t="shared" si="49"/>
        <v>2015</v>
      </c>
    </row>
    <row r="539" spans="1:21" ht="43.2" x14ac:dyDescent="0.3">
      <c r="A539">
        <v>3835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 s="11" t="s">
        <v>8315</v>
      </c>
      <c r="R539" t="s">
        <v>8316</v>
      </c>
      <c r="S539" s="15">
        <f t="shared" si="47"/>
        <v>42460.94222222222</v>
      </c>
      <c r="T539" s="15">
        <f t="shared" si="48"/>
        <v>42481.94222222222</v>
      </c>
      <c r="U539">
        <f t="shared" si="49"/>
        <v>2016</v>
      </c>
    </row>
    <row r="540" spans="1:21" ht="43.2" x14ac:dyDescent="0.3">
      <c r="A540">
        <v>3670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1" t="s">
        <v>8315</v>
      </c>
      <c r="R540" t="s">
        <v>8316</v>
      </c>
      <c r="S540" s="15">
        <f t="shared" si="47"/>
        <v>42142.514016203699</v>
      </c>
      <c r="T540" s="15">
        <f t="shared" si="48"/>
        <v>42155.958333333328</v>
      </c>
      <c r="U540">
        <f t="shared" si="49"/>
        <v>2015</v>
      </c>
    </row>
    <row r="541" spans="1:21" ht="43.2" x14ac:dyDescent="0.3">
      <c r="A541">
        <v>3663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1" t="s">
        <v>8315</v>
      </c>
      <c r="R541" t="s">
        <v>8316</v>
      </c>
      <c r="S541" s="15">
        <f t="shared" si="47"/>
        <v>42665.451736111107</v>
      </c>
      <c r="T541" s="15">
        <f t="shared" si="48"/>
        <v>42725.493402777778</v>
      </c>
      <c r="U541">
        <f t="shared" si="49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t="s">
        <v>8318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t="s">
        <v>8318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8317</v>
      </c>
      <c r="R586" t="s">
        <v>8318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8317</v>
      </c>
      <c r="R587" t="s">
        <v>8318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8317</v>
      </c>
      <c r="R604" t="s">
        <v>8318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t="s">
        <v>8318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t="s">
        <v>8318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8317</v>
      </c>
      <c r="R650" t="s">
        <v>8319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t="s">
        <v>8319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8317</v>
      </c>
      <c r="R714" t="s">
        <v>8319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t="s">
        <v>8319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8320</v>
      </c>
      <c r="R762" t="s">
        <v>8322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8320</v>
      </c>
      <c r="R778" t="s">
        <v>8322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t="s">
        <v>8322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8323</v>
      </c>
      <c r="R842" t="s">
        <v>8325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t="s">
        <v>8325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8323</v>
      </c>
      <c r="R877" t="s">
        <v>8326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8323</v>
      </c>
      <c r="R889" t="s">
        <v>8327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8323</v>
      </c>
      <c r="R906" t="s">
        <v>8326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8323</v>
      </c>
      <c r="R908" t="s">
        <v>8326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8323</v>
      </c>
      <c r="R909" t="s">
        <v>8326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8323</v>
      </c>
      <c r="R910" t="s">
        <v>8326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8323</v>
      </c>
      <c r="R913" t="s">
        <v>8326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8323</v>
      </c>
      <c r="R916" t="s">
        <v>8326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8323</v>
      </c>
      <c r="R918" t="s">
        <v>8326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8323</v>
      </c>
      <c r="R922" t="s">
        <v>8326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8323</v>
      </c>
      <c r="R928" t="s">
        <v>8326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8323</v>
      </c>
      <c r="R929" t="s">
        <v>8326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8323</v>
      </c>
      <c r="R931" t="s">
        <v>8326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8323</v>
      </c>
      <c r="R938" t="s">
        <v>8326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8317</v>
      </c>
      <c r="R949" t="s">
        <v>8319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8317</v>
      </c>
      <c r="R970" t="s">
        <v>8319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8317</v>
      </c>
      <c r="R990" t="s">
        <v>8319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8323</v>
      </c>
      <c r="R1034" t="s">
        <v>8328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t="s">
        <v>8328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8329</v>
      </c>
      <c r="R1043" t="s">
        <v>8330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8329</v>
      </c>
      <c r="R1048" t="s">
        <v>8330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8329</v>
      </c>
      <c r="R1051" t="s">
        <v>8330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8329</v>
      </c>
      <c r="R1052" t="s">
        <v>8330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8329</v>
      </c>
      <c r="R1053" t="s">
        <v>8330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8329</v>
      </c>
      <c r="R1054" t="s">
        <v>8330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8329</v>
      </c>
      <c r="R1056" t="s">
        <v>8330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8329</v>
      </c>
      <c r="R1057" t="s">
        <v>8330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8329</v>
      </c>
      <c r="R1058" t="s">
        <v>8330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8329</v>
      </c>
      <c r="R1059" t="s">
        <v>8330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8329</v>
      </c>
      <c r="R1060" t="s">
        <v>8330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8329</v>
      </c>
      <c r="R1061" t="s">
        <v>8330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8329</v>
      </c>
      <c r="R1063" t="s">
        <v>8330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8329</v>
      </c>
      <c r="R1065" t="s">
        <v>8330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8331</v>
      </c>
      <c r="R1073" t="s">
        <v>8332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8331</v>
      </c>
      <c r="R1098" t="s">
        <v>8332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8331</v>
      </c>
      <c r="R1109" t="s">
        <v>8332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8331</v>
      </c>
      <c r="R1122" t="s">
        <v>8332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8331</v>
      </c>
      <c r="R1124" t="s">
        <v>8332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8331</v>
      </c>
      <c r="R1127" t="s">
        <v>8333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8331</v>
      </c>
      <c r="R1133" t="s">
        <v>8333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8331</v>
      </c>
      <c r="R1142" t="s">
        <v>8333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8331</v>
      </c>
      <c r="R1143" t="s">
        <v>8333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8331</v>
      </c>
      <c r="R1144" t="s">
        <v>8333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8334</v>
      </c>
      <c r="R1146" t="s">
        <v>8335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8334</v>
      </c>
      <c r="R1162" t="s">
        <v>8335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8334</v>
      </c>
      <c r="R1163" t="s">
        <v>8335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8334</v>
      </c>
      <c r="R1165" t="s">
        <v>8335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8334</v>
      </c>
      <c r="R1166" t="s">
        <v>8335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8334</v>
      </c>
      <c r="R1174" t="s">
        <v>8335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8334</v>
      </c>
      <c r="R1179" t="s">
        <v>8335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8323</v>
      </c>
      <c r="R1226" t="s">
        <v>8338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8323</v>
      </c>
      <c r="R1229" t="s">
        <v>8338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8323</v>
      </c>
      <c r="R1232" t="s">
        <v>8338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8323</v>
      </c>
      <c r="R1233" t="s">
        <v>8338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8323</v>
      </c>
      <c r="R1236" t="s">
        <v>8338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8323</v>
      </c>
      <c r="R1238" t="s">
        <v>8338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8323</v>
      </c>
      <c r="R1239" t="s">
        <v>8338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8323</v>
      </c>
      <c r="R1241" t="s">
        <v>8338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t="s">
        <v>8338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72" x14ac:dyDescent="0.3">
      <c r="A1286">
        <v>1287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 s="11" t="s">
        <v>8315</v>
      </c>
      <c r="R1286" t="s">
        <v>8316</v>
      </c>
      <c r="S1286" s="15">
        <f t="shared" si="102"/>
        <v>42107.621018518519</v>
      </c>
      <c r="T1286" s="15">
        <f t="shared" si="103"/>
        <v>42167.621018518519</v>
      </c>
      <c r="U1286">
        <f t="shared" si="104"/>
        <v>2015</v>
      </c>
    </row>
    <row r="1287" spans="1:21" ht="43.2" x14ac:dyDescent="0.3">
      <c r="A1287">
        <v>2815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 s="11" t="s">
        <v>8315</v>
      </c>
      <c r="R1287" t="s">
        <v>8316</v>
      </c>
      <c r="S1287" s="15">
        <f t="shared" si="102"/>
        <v>42559.776724537034</v>
      </c>
      <c r="T1287" s="15">
        <f t="shared" si="103"/>
        <v>42589.776724537034</v>
      </c>
      <c r="U1287">
        <f t="shared" si="104"/>
        <v>2016</v>
      </c>
    </row>
    <row r="1288" spans="1:21" ht="43.2" x14ac:dyDescent="0.3">
      <c r="A1288">
        <v>3336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 s="11" t="s">
        <v>8315</v>
      </c>
      <c r="R1288" t="s">
        <v>8316</v>
      </c>
      <c r="S1288" s="15">
        <f t="shared" si="102"/>
        <v>42437.398680555561</v>
      </c>
      <c r="T1288" s="15">
        <f t="shared" si="103"/>
        <v>42465.35701388889</v>
      </c>
      <c r="U1288">
        <f t="shared" si="104"/>
        <v>2016</v>
      </c>
    </row>
    <row r="1289" spans="1:21" ht="28.8" x14ac:dyDescent="0.3">
      <c r="A1289">
        <v>3397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 s="11" t="s">
        <v>8315</v>
      </c>
      <c r="R1289" t="s">
        <v>8316</v>
      </c>
      <c r="S1289" s="15">
        <f t="shared" si="102"/>
        <v>42378.478344907402</v>
      </c>
      <c r="T1289" s="15">
        <f t="shared" si="103"/>
        <v>42418.916666666672</v>
      </c>
      <c r="U1289">
        <f t="shared" si="104"/>
        <v>2016</v>
      </c>
    </row>
    <row r="1290" spans="1:21" ht="43.2" x14ac:dyDescent="0.3">
      <c r="A1290">
        <v>3423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IFERROR(ROUND(E1290/L1290,2),0)</f>
        <v>35</v>
      </c>
      <c r="Q1290" s="11" t="s">
        <v>8315</v>
      </c>
      <c r="R1290" t="s">
        <v>8316</v>
      </c>
      <c r="S1290" s="15">
        <f t="shared" ref="S1290:S1353" si="107">(((J1290/60)/60)/24)+DATE(1970,1,1)</f>
        <v>42088.911354166667</v>
      </c>
      <c r="T1290" s="15">
        <f t="shared" ref="T1290:T1353" si="108">(((I1290/60)/60)/24)+DATE(1970,1,1)</f>
        <v>42118.911354166667</v>
      </c>
      <c r="U1290">
        <f t="shared" ref="U1290:U1353" si="109">YEAR(S1290)</f>
        <v>2015</v>
      </c>
    </row>
    <row r="1291" spans="1:21" ht="43.2" x14ac:dyDescent="0.3">
      <c r="A1291">
        <v>3442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 s="11" t="s">
        <v>8315</v>
      </c>
      <c r="R1291" t="s">
        <v>8316</v>
      </c>
      <c r="S1291" s="15">
        <f t="shared" si="107"/>
        <v>42124.841111111105</v>
      </c>
      <c r="T1291" s="15">
        <f t="shared" si="108"/>
        <v>42154.841111111105</v>
      </c>
      <c r="U1291">
        <f t="shared" si="109"/>
        <v>2015</v>
      </c>
    </row>
    <row r="1292" spans="1:21" ht="43.2" x14ac:dyDescent="0.3">
      <c r="A1292">
        <v>3462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 s="11" t="s">
        <v>8315</v>
      </c>
      <c r="R1292" t="s">
        <v>8316</v>
      </c>
      <c r="S1292" s="15">
        <f t="shared" si="107"/>
        <v>42179.898472222223</v>
      </c>
      <c r="T1292" s="15">
        <f t="shared" si="108"/>
        <v>42195.75</v>
      </c>
      <c r="U1292">
        <f t="shared" si="109"/>
        <v>2015</v>
      </c>
    </row>
    <row r="1293" spans="1:21" ht="28.8" x14ac:dyDescent="0.3">
      <c r="A1293">
        <v>3470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s="11" t="s">
        <v>8315</v>
      </c>
      <c r="R1293" t="s">
        <v>8316</v>
      </c>
      <c r="S1293" s="15">
        <f t="shared" si="107"/>
        <v>42529.022013888884</v>
      </c>
      <c r="T1293" s="15">
        <f t="shared" si="108"/>
        <v>42566.901388888888</v>
      </c>
      <c r="U1293">
        <f t="shared" si="109"/>
        <v>2016</v>
      </c>
    </row>
    <row r="1294" spans="1:21" ht="43.2" x14ac:dyDescent="0.3">
      <c r="A1294">
        <v>3545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 s="11" t="s">
        <v>8315</v>
      </c>
      <c r="R1294" t="s">
        <v>8316</v>
      </c>
      <c r="S1294" s="15">
        <f t="shared" si="107"/>
        <v>42075.807395833333</v>
      </c>
      <c r="T1294" s="15">
        <f t="shared" si="108"/>
        <v>42105.807395833333</v>
      </c>
      <c r="U1294">
        <f t="shared" si="109"/>
        <v>2015</v>
      </c>
    </row>
    <row r="1295" spans="1:21" ht="57.6" x14ac:dyDescent="0.3">
      <c r="A1295">
        <v>3605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 s="11" t="s">
        <v>8315</v>
      </c>
      <c r="R1295" t="s">
        <v>8316</v>
      </c>
      <c r="S1295" s="15">
        <f t="shared" si="107"/>
        <v>42383.793124999997</v>
      </c>
      <c r="T1295" s="15">
        <f t="shared" si="108"/>
        <v>42413.793124999997</v>
      </c>
      <c r="U1295">
        <f t="shared" si="109"/>
        <v>2016</v>
      </c>
    </row>
    <row r="1296" spans="1:21" ht="57.6" x14ac:dyDescent="0.3">
      <c r="A1296">
        <v>3660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 s="11" t="s">
        <v>8315</v>
      </c>
      <c r="R1296" t="s">
        <v>8316</v>
      </c>
      <c r="S1296" s="15">
        <f t="shared" si="107"/>
        <v>41971.881076388891</v>
      </c>
      <c r="T1296" s="15">
        <f t="shared" si="108"/>
        <v>41996.881076388891</v>
      </c>
      <c r="U1296">
        <f t="shared" si="109"/>
        <v>2014</v>
      </c>
    </row>
    <row r="1297" spans="1:21" ht="43.2" x14ac:dyDescent="0.3">
      <c r="A1297">
        <v>3811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 s="11" t="s">
        <v>8315</v>
      </c>
      <c r="R1297" t="s">
        <v>8316</v>
      </c>
      <c r="S1297" s="15">
        <f t="shared" si="107"/>
        <v>42487.62700231481</v>
      </c>
      <c r="T1297" s="15">
        <f t="shared" si="108"/>
        <v>42521.458333333328</v>
      </c>
      <c r="U1297">
        <f t="shared" si="109"/>
        <v>2016</v>
      </c>
    </row>
    <row r="1298" spans="1:21" ht="43.2" x14ac:dyDescent="0.3">
      <c r="A1298">
        <v>3818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 s="11" t="s">
        <v>8315</v>
      </c>
      <c r="R1298" t="s">
        <v>8316</v>
      </c>
      <c r="S1298" s="15">
        <f t="shared" si="107"/>
        <v>42045.84238425926</v>
      </c>
      <c r="T1298" s="15">
        <f t="shared" si="108"/>
        <v>42075.800717592589</v>
      </c>
      <c r="U1298">
        <f t="shared" si="109"/>
        <v>2015</v>
      </c>
    </row>
    <row r="1299" spans="1:21" ht="43.2" x14ac:dyDescent="0.3">
      <c r="A1299">
        <v>3824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 s="11" t="s">
        <v>8315</v>
      </c>
      <c r="R1299" t="s">
        <v>8316</v>
      </c>
      <c r="S1299" s="15">
        <f t="shared" si="107"/>
        <v>42571.626192129625</v>
      </c>
      <c r="T1299" s="15">
        <f t="shared" si="108"/>
        <v>42583.570138888885</v>
      </c>
      <c r="U1299">
        <f t="shared" si="109"/>
        <v>2016</v>
      </c>
    </row>
    <row r="1300" spans="1:21" ht="57.6" x14ac:dyDescent="0.3">
      <c r="A1300">
        <v>3255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 s="11" t="s">
        <v>8315</v>
      </c>
      <c r="R1300" t="s">
        <v>8316</v>
      </c>
      <c r="S1300" s="15">
        <f t="shared" si="107"/>
        <v>41889.768229166664</v>
      </c>
      <c r="T1300" s="15">
        <f t="shared" si="108"/>
        <v>41919.768229166664</v>
      </c>
      <c r="U1300">
        <f t="shared" si="109"/>
        <v>2014</v>
      </c>
    </row>
    <row r="1301" spans="1:21" ht="43.2" x14ac:dyDescent="0.3">
      <c r="A1301">
        <v>3444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 s="11" t="s">
        <v>8315</v>
      </c>
      <c r="R1301" t="s">
        <v>8316</v>
      </c>
      <c r="S1301" s="15">
        <f t="shared" si="107"/>
        <v>42521.291504629626</v>
      </c>
      <c r="T1301" s="15">
        <f t="shared" si="108"/>
        <v>42529.582638888889</v>
      </c>
      <c r="U1301">
        <f t="shared" si="109"/>
        <v>2016</v>
      </c>
    </row>
    <row r="1302" spans="1:21" ht="43.2" x14ac:dyDescent="0.3">
      <c r="A1302">
        <v>3453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 s="11" t="s">
        <v>8315</v>
      </c>
      <c r="R1302" t="s">
        <v>8316</v>
      </c>
      <c r="S1302" s="15">
        <f t="shared" si="107"/>
        <v>42535.97865740741</v>
      </c>
      <c r="T1302" s="15">
        <f t="shared" si="108"/>
        <v>42595.97865740741</v>
      </c>
      <c r="U1302">
        <f t="shared" si="109"/>
        <v>2016</v>
      </c>
    </row>
    <row r="1303" spans="1:21" ht="43.2" x14ac:dyDescent="0.3">
      <c r="A1303">
        <v>3475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 s="11" t="s">
        <v>8315</v>
      </c>
      <c r="R1303" t="s">
        <v>8316</v>
      </c>
      <c r="S1303" s="15">
        <f t="shared" si="107"/>
        <v>41918.880833333329</v>
      </c>
      <c r="T1303" s="15">
        <f t="shared" si="108"/>
        <v>41946</v>
      </c>
      <c r="U1303">
        <f t="shared" si="109"/>
        <v>2014</v>
      </c>
    </row>
    <row r="1304" spans="1:21" ht="43.2" x14ac:dyDescent="0.3">
      <c r="A1304">
        <v>3476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 s="11" t="s">
        <v>8315</v>
      </c>
      <c r="R1304" t="s">
        <v>8316</v>
      </c>
      <c r="S1304" s="15">
        <f t="shared" si="107"/>
        <v>41921.279976851853</v>
      </c>
      <c r="T1304" s="15">
        <f t="shared" si="108"/>
        <v>41939.125</v>
      </c>
      <c r="U1304">
        <f t="shared" si="109"/>
        <v>2014</v>
      </c>
    </row>
    <row r="1305" spans="1:21" ht="57.6" x14ac:dyDescent="0.3">
      <c r="A1305">
        <v>3540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 s="11" t="s">
        <v>8315</v>
      </c>
      <c r="R1305" t="s">
        <v>8316</v>
      </c>
      <c r="S1305" s="15">
        <f t="shared" si="107"/>
        <v>42517.003368055557</v>
      </c>
      <c r="T1305" s="15">
        <f t="shared" si="108"/>
        <v>42547.003368055557</v>
      </c>
      <c r="U1305">
        <f t="shared" si="109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8317</v>
      </c>
      <c r="R1334" t="s">
        <v>8319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8317</v>
      </c>
      <c r="R1335" t="s">
        <v>8319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8317</v>
      </c>
      <c r="R1342" t="s">
        <v>8319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8320</v>
      </c>
      <c r="R1354" t="s">
        <v>8321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t="s">
        <v>8321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8320</v>
      </c>
      <c r="R1418" t="s">
        <v>8339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8320</v>
      </c>
      <c r="R1427" t="s">
        <v>8339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8320</v>
      </c>
      <c r="R1428" t="s">
        <v>8339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8320</v>
      </c>
      <c r="R1431" t="s">
        <v>8339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8320</v>
      </c>
      <c r="R1434" t="s">
        <v>8339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8320</v>
      </c>
      <c r="R1444" t="s">
        <v>8339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8320</v>
      </c>
      <c r="R1445" t="s">
        <v>8339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8320</v>
      </c>
      <c r="R1446" t="s">
        <v>8339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8320</v>
      </c>
      <c r="R1447" t="s">
        <v>8339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8320</v>
      </c>
      <c r="R1448" t="s">
        <v>8339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8320</v>
      </c>
      <c r="R1450" t="s">
        <v>8339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8320</v>
      </c>
      <c r="R1451" t="s">
        <v>8339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8320</v>
      </c>
      <c r="R1454" t="s">
        <v>8339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8320</v>
      </c>
      <c r="R1455" t="s">
        <v>8339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8320</v>
      </c>
      <c r="R1459" t="s">
        <v>8339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8320</v>
      </c>
      <c r="R1460" t="s">
        <v>8339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8320</v>
      </c>
      <c r="R1461" t="s">
        <v>8339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8320</v>
      </c>
      <c r="R1462" t="s">
        <v>8339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8320</v>
      </c>
      <c r="R1482" t="s">
        <v>8340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8320</v>
      </c>
      <c r="R1486" t="s">
        <v>8322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8320</v>
      </c>
      <c r="R1489" t="s">
        <v>8322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8320</v>
      </c>
      <c r="R1491" t="s">
        <v>8322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8320</v>
      </c>
      <c r="R1495" t="s">
        <v>8322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8320</v>
      </c>
      <c r="R1497" t="s">
        <v>8322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8320</v>
      </c>
      <c r="R1498" t="s">
        <v>8322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8336</v>
      </c>
      <c r="R1546" t="s">
        <v>8341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8336</v>
      </c>
      <c r="R1549" t="s">
        <v>8341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8336</v>
      </c>
      <c r="R1553" t="s">
        <v>8341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8336</v>
      </c>
      <c r="R1555" t="s">
        <v>8341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8336</v>
      </c>
      <c r="R1556" t="s">
        <v>8341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8336</v>
      </c>
      <c r="R1557" t="s">
        <v>8341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t="s">
        <v>8341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8320</v>
      </c>
      <c r="R1564" t="s">
        <v>8342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8320</v>
      </c>
      <c r="R1571" t="s">
        <v>8342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8320</v>
      </c>
      <c r="R1582" t="s">
        <v>8342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8336</v>
      </c>
      <c r="R1586" t="s">
        <v>8343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8336</v>
      </c>
      <c r="R1588" t="s">
        <v>8343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8336</v>
      </c>
      <c r="R1590" t="s">
        <v>8343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8336</v>
      </c>
      <c r="R1591" t="s">
        <v>8343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8336</v>
      </c>
      <c r="R1594" t="s">
        <v>8343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8323</v>
      </c>
      <c r="R1610" t="s">
        <v>8324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8323</v>
      </c>
      <c r="R1674" t="s">
        <v>8344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t="s">
        <v>8344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8323</v>
      </c>
      <c r="R1684" t="s">
        <v>8345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8323</v>
      </c>
      <c r="R1698" t="s">
        <v>8345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8323</v>
      </c>
      <c r="R1700" t="s">
        <v>8345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8323</v>
      </c>
      <c r="R1707" t="s">
        <v>8345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8323</v>
      </c>
      <c r="R1708" t="s">
        <v>8345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8323</v>
      </c>
      <c r="R1710" t="s">
        <v>8345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8323</v>
      </c>
      <c r="R1714" t="s">
        <v>8345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8323</v>
      </c>
      <c r="R1738" t="s">
        <v>8345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8323</v>
      </c>
      <c r="R1742" t="s">
        <v>8345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8336</v>
      </c>
      <c r="R1768" t="s">
        <v>8337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8336</v>
      </c>
      <c r="R1802" t="s">
        <v>8337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8336</v>
      </c>
      <c r="R1815" t="s">
        <v>8337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8336</v>
      </c>
      <c r="R1817" t="s">
        <v>8337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8336</v>
      </c>
      <c r="R1820" t="s">
        <v>8337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8331</v>
      </c>
      <c r="R1866" t="s">
        <v>8333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8331</v>
      </c>
      <c r="R1871" t="s">
        <v>8333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8331</v>
      </c>
      <c r="R1878" t="s">
        <v>8333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8331</v>
      </c>
      <c r="R1879" t="s">
        <v>8333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8331</v>
      </c>
      <c r="R1880" t="s">
        <v>8333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t="s">
        <v>8333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8323</v>
      </c>
      <c r="R1930" t="s">
        <v>8327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t="s">
        <v>8327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8336</v>
      </c>
      <c r="R1994" t="s">
        <v>8348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8336</v>
      </c>
      <c r="R1995" t="s">
        <v>8348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8336</v>
      </c>
      <c r="R1996" t="s">
        <v>8348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8336</v>
      </c>
      <c r="R1998" t="s">
        <v>8348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8336</v>
      </c>
      <c r="R1999" t="s">
        <v>8348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t="s">
        <v>8348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8317</v>
      </c>
      <c r="R2058" t="s">
        <v>8347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8323</v>
      </c>
      <c r="R2122" t="s">
        <v>8327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8331</v>
      </c>
      <c r="R2143" t="s">
        <v>8332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8331</v>
      </c>
      <c r="R2151" t="s">
        <v>8332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8331</v>
      </c>
      <c r="R2186" t="s">
        <v>8349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t="s">
        <v>8349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8331</v>
      </c>
      <c r="R2250" t="s">
        <v>8349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8323</v>
      </c>
      <c r="R2314" t="s">
        <v>8327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t="s">
        <v>8327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8317</v>
      </c>
      <c r="R2343" t="s">
        <v>8318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8317</v>
      </c>
      <c r="R2344" t="s">
        <v>8318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8317</v>
      </c>
      <c r="R2347" t="s">
        <v>8318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8317</v>
      </c>
      <c r="R2351" t="s">
        <v>8318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8317</v>
      </c>
      <c r="R2352" t="s">
        <v>8318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8317</v>
      </c>
      <c r="R2354" t="s">
        <v>8318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8317</v>
      </c>
      <c r="R2355" t="s">
        <v>8318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8317</v>
      </c>
      <c r="R2358" t="s">
        <v>8318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8317</v>
      </c>
      <c r="R2359" t="s">
        <v>8318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8317</v>
      </c>
      <c r="R2360" t="s">
        <v>8318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8317</v>
      </c>
      <c r="R2363" t="s">
        <v>8318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8317</v>
      </c>
      <c r="R2365" t="s">
        <v>8318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8317</v>
      </c>
      <c r="R2366" t="s">
        <v>8318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8317</v>
      </c>
      <c r="R2367" t="s">
        <v>8318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8317</v>
      </c>
      <c r="R2378" t="s">
        <v>8318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8317</v>
      </c>
      <c r="R2379" t="s">
        <v>8318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8317</v>
      </c>
      <c r="R2380" t="s">
        <v>8318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8317</v>
      </c>
      <c r="R2381" t="s">
        <v>8318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8317</v>
      </c>
      <c r="R2388" t="s">
        <v>8318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8317</v>
      </c>
      <c r="R2392" t="s">
        <v>8318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8317</v>
      </c>
      <c r="R2394" t="s">
        <v>8318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8317</v>
      </c>
      <c r="R2397" t="s">
        <v>8318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8317</v>
      </c>
      <c r="R2399" t="s">
        <v>8318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8317</v>
      </c>
      <c r="R2400" t="s">
        <v>8318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8317</v>
      </c>
      <c r="R2401" t="s">
        <v>8318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8317</v>
      </c>
      <c r="R2402" t="s">
        <v>8318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8334</v>
      </c>
      <c r="R2406" t="s">
        <v>8335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8334</v>
      </c>
      <c r="R2412" t="s">
        <v>8335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8334</v>
      </c>
      <c r="R2414" t="s">
        <v>8335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8334</v>
      </c>
      <c r="R2419" t="s">
        <v>8335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8334</v>
      </c>
      <c r="R2421" t="s">
        <v>8335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8334</v>
      </c>
      <c r="R2442" t="s">
        <v>8335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8334</v>
      </c>
      <c r="R2506" t="s">
        <v>8351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8334</v>
      </c>
      <c r="R2507" t="s">
        <v>8351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8334</v>
      </c>
      <c r="R2509" t="s">
        <v>8351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8334</v>
      </c>
      <c r="R2510" t="s">
        <v>8351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8334</v>
      </c>
      <c r="R2513" t="s">
        <v>8351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8334</v>
      </c>
      <c r="R2514" t="s">
        <v>8351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8334</v>
      </c>
      <c r="R2515" t="s">
        <v>8351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8334</v>
      </c>
      <c r="R2518" t="s">
        <v>8351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8334</v>
      </c>
      <c r="R2520" t="s">
        <v>8351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8334</v>
      </c>
      <c r="R2522" t="s">
        <v>8351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8334</v>
      </c>
      <c r="R2570" t="s">
        <v>8335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8334</v>
      </c>
      <c r="R2574" t="s">
        <v>8335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8334</v>
      </c>
      <c r="R2575" t="s">
        <v>8335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8334</v>
      </c>
      <c r="R2576" t="s">
        <v>8335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8334</v>
      </c>
      <c r="R2577" t="s">
        <v>8335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8334</v>
      </c>
      <c r="R2578" t="s">
        <v>8335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8334</v>
      </c>
      <c r="R2579" t="s">
        <v>8335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8334</v>
      </c>
      <c r="R2580" t="s">
        <v>8335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8334</v>
      </c>
      <c r="R2586" t="s">
        <v>8335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8334</v>
      </c>
      <c r="R2592" t="s">
        <v>8335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8334</v>
      </c>
      <c r="R2595" t="s">
        <v>8335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8317</v>
      </c>
      <c r="R2634" t="s">
        <v>8353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8317</v>
      </c>
      <c r="R2644" t="s">
        <v>8353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8334</v>
      </c>
      <c r="R2698" t="s">
        <v>8335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8334</v>
      </c>
      <c r="R2701" t="s">
        <v>8335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8320</v>
      </c>
      <c r="R2762" t="s">
        <v>8356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8320</v>
      </c>
      <c r="R2767" t="s">
        <v>8356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8320</v>
      </c>
      <c r="R2773" t="s">
        <v>8356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8320</v>
      </c>
      <c r="R2774" t="s">
        <v>8356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8320</v>
      </c>
      <c r="R2782" t="s">
        <v>8356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3.2" x14ac:dyDescent="0.3">
      <c r="A2783">
        <v>3652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 s="11" t="s">
        <v>8315</v>
      </c>
      <c r="R2783" t="s">
        <v>8316</v>
      </c>
      <c r="S2783" s="15">
        <f t="shared" si="222"/>
        <v>42596.644699074073</v>
      </c>
      <c r="T2783" s="15">
        <f t="shared" si="223"/>
        <v>42607.165972222225</v>
      </c>
      <c r="U2783">
        <f t="shared" si="224"/>
        <v>2016</v>
      </c>
    </row>
    <row r="2784" spans="1:21" ht="43.2" x14ac:dyDescent="0.3">
      <c r="A2784">
        <v>3704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 s="11" t="s">
        <v>8315</v>
      </c>
      <c r="R2784" t="s">
        <v>8316</v>
      </c>
      <c r="S2784" s="15">
        <f t="shared" si="222"/>
        <v>42461.689745370371</v>
      </c>
      <c r="T2784" s="15">
        <f t="shared" si="223"/>
        <v>42521.689745370371</v>
      </c>
      <c r="U2784">
        <f t="shared" si="224"/>
        <v>2016</v>
      </c>
    </row>
    <row r="2785" spans="1:21" ht="43.2" x14ac:dyDescent="0.3">
      <c r="A2785">
        <v>3725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 s="11" t="s">
        <v>8315</v>
      </c>
      <c r="R2785" t="s">
        <v>8316</v>
      </c>
      <c r="S2785" s="15">
        <f t="shared" si="222"/>
        <v>42401.945219907408</v>
      </c>
      <c r="T2785" s="15">
        <f t="shared" si="223"/>
        <v>42418.895833333328</v>
      </c>
      <c r="U2785">
        <f t="shared" si="224"/>
        <v>2016</v>
      </c>
    </row>
    <row r="2786" spans="1:21" ht="43.2" x14ac:dyDescent="0.3">
      <c r="A2786">
        <v>3820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 s="11" t="s">
        <v>8315</v>
      </c>
      <c r="R2786" t="s">
        <v>8316</v>
      </c>
      <c r="S2786" s="15">
        <f t="shared" si="222"/>
        <v>42160.651817129634</v>
      </c>
      <c r="T2786" s="15">
        <f t="shared" si="223"/>
        <v>42190.651817129634</v>
      </c>
      <c r="U2786">
        <f t="shared" si="224"/>
        <v>2015</v>
      </c>
    </row>
    <row r="2787" spans="1:21" ht="43.2" x14ac:dyDescent="0.3">
      <c r="A2787">
        <v>3562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s="11" t="s">
        <v>8315</v>
      </c>
      <c r="R2787" t="s">
        <v>8316</v>
      </c>
      <c r="S2787" s="15">
        <f t="shared" si="222"/>
        <v>42433.761886574073</v>
      </c>
      <c r="T2787" s="15">
        <f t="shared" si="223"/>
        <v>42442.916666666672</v>
      </c>
      <c r="U2787">
        <f t="shared" si="224"/>
        <v>2016</v>
      </c>
    </row>
    <row r="2788" spans="1:21" ht="43.2" x14ac:dyDescent="0.3">
      <c r="A2788">
        <v>3693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s="11" t="s">
        <v>8315</v>
      </c>
      <c r="R2788" t="s">
        <v>8316</v>
      </c>
      <c r="S2788" s="15">
        <f t="shared" si="222"/>
        <v>42309.191307870366</v>
      </c>
      <c r="T2788" s="15">
        <f t="shared" si="223"/>
        <v>42338.9375</v>
      </c>
      <c r="U2788">
        <f t="shared" si="224"/>
        <v>2015</v>
      </c>
    </row>
    <row r="2789" spans="1:21" ht="28.8" x14ac:dyDescent="0.3">
      <c r="A2789">
        <v>3309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 s="11" t="s">
        <v>8315</v>
      </c>
      <c r="R2789" t="s">
        <v>8316</v>
      </c>
      <c r="S2789" s="15">
        <f t="shared" si="222"/>
        <v>42628.650208333333</v>
      </c>
      <c r="T2789" s="15">
        <f t="shared" si="223"/>
        <v>42659.650208333333</v>
      </c>
      <c r="U2789">
        <f t="shared" si="224"/>
        <v>2016</v>
      </c>
    </row>
    <row r="2790" spans="1:21" ht="43.2" x14ac:dyDescent="0.3">
      <c r="A2790">
        <v>3405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s="11" t="s">
        <v>8315</v>
      </c>
      <c r="R2790" t="s">
        <v>8316</v>
      </c>
      <c r="S2790" s="15">
        <f t="shared" si="222"/>
        <v>42410.017199074078</v>
      </c>
      <c r="T2790" s="15">
        <f t="shared" si="223"/>
        <v>42430.999305555553</v>
      </c>
      <c r="U2790">
        <f t="shared" si="224"/>
        <v>2016</v>
      </c>
    </row>
    <row r="2791" spans="1:21" ht="57.6" x14ac:dyDescent="0.3">
      <c r="A2791">
        <v>3521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 s="11" t="s">
        <v>8315</v>
      </c>
      <c r="R2791" t="s">
        <v>8316</v>
      </c>
      <c r="S2791" s="15">
        <f t="shared" si="222"/>
        <v>41881.361342592594</v>
      </c>
      <c r="T2791" s="15">
        <f t="shared" si="223"/>
        <v>41911.361342592594</v>
      </c>
      <c r="U2791">
        <f t="shared" si="224"/>
        <v>2014</v>
      </c>
    </row>
    <row r="2792" spans="1:21" ht="43.2" x14ac:dyDescent="0.3">
      <c r="A2792">
        <v>3558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 s="11" t="s">
        <v>8315</v>
      </c>
      <c r="R2792" t="s">
        <v>8316</v>
      </c>
      <c r="S2792" s="15">
        <f t="shared" si="222"/>
        <v>42139.816840277781</v>
      </c>
      <c r="T2792" s="15">
        <f t="shared" si="223"/>
        <v>42181.875</v>
      </c>
      <c r="U2792">
        <f t="shared" si="224"/>
        <v>2015</v>
      </c>
    </row>
    <row r="2793" spans="1:21" ht="43.2" x14ac:dyDescent="0.3">
      <c r="A2793">
        <v>3686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 s="11" t="s">
        <v>8315</v>
      </c>
      <c r="R2793" t="s">
        <v>8316</v>
      </c>
      <c r="S2793" s="15">
        <f t="shared" si="222"/>
        <v>42230.662731481483</v>
      </c>
      <c r="T2793" s="15">
        <f t="shared" si="223"/>
        <v>42245.165972222225</v>
      </c>
      <c r="U2793">
        <f t="shared" si="224"/>
        <v>2015</v>
      </c>
    </row>
    <row r="2794" spans="1:21" ht="57.6" x14ac:dyDescent="0.3">
      <c r="A2794">
        <v>2805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 s="11" t="s">
        <v>8315</v>
      </c>
      <c r="R2794" t="s">
        <v>8316</v>
      </c>
      <c r="S2794" s="15">
        <f t="shared" si="222"/>
        <v>42213.505474537036</v>
      </c>
      <c r="T2794" s="15">
        <f t="shared" si="223"/>
        <v>42238.505474537036</v>
      </c>
      <c r="U2794">
        <f t="shared" si="224"/>
        <v>2015</v>
      </c>
    </row>
    <row r="2795" spans="1:21" ht="43.2" x14ac:dyDescent="0.3">
      <c r="A2795">
        <v>3325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 s="11" t="s">
        <v>8315</v>
      </c>
      <c r="R2795" t="s">
        <v>8316</v>
      </c>
      <c r="S2795" s="15">
        <f t="shared" si="222"/>
        <v>42064.785613425927</v>
      </c>
      <c r="T2795" s="15">
        <f t="shared" si="223"/>
        <v>42099.743946759263</v>
      </c>
      <c r="U2795">
        <f t="shared" si="224"/>
        <v>2015</v>
      </c>
    </row>
    <row r="2796" spans="1:21" ht="43.2" x14ac:dyDescent="0.3">
      <c r="A2796">
        <v>3494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 s="11" t="s">
        <v>8315</v>
      </c>
      <c r="R2796" t="s">
        <v>8316</v>
      </c>
      <c r="S2796" s="15">
        <f t="shared" si="222"/>
        <v>42689.214988425927</v>
      </c>
      <c r="T2796" s="15">
        <f t="shared" si="223"/>
        <v>42700.25</v>
      </c>
      <c r="U2796">
        <f t="shared" si="224"/>
        <v>2016</v>
      </c>
    </row>
    <row r="2797" spans="1:21" ht="57.6" x14ac:dyDescent="0.3">
      <c r="A2797">
        <v>2836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s="11" t="s">
        <v>8315</v>
      </c>
      <c r="R2797" t="s">
        <v>8316</v>
      </c>
      <c r="S2797" s="15">
        <f t="shared" si="222"/>
        <v>42746.261782407411</v>
      </c>
      <c r="T2797" s="15">
        <f t="shared" si="223"/>
        <v>42784.207638888889</v>
      </c>
      <c r="U2797">
        <f t="shared" si="224"/>
        <v>2017</v>
      </c>
    </row>
    <row r="2798" spans="1:21" ht="43.2" x14ac:dyDescent="0.3">
      <c r="A2798">
        <v>539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 s="11" t="s">
        <v>8315</v>
      </c>
      <c r="R2798" t="s">
        <v>8316</v>
      </c>
      <c r="S2798" s="15">
        <f t="shared" si="222"/>
        <v>42535.049849537041</v>
      </c>
      <c r="T2798" s="15">
        <f t="shared" si="223"/>
        <v>42556.049849537041</v>
      </c>
      <c r="U2798">
        <f t="shared" si="224"/>
        <v>2016</v>
      </c>
    </row>
    <row r="2799" spans="1:21" ht="43.2" x14ac:dyDescent="0.3">
      <c r="A2799">
        <v>1294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 s="11" t="s">
        <v>8315</v>
      </c>
      <c r="R2799" t="s">
        <v>8316</v>
      </c>
      <c r="S2799" s="15">
        <f t="shared" si="222"/>
        <v>42278.453668981485</v>
      </c>
      <c r="T2799" s="15">
        <f t="shared" si="223"/>
        <v>42296.458333333328</v>
      </c>
      <c r="U2799">
        <f t="shared" si="224"/>
        <v>2015</v>
      </c>
    </row>
    <row r="2800" spans="1:21" ht="43.2" x14ac:dyDescent="0.3">
      <c r="A2800">
        <v>2801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 s="11" t="s">
        <v>8315</v>
      </c>
      <c r="R2800" t="s">
        <v>8316</v>
      </c>
      <c r="S2800" s="15">
        <f t="shared" si="222"/>
        <v>41900.243159722224</v>
      </c>
      <c r="T2800" s="15">
        <f t="shared" si="223"/>
        <v>41922.458333333336</v>
      </c>
      <c r="U2800">
        <f t="shared" si="224"/>
        <v>2014</v>
      </c>
    </row>
    <row r="2801" spans="1:21" ht="43.2" x14ac:dyDescent="0.3">
      <c r="A2801">
        <v>3181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 s="11" t="s">
        <v>8315</v>
      </c>
      <c r="R2801" t="s">
        <v>8316</v>
      </c>
      <c r="S2801" s="15">
        <f t="shared" si="222"/>
        <v>41779.310034722221</v>
      </c>
      <c r="T2801" s="15">
        <f t="shared" si="223"/>
        <v>41805.666666666664</v>
      </c>
      <c r="U2801">
        <f t="shared" si="224"/>
        <v>2014</v>
      </c>
    </row>
    <row r="2802" spans="1:21" ht="43.2" x14ac:dyDescent="0.3">
      <c r="A2802">
        <v>3289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 s="11" t="s">
        <v>8315</v>
      </c>
      <c r="R2802" t="s">
        <v>8316</v>
      </c>
      <c r="S2802" s="15">
        <f t="shared" si="222"/>
        <v>42758.368078703701</v>
      </c>
      <c r="T2802" s="15">
        <f t="shared" si="223"/>
        <v>42786.368078703701</v>
      </c>
      <c r="U2802">
        <f t="shared" si="224"/>
        <v>2017</v>
      </c>
    </row>
    <row r="2803" spans="1:21" ht="57.6" x14ac:dyDescent="0.3">
      <c r="A2803">
        <v>3291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 s="11" t="s">
        <v>8315</v>
      </c>
      <c r="R2803" t="s">
        <v>8316</v>
      </c>
      <c r="S2803" s="15">
        <f t="shared" si="222"/>
        <v>42232.702546296292</v>
      </c>
      <c r="T2803" s="15">
        <f t="shared" si="223"/>
        <v>42264.165972222225</v>
      </c>
      <c r="U2803">
        <f t="shared" si="224"/>
        <v>2015</v>
      </c>
    </row>
    <row r="2804" spans="1:21" ht="43.2" x14ac:dyDescent="0.3">
      <c r="A2804">
        <v>3319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 s="11" t="s">
        <v>8315</v>
      </c>
      <c r="R2804" t="s">
        <v>8316</v>
      </c>
      <c r="S2804" s="15">
        <f t="shared" si="222"/>
        <v>41990.585486111115</v>
      </c>
      <c r="T2804" s="15">
        <f t="shared" si="223"/>
        <v>42035.585486111115</v>
      </c>
      <c r="U2804">
        <f t="shared" si="224"/>
        <v>2014</v>
      </c>
    </row>
    <row r="2805" spans="1:21" ht="57.6" x14ac:dyDescent="0.3">
      <c r="A2805">
        <v>3321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 s="11" t="s">
        <v>8315</v>
      </c>
      <c r="R2805" t="s">
        <v>8316</v>
      </c>
      <c r="S2805" s="15">
        <f t="shared" si="222"/>
        <v>41914.100289351853</v>
      </c>
      <c r="T2805" s="15">
        <f t="shared" si="223"/>
        <v>41928.165972222225</v>
      </c>
      <c r="U2805">
        <f t="shared" si="224"/>
        <v>2014</v>
      </c>
    </row>
    <row r="2806" spans="1:21" ht="43.2" x14ac:dyDescent="0.3">
      <c r="A2806">
        <v>3345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 s="11" t="s">
        <v>8315</v>
      </c>
      <c r="R2806" t="s">
        <v>8316</v>
      </c>
      <c r="S2806" s="15">
        <f t="shared" si="222"/>
        <v>42053.106111111112</v>
      </c>
      <c r="T2806" s="15">
        <f t="shared" si="223"/>
        <v>42112.025694444441</v>
      </c>
      <c r="U2806">
        <f t="shared" si="224"/>
        <v>2015</v>
      </c>
    </row>
    <row r="2807" spans="1:21" ht="43.2" x14ac:dyDescent="0.3">
      <c r="A2807">
        <v>3353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 s="11" t="s">
        <v>8315</v>
      </c>
      <c r="R2807" t="s">
        <v>8316</v>
      </c>
      <c r="S2807" s="15">
        <f t="shared" si="222"/>
        <v>42479.432291666672</v>
      </c>
      <c r="T2807" s="15">
        <f t="shared" si="223"/>
        <v>42492.958333333328</v>
      </c>
      <c r="U2807">
        <f t="shared" si="224"/>
        <v>2016</v>
      </c>
    </row>
    <row r="2808" spans="1:21" ht="43.2" x14ac:dyDescent="0.3">
      <c r="A2808">
        <v>3362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 s="11" t="s">
        <v>8315</v>
      </c>
      <c r="R2808" t="s">
        <v>8316</v>
      </c>
      <c r="S2808" s="15">
        <f t="shared" si="222"/>
        <v>42056.091631944444</v>
      </c>
      <c r="T2808" s="15">
        <f t="shared" si="223"/>
        <v>42070.204861111109</v>
      </c>
      <c r="U2808">
        <f t="shared" si="224"/>
        <v>2015</v>
      </c>
    </row>
    <row r="2809" spans="1:21" ht="43.2" x14ac:dyDescent="0.3">
      <c r="A2809">
        <v>3366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 s="11" t="s">
        <v>8315</v>
      </c>
      <c r="R2809" t="s">
        <v>8316</v>
      </c>
      <c r="S2809" s="15">
        <f t="shared" si="222"/>
        <v>42107.067557870367</v>
      </c>
      <c r="T2809" s="15">
        <f t="shared" si="223"/>
        <v>42137.067557870367</v>
      </c>
      <c r="U2809">
        <f t="shared" si="224"/>
        <v>2015</v>
      </c>
    </row>
    <row r="2810" spans="1:21" ht="43.2" x14ac:dyDescent="0.3">
      <c r="A2810">
        <v>3391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 s="11" t="s">
        <v>8315</v>
      </c>
      <c r="R2810" t="s">
        <v>8316</v>
      </c>
      <c r="S2810" s="15">
        <f t="shared" si="222"/>
        <v>41830.545694444445</v>
      </c>
      <c r="T2810" s="15">
        <f t="shared" si="223"/>
        <v>41859.936111111114</v>
      </c>
      <c r="U2810">
        <f t="shared" si="224"/>
        <v>2014</v>
      </c>
    </row>
    <row r="2811" spans="1:21" ht="57.6" x14ac:dyDescent="0.3">
      <c r="A2811">
        <v>3392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 s="11" t="s">
        <v>8315</v>
      </c>
      <c r="R2811" t="s">
        <v>8316</v>
      </c>
      <c r="S2811" s="15">
        <f t="shared" si="222"/>
        <v>42446.845543981486</v>
      </c>
      <c r="T2811" s="15">
        <f t="shared" si="223"/>
        <v>42496.845543981486</v>
      </c>
      <c r="U2811">
        <f t="shared" si="224"/>
        <v>2016</v>
      </c>
    </row>
    <row r="2812" spans="1:21" ht="28.8" x14ac:dyDescent="0.3">
      <c r="A2812">
        <v>3395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 s="11" t="s">
        <v>8315</v>
      </c>
      <c r="R2812" t="s">
        <v>8316</v>
      </c>
      <c r="S2812" s="15">
        <f t="shared" si="222"/>
        <v>42140.712314814817</v>
      </c>
      <c r="T2812" s="15">
        <f t="shared" si="223"/>
        <v>42154.756944444445</v>
      </c>
      <c r="U2812">
        <f t="shared" si="224"/>
        <v>2015</v>
      </c>
    </row>
    <row r="2813" spans="1:21" ht="57.6" x14ac:dyDescent="0.3">
      <c r="A2813">
        <v>3404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 s="11" t="s">
        <v>8315</v>
      </c>
      <c r="R2813" t="s">
        <v>8316</v>
      </c>
      <c r="S2813" s="15">
        <f t="shared" si="222"/>
        <v>42152.503495370373</v>
      </c>
      <c r="T2813" s="15">
        <f t="shared" si="223"/>
        <v>42172.503495370373</v>
      </c>
      <c r="U2813">
        <f t="shared" si="224"/>
        <v>2015</v>
      </c>
    </row>
    <row r="2814" spans="1:21" ht="43.2" x14ac:dyDescent="0.3">
      <c r="A2814">
        <v>3408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 s="11" t="s">
        <v>8315</v>
      </c>
      <c r="R2814" t="s">
        <v>8316</v>
      </c>
      <c r="S2814" s="15">
        <f t="shared" si="222"/>
        <v>41808.991944444446</v>
      </c>
      <c r="T2814" s="15">
        <f t="shared" si="223"/>
        <v>41838.991944444446</v>
      </c>
      <c r="U2814">
        <f t="shared" si="224"/>
        <v>2014</v>
      </c>
    </row>
    <row r="2815" spans="1:21" ht="43.2" x14ac:dyDescent="0.3">
      <c r="A2815">
        <v>3409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 s="11" t="s">
        <v>8315</v>
      </c>
      <c r="R2815" t="s">
        <v>8316</v>
      </c>
      <c r="S2815" s="15">
        <f t="shared" si="222"/>
        <v>42544.814328703709</v>
      </c>
      <c r="T2815" s="15">
        <f t="shared" si="223"/>
        <v>42582.873611111107</v>
      </c>
      <c r="U2815">
        <f t="shared" si="224"/>
        <v>2016</v>
      </c>
    </row>
    <row r="2816" spans="1:21" ht="57.6" x14ac:dyDescent="0.3">
      <c r="A2816">
        <v>3413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 s="11" t="s">
        <v>8315</v>
      </c>
      <c r="R2816" t="s">
        <v>8316</v>
      </c>
      <c r="S2816" s="15">
        <f t="shared" si="222"/>
        <v>42053.733078703706</v>
      </c>
      <c r="T2816" s="15">
        <f t="shared" si="223"/>
        <v>42063.207638888889</v>
      </c>
      <c r="U2816">
        <f t="shared" si="224"/>
        <v>2015</v>
      </c>
    </row>
    <row r="2817" spans="1:21" ht="43.2" x14ac:dyDescent="0.3">
      <c r="A2817">
        <v>3450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 s="11" t="s">
        <v>8315</v>
      </c>
      <c r="R2817" t="s">
        <v>8316</v>
      </c>
      <c r="S2817" s="15">
        <f t="shared" si="222"/>
        <v>42036.704525462963</v>
      </c>
      <c r="T2817" s="15">
        <f t="shared" si="223"/>
        <v>42096.662858796291</v>
      </c>
      <c r="U2817">
        <f t="shared" si="224"/>
        <v>2015</v>
      </c>
    </row>
    <row r="2818" spans="1:21" ht="43.2" x14ac:dyDescent="0.3">
      <c r="A2818">
        <v>3459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s="11" t="s">
        <v>8315</v>
      </c>
      <c r="R2818" t="s">
        <v>8316</v>
      </c>
      <c r="S2818" s="15">
        <f t="shared" si="222"/>
        <v>42480.479861111111</v>
      </c>
      <c r="T2818" s="15">
        <f t="shared" si="223"/>
        <v>42510.479861111111</v>
      </c>
      <c r="U2818">
        <f t="shared" si="224"/>
        <v>2016</v>
      </c>
    </row>
    <row r="2819" spans="1:21" ht="43.2" x14ac:dyDescent="0.3">
      <c r="A2819">
        <v>3460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 s="11" t="s">
        <v>8315</v>
      </c>
      <c r="R2819" t="s">
        <v>8316</v>
      </c>
      <c r="S2819" s="15">
        <f t="shared" si="222"/>
        <v>41852.527222222219</v>
      </c>
      <c r="T2819" s="15">
        <f t="shared" si="223"/>
        <v>41866.527222222219</v>
      </c>
      <c r="U2819">
        <f t="shared" si="224"/>
        <v>2014</v>
      </c>
    </row>
    <row r="2820" spans="1:21" ht="43.2" x14ac:dyDescent="0.3">
      <c r="A2820">
        <v>3461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 s="11" t="s">
        <v>8315</v>
      </c>
      <c r="R2820" t="s">
        <v>8316</v>
      </c>
      <c r="S2820" s="15">
        <f t="shared" si="222"/>
        <v>42643.632858796293</v>
      </c>
      <c r="T2820" s="15">
        <f t="shared" si="223"/>
        <v>42672.125</v>
      </c>
      <c r="U2820">
        <f t="shared" si="224"/>
        <v>2016</v>
      </c>
    </row>
    <row r="2821" spans="1:21" ht="43.2" x14ac:dyDescent="0.3">
      <c r="A2821">
        <v>3471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 s="11" t="s">
        <v>8315</v>
      </c>
      <c r="R2821" t="s">
        <v>8316</v>
      </c>
      <c r="S2821" s="15">
        <f t="shared" si="222"/>
        <v>41841.820486111108</v>
      </c>
      <c r="T2821" s="15">
        <f t="shared" si="223"/>
        <v>41882.833333333336</v>
      </c>
      <c r="U2821">
        <f t="shared" si="224"/>
        <v>2014</v>
      </c>
    </row>
    <row r="2822" spans="1:21" ht="43.2" x14ac:dyDescent="0.3">
      <c r="A2822">
        <v>3491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 s="11" t="s">
        <v>8315</v>
      </c>
      <c r="R2822" t="s">
        <v>8316</v>
      </c>
      <c r="S2822" s="15">
        <f t="shared" si="222"/>
        <v>42121.249814814815</v>
      </c>
      <c r="T2822" s="15">
        <f t="shared" si="223"/>
        <v>42142.249814814815</v>
      </c>
      <c r="U2822">
        <f t="shared" si="224"/>
        <v>2015</v>
      </c>
    </row>
    <row r="2823" spans="1:21" ht="43.2" x14ac:dyDescent="0.3">
      <c r="A2823">
        <v>3514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 s="11" t="s">
        <v>8315</v>
      </c>
      <c r="R2823" t="s">
        <v>8316</v>
      </c>
      <c r="S2823" s="15">
        <f t="shared" si="222"/>
        <v>42020.846666666665</v>
      </c>
      <c r="T2823" s="15">
        <f t="shared" si="223"/>
        <v>42037.207638888889</v>
      </c>
      <c r="U2823">
        <f t="shared" si="224"/>
        <v>2015</v>
      </c>
    </row>
    <row r="2824" spans="1:21" ht="43.2" x14ac:dyDescent="0.3">
      <c r="A2824">
        <v>3525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 s="11" t="s">
        <v>8315</v>
      </c>
      <c r="R2824" t="s">
        <v>8316</v>
      </c>
      <c r="S2824" s="15">
        <f t="shared" si="222"/>
        <v>42214.6956712963</v>
      </c>
      <c r="T2824" s="15">
        <f t="shared" si="223"/>
        <v>42225.666666666672</v>
      </c>
      <c r="U2824">
        <f t="shared" si="224"/>
        <v>2015</v>
      </c>
    </row>
    <row r="2825" spans="1:21" ht="43.2" x14ac:dyDescent="0.3">
      <c r="A2825">
        <v>3529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 s="11" t="s">
        <v>8315</v>
      </c>
      <c r="R2825" t="s">
        <v>8316</v>
      </c>
      <c r="S2825" s="15">
        <f t="shared" si="222"/>
        <v>42177.761782407411</v>
      </c>
      <c r="T2825" s="15">
        <f t="shared" si="223"/>
        <v>42198.041666666672</v>
      </c>
      <c r="U2825">
        <f t="shared" si="224"/>
        <v>2015</v>
      </c>
    </row>
    <row r="2826" spans="1:21" ht="57.6" x14ac:dyDescent="0.3">
      <c r="A2826">
        <v>3533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IFERROR(ROUND(E2826/L2826,2),0)</f>
        <v>78.88</v>
      </c>
      <c r="Q2826" s="11" t="s">
        <v>8315</v>
      </c>
      <c r="R2826" t="s">
        <v>8316</v>
      </c>
      <c r="S2826" s="15">
        <f t="shared" ref="S2826:S2889" si="227">(((J2826/60)/60)/24)+DATE(1970,1,1)</f>
        <v>42289.761192129634</v>
      </c>
      <c r="T2826" s="15">
        <f t="shared" ref="T2826:T2889" si="228">(((I2826/60)/60)/24)+DATE(1970,1,1)</f>
        <v>42319.802858796291</v>
      </c>
      <c r="U2826">
        <f t="shared" ref="U2826:U2889" si="229">YEAR(S2826)</f>
        <v>2015</v>
      </c>
    </row>
    <row r="2827" spans="1:21" ht="43.2" x14ac:dyDescent="0.3">
      <c r="A2827">
        <v>3563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 s="11" t="s">
        <v>8315</v>
      </c>
      <c r="R2827" t="s">
        <v>8316</v>
      </c>
      <c r="S2827" s="15">
        <f t="shared" si="227"/>
        <v>42555.671944444446</v>
      </c>
      <c r="T2827" s="15">
        <f t="shared" si="228"/>
        <v>42583.791666666672</v>
      </c>
      <c r="U2827">
        <f t="shared" si="229"/>
        <v>2016</v>
      </c>
    </row>
    <row r="2828" spans="1:21" ht="28.8" x14ac:dyDescent="0.3">
      <c r="A2828">
        <v>3572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 s="11" t="s">
        <v>8315</v>
      </c>
      <c r="R2828" t="s">
        <v>8316</v>
      </c>
      <c r="S2828" s="15">
        <f t="shared" si="227"/>
        <v>42146.570393518516</v>
      </c>
      <c r="T2828" s="15">
        <f t="shared" si="228"/>
        <v>42176.570393518516</v>
      </c>
      <c r="U2828">
        <f t="shared" si="229"/>
        <v>2015</v>
      </c>
    </row>
    <row r="2829" spans="1:21" ht="43.2" x14ac:dyDescent="0.3">
      <c r="A2829">
        <v>3579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 s="11" t="s">
        <v>8315</v>
      </c>
      <c r="R2829" t="s">
        <v>8316</v>
      </c>
      <c r="S2829" s="15">
        <f t="shared" si="227"/>
        <v>42430.762222222227</v>
      </c>
      <c r="T2829" s="15">
        <f t="shared" si="228"/>
        <v>42460.720555555556</v>
      </c>
      <c r="U2829">
        <f t="shared" si="229"/>
        <v>2016</v>
      </c>
    </row>
    <row r="2830" spans="1:21" ht="43.2" x14ac:dyDescent="0.3">
      <c r="A2830">
        <v>3587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 s="11" t="s">
        <v>8315</v>
      </c>
      <c r="R2830" t="s">
        <v>8316</v>
      </c>
      <c r="S2830" s="15">
        <f t="shared" si="227"/>
        <v>42503.539976851855</v>
      </c>
      <c r="T2830" s="15">
        <f t="shared" si="228"/>
        <v>42548.791666666672</v>
      </c>
      <c r="U2830">
        <f t="shared" si="229"/>
        <v>2016</v>
      </c>
    </row>
    <row r="2831" spans="1:21" ht="43.2" x14ac:dyDescent="0.3">
      <c r="A2831">
        <v>3599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s="11" t="s">
        <v>8315</v>
      </c>
      <c r="R2831" t="s">
        <v>8316</v>
      </c>
      <c r="S2831" s="15">
        <f t="shared" si="227"/>
        <v>42220.79487268519</v>
      </c>
      <c r="T2831" s="15">
        <f t="shared" si="228"/>
        <v>42246</v>
      </c>
      <c r="U2831">
        <f t="shared" si="229"/>
        <v>2015</v>
      </c>
    </row>
    <row r="2832" spans="1:21" ht="43.2" x14ac:dyDescent="0.3">
      <c r="A2832">
        <v>3650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 s="11" t="s">
        <v>8315</v>
      </c>
      <c r="R2832" t="s">
        <v>8316</v>
      </c>
      <c r="S2832" s="15">
        <f t="shared" si="227"/>
        <v>42381.478981481487</v>
      </c>
      <c r="T2832" s="15">
        <f t="shared" si="228"/>
        <v>42402.478981481487</v>
      </c>
      <c r="U2832">
        <f t="shared" si="229"/>
        <v>2016</v>
      </c>
    </row>
    <row r="2833" spans="1:21" ht="43.2" x14ac:dyDescent="0.3">
      <c r="A2833">
        <v>3651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 s="11" t="s">
        <v>8315</v>
      </c>
      <c r="R2833" t="s">
        <v>8316</v>
      </c>
      <c r="S2833" s="15">
        <f t="shared" si="227"/>
        <v>41828.646319444444</v>
      </c>
      <c r="T2833" s="15">
        <f t="shared" si="228"/>
        <v>41861.665972222225</v>
      </c>
      <c r="U2833">
        <f t="shared" si="229"/>
        <v>2014</v>
      </c>
    </row>
    <row r="2834" spans="1:21" ht="28.8" x14ac:dyDescent="0.3">
      <c r="A2834">
        <v>3700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 s="11" t="s">
        <v>8315</v>
      </c>
      <c r="R2834" t="s">
        <v>8316</v>
      </c>
      <c r="S2834" s="15">
        <f t="shared" si="227"/>
        <v>41882.585648148146</v>
      </c>
      <c r="T2834" s="15">
        <f t="shared" si="228"/>
        <v>41912.666666666664</v>
      </c>
      <c r="U2834">
        <f t="shared" si="229"/>
        <v>2014</v>
      </c>
    </row>
    <row r="2835" spans="1:21" ht="28.8" x14ac:dyDescent="0.3">
      <c r="A2835">
        <v>3711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 s="11" t="s">
        <v>8315</v>
      </c>
      <c r="R2835" t="s">
        <v>8316</v>
      </c>
      <c r="S2835" s="15">
        <f t="shared" si="227"/>
        <v>41779.724224537036</v>
      </c>
      <c r="T2835" s="15">
        <f t="shared" si="228"/>
        <v>41805.666666666664</v>
      </c>
      <c r="U2835">
        <f t="shared" si="229"/>
        <v>2014</v>
      </c>
    </row>
    <row r="2836" spans="1:21" ht="43.2" x14ac:dyDescent="0.3">
      <c r="A2836">
        <v>3718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 s="11" t="s">
        <v>8315</v>
      </c>
      <c r="R2836" t="s">
        <v>8316</v>
      </c>
      <c r="S2836" s="15">
        <f t="shared" si="227"/>
        <v>42032.716145833328</v>
      </c>
      <c r="T2836" s="15">
        <f t="shared" si="228"/>
        <v>42062.716145833328</v>
      </c>
      <c r="U2836">
        <f t="shared" si="229"/>
        <v>2015</v>
      </c>
    </row>
    <row r="2837" spans="1:21" ht="43.2" x14ac:dyDescent="0.3">
      <c r="A2837">
        <v>3829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 s="11" t="s">
        <v>8315</v>
      </c>
      <c r="R2837" t="s">
        <v>8316</v>
      </c>
      <c r="S2837" s="15">
        <f t="shared" si="227"/>
        <v>42593.865405092598</v>
      </c>
      <c r="T2837" s="15">
        <f t="shared" si="228"/>
        <v>42613.865405092598</v>
      </c>
      <c r="U2837">
        <f t="shared" si="229"/>
        <v>2016</v>
      </c>
    </row>
    <row r="2838" spans="1:21" ht="57.6" x14ac:dyDescent="0.3">
      <c r="A2838">
        <v>3831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 s="11" t="s">
        <v>8315</v>
      </c>
      <c r="R2838" t="s">
        <v>8316</v>
      </c>
      <c r="S2838" s="15">
        <f t="shared" si="227"/>
        <v>41927.848900462966</v>
      </c>
      <c r="T2838" s="15">
        <f t="shared" si="228"/>
        <v>41948.890567129631</v>
      </c>
      <c r="U2838">
        <f t="shared" si="229"/>
        <v>2014</v>
      </c>
    </row>
    <row r="2839" spans="1:21" ht="43.2" x14ac:dyDescent="0.3">
      <c r="A2839">
        <v>3378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 s="11" t="s">
        <v>8315</v>
      </c>
      <c r="R2839" t="s">
        <v>8316</v>
      </c>
      <c r="S2839" s="15">
        <f t="shared" si="227"/>
        <v>41858.355393518519</v>
      </c>
      <c r="T2839" s="15">
        <f t="shared" si="228"/>
        <v>41882.547222222223</v>
      </c>
      <c r="U2839">
        <f t="shared" si="229"/>
        <v>2014</v>
      </c>
    </row>
    <row r="2840" spans="1:21" ht="43.2" x14ac:dyDescent="0.3">
      <c r="A2840">
        <v>3394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 s="11" t="s">
        <v>8315</v>
      </c>
      <c r="R2840" t="s">
        <v>8316</v>
      </c>
      <c r="S2840" s="15">
        <f t="shared" si="227"/>
        <v>41817.59542824074</v>
      </c>
      <c r="T2840" s="15">
        <f t="shared" si="228"/>
        <v>41847.59542824074</v>
      </c>
      <c r="U2840">
        <f t="shared" si="229"/>
        <v>2014</v>
      </c>
    </row>
    <row r="2841" spans="1:21" ht="28.8" x14ac:dyDescent="0.3">
      <c r="A2841">
        <v>3607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 s="11" t="s">
        <v>8315</v>
      </c>
      <c r="R2841" t="s">
        <v>8316</v>
      </c>
      <c r="S2841" s="15">
        <f t="shared" si="227"/>
        <v>42338.963912037041</v>
      </c>
      <c r="T2841" s="15">
        <f t="shared" si="228"/>
        <v>42353</v>
      </c>
      <c r="U2841">
        <f t="shared" si="229"/>
        <v>2015</v>
      </c>
    </row>
    <row r="2842" spans="1:21" ht="43.2" x14ac:dyDescent="0.3">
      <c r="A2842">
        <v>2817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 s="11" t="s">
        <v>8315</v>
      </c>
      <c r="R2842" t="s">
        <v>8316</v>
      </c>
      <c r="S2842" s="15">
        <f t="shared" si="227"/>
        <v>42023.634976851856</v>
      </c>
      <c r="T2842" s="15">
        <f t="shared" si="228"/>
        <v>42063.634976851856</v>
      </c>
      <c r="U2842">
        <f t="shared" si="229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15">
        <f t="shared" si="227"/>
        <v>42291.739548611105</v>
      </c>
      <c r="T2843" s="15">
        <f t="shared" si="228"/>
        <v>42351.781215277777</v>
      </c>
      <c r="U2843">
        <f t="shared" si="229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8315</v>
      </c>
      <c r="R2844" t="s">
        <v>8316</v>
      </c>
      <c r="S2844" s="15">
        <f t="shared" si="227"/>
        <v>41784.952488425923</v>
      </c>
      <c r="T2844" s="15">
        <f t="shared" si="228"/>
        <v>41811.458333333336</v>
      </c>
      <c r="U2844">
        <f t="shared" si="229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8315</v>
      </c>
      <c r="R2845" t="s">
        <v>8316</v>
      </c>
      <c r="S2845" s="15">
        <f t="shared" si="227"/>
        <v>42492.737847222219</v>
      </c>
      <c r="T2845" s="15">
        <f t="shared" si="228"/>
        <v>42534.166666666672</v>
      </c>
      <c r="U2845">
        <f t="shared" si="229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9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15">
        <f t="shared" si="227"/>
        <v>42103.016585648147</v>
      </c>
      <c r="T2847" s="15">
        <f t="shared" si="228"/>
        <v>42163.016585648147</v>
      </c>
      <c r="U2847">
        <f t="shared" si="229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8315</v>
      </c>
      <c r="R2848" t="s">
        <v>8316</v>
      </c>
      <c r="S2848" s="15">
        <f t="shared" si="227"/>
        <v>42108.692060185189</v>
      </c>
      <c r="T2848" s="15">
        <f t="shared" si="228"/>
        <v>42153.692060185189</v>
      </c>
      <c r="U2848">
        <f t="shared" si="229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8315</v>
      </c>
      <c r="R2849" t="s">
        <v>8316</v>
      </c>
      <c r="S2849" s="15">
        <f t="shared" si="227"/>
        <v>42453.806307870371</v>
      </c>
      <c r="T2849" s="15">
        <f t="shared" si="228"/>
        <v>42513.806307870371</v>
      </c>
      <c r="U2849">
        <f t="shared" si="229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15">
        <f t="shared" si="227"/>
        <v>42123.648831018523</v>
      </c>
      <c r="T2850" s="15">
        <f t="shared" si="228"/>
        <v>42153.648831018523</v>
      </c>
      <c r="U2850">
        <f t="shared" si="229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9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15">
        <f t="shared" si="227"/>
        <v>41858.007071759261</v>
      </c>
      <c r="T2852" s="15">
        <f t="shared" si="228"/>
        <v>41888.007071759261</v>
      </c>
      <c r="U2852">
        <f t="shared" si="229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9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15">
        <f t="shared" si="227"/>
        <v>41781.045173611114</v>
      </c>
      <c r="T2854" s="15">
        <f t="shared" si="228"/>
        <v>41811.045173611114</v>
      </c>
      <c r="U2854">
        <f t="shared" si="229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9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9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15">
        <f t="shared" si="227"/>
        <v>42370.007766203707</v>
      </c>
      <c r="T2857" s="15">
        <f t="shared" si="228"/>
        <v>42398.981944444444</v>
      </c>
      <c r="U2857">
        <f t="shared" si="229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15">
        <f t="shared" si="227"/>
        <v>42165.037581018521</v>
      </c>
      <c r="T2858" s="15">
        <f t="shared" si="228"/>
        <v>42224.898611111115</v>
      </c>
      <c r="U2858">
        <f t="shared" si="229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9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9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9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15">
        <f t="shared" si="227"/>
        <v>42480.800648148142</v>
      </c>
      <c r="T2862" s="15">
        <f t="shared" si="228"/>
        <v>42540.800648148142</v>
      </c>
      <c r="U2862">
        <f t="shared" si="229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9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15">
        <f t="shared" si="227"/>
        <v>41784.789687500001</v>
      </c>
      <c r="T2864" s="15">
        <f t="shared" si="228"/>
        <v>41814.789687500001</v>
      </c>
      <c r="U2864">
        <f t="shared" si="229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15">
        <f t="shared" si="227"/>
        <v>41831.675034722226</v>
      </c>
      <c r="T2865" s="15">
        <f t="shared" si="228"/>
        <v>41891.675034722226</v>
      </c>
      <c r="U2865">
        <f t="shared" si="229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9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8315</v>
      </c>
      <c r="R2867" t="s">
        <v>8316</v>
      </c>
      <c r="S2867" s="15">
        <f t="shared" si="227"/>
        <v>41950.114108796297</v>
      </c>
      <c r="T2867" s="15">
        <f t="shared" si="228"/>
        <v>42010.114108796297</v>
      </c>
      <c r="U2867">
        <f t="shared" si="229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15">
        <f t="shared" si="227"/>
        <v>42627.955104166671</v>
      </c>
      <c r="T2868" s="15">
        <f t="shared" si="228"/>
        <v>42657.916666666672</v>
      </c>
      <c r="U2868">
        <f t="shared" si="229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15">
        <f t="shared" si="227"/>
        <v>42531.195277777777</v>
      </c>
      <c r="T2869" s="15">
        <f t="shared" si="228"/>
        <v>42555.166666666672</v>
      </c>
      <c r="U2869">
        <f t="shared" si="229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15">
        <f t="shared" si="227"/>
        <v>42618.827013888891</v>
      </c>
      <c r="T2870" s="15">
        <f t="shared" si="228"/>
        <v>42648.827013888891</v>
      </c>
      <c r="U2870">
        <f t="shared" si="229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15">
        <f t="shared" si="227"/>
        <v>42540.593530092592</v>
      </c>
      <c r="T2871" s="15">
        <f t="shared" si="228"/>
        <v>42570.593530092592</v>
      </c>
      <c r="U2871">
        <f t="shared" si="229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15">
        <f t="shared" si="227"/>
        <v>41746.189409722225</v>
      </c>
      <c r="T2872" s="15">
        <f t="shared" si="228"/>
        <v>41776.189409722225</v>
      </c>
      <c r="U2872">
        <f t="shared" si="229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15">
        <f t="shared" si="227"/>
        <v>41974.738576388889</v>
      </c>
      <c r="T2873" s="15">
        <f t="shared" si="228"/>
        <v>41994.738576388889</v>
      </c>
      <c r="U2873">
        <f t="shared" si="229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8315</v>
      </c>
      <c r="R2874" t="s">
        <v>8316</v>
      </c>
      <c r="S2874" s="15">
        <f t="shared" si="227"/>
        <v>42115.11618055556</v>
      </c>
      <c r="T2874" s="15">
        <f t="shared" si="228"/>
        <v>42175.11618055556</v>
      </c>
      <c r="U2874">
        <f t="shared" si="229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1" t="s">
        <v>8315</v>
      </c>
      <c r="R2890" t="s">
        <v>8316</v>
      </c>
      <c r="S2890" s="15">
        <f t="shared" ref="S2890:S2953" si="232">(((J2890/60)/60)/24)+DATE(1970,1,1)</f>
        <v>41922.535185185188</v>
      </c>
      <c r="T2890" s="15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34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34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34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34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34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34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34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34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34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34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34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34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34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34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34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  <c r="U2906">
        <f t="shared" si="234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si="234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34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si="234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4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4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34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34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34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si="234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4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4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34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43.2" x14ac:dyDescent="0.3">
      <c r="A2924">
        <v>2930</v>
      </c>
      <c r="B2924" s="9" t="s">
        <v>2930</v>
      </c>
      <c r="C2924" s="3" t="s">
        <v>7040</v>
      </c>
      <c r="D2924" s="5">
        <v>10000</v>
      </c>
      <c r="E2924" s="7">
        <v>10092</v>
      </c>
      <c r="F2924" t="s">
        <v>8218</v>
      </c>
      <c r="G2924" t="s">
        <v>8224</v>
      </c>
      <c r="H2924" t="s">
        <v>8246</v>
      </c>
      <c r="I2924">
        <v>1431007264</v>
      </c>
      <c r="J2924">
        <v>1428415264</v>
      </c>
      <c r="K2924" t="b">
        <v>0</v>
      </c>
      <c r="L2924">
        <v>62</v>
      </c>
      <c r="M2924" t="b">
        <v>1</v>
      </c>
      <c r="N2924" t="s">
        <v>8303</v>
      </c>
      <c r="O2924">
        <f t="shared" si="230"/>
        <v>101</v>
      </c>
      <c r="P2924">
        <f t="shared" si="231"/>
        <v>162.77000000000001</v>
      </c>
      <c r="Q2924" s="11" t="s">
        <v>8315</v>
      </c>
      <c r="R2924" t="s">
        <v>8357</v>
      </c>
      <c r="S2924" s="15">
        <f t="shared" si="232"/>
        <v>42101.584074074075</v>
      </c>
      <c r="T2924" s="15">
        <f t="shared" si="233"/>
        <v>42131.584074074075</v>
      </c>
      <c r="U2924">
        <f t="shared" si="234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43.2" x14ac:dyDescent="0.3">
      <c r="A2932">
        <v>3785</v>
      </c>
      <c r="B2932" s="9" t="s">
        <v>3782</v>
      </c>
      <c r="C2932" s="3" t="s">
        <v>7895</v>
      </c>
      <c r="D2932" s="5">
        <v>2000</v>
      </c>
      <c r="E2932" s="7">
        <v>3015</v>
      </c>
      <c r="F2932" t="s">
        <v>8218</v>
      </c>
      <c r="G2932" t="s">
        <v>8224</v>
      </c>
      <c r="H2932" t="s">
        <v>8246</v>
      </c>
      <c r="I2932">
        <v>1470132180</v>
      </c>
      <c r="J2932">
        <v>1467040769</v>
      </c>
      <c r="K2932" t="b">
        <v>0</v>
      </c>
      <c r="L2932">
        <v>30</v>
      </c>
      <c r="M2932" t="b">
        <v>1</v>
      </c>
      <c r="N2932" t="s">
        <v>8303</v>
      </c>
      <c r="O2932">
        <f t="shared" si="230"/>
        <v>151</v>
      </c>
      <c r="P2932">
        <f t="shared" si="231"/>
        <v>100.5</v>
      </c>
      <c r="Q2932" s="11" t="s">
        <v>8315</v>
      </c>
      <c r="R2932" t="s">
        <v>8357</v>
      </c>
      <c r="S2932" s="15">
        <f t="shared" si="232"/>
        <v>42548.63853009259</v>
      </c>
      <c r="T2932" s="15">
        <f t="shared" si="233"/>
        <v>42584.418749999997</v>
      </c>
      <c r="U2932">
        <f t="shared" si="234"/>
        <v>2016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57.6" x14ac:dyDescent="0.3">
      <c r="A2939">
        <v>3876</v>
      </c>
      <c r="B2939" s="9" t="s">
        <v>3873</v>
      </c>
      <c r="C2939" s="3" t="s">
        <v>7985</v>
      </c>
      <c r="D2939" s="5">
        <v>3900</v>
      </c>
      <c r="E2939" s="7">
        <v>2059</v>
      </c>
      <c r="F2939" t="s">
        <v>8219</v>
      </c>
      <c r="G2939" t="s">
        <v>8224</v>
      </c>
      <c r="H2939" t="s">
        <v>8246</v>
      </c>
      <c r="I2939">
        <v>1454425128</v>
      </c>
      <c r="J2939">
        <v>1451833128</v>
      </c>
      <c r="K2939" t="b">
        <v>0</v>
      </c>
      <c r="L2939">
        <v>46</v>
      </c>
      <c r="M2939" t="b">
        <v>0</v>
      </c>
      <c r="N2939" t="s">
        <v>8303</v>
      </c>
      <c r="O2939">
        <f t="shared" si="230"/>
        <v>53</v>
      </c>
      <c r="P2939">
        <f t="shared" si="231"/>
        <v>44.76</v>
      </c>
      <c r="Q2939" s="11" t="s">
        <v>8315</v>
      </c>
      <c r="R2939" t="s">
        <v>8357</v>
      </c>
      <c r="S2939" s="15">
        <f t="shared" si="232"/>
        <v>42372.624166666668</v>
      </c>
      <c r="T2939" s="15">
        <f t="shared" si="233"/>
        <v>42402.624166666668</v>
      </c>
      <c r="U2939">
        <f t="shared" si="234"/>
        <v>2016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8315</v>
      </c>
      <c r="R2954" t="s">
        <v>8355</v>
      </c>
      <c r="S2954" s="15">
        <f t="shared" ref="S2954:S3017" si="237">(((J2954/60)/60)/24)+DATE(1970,1,1)</f>
        <v>42628.690266203703</v>
      </c>
      <c r="T2954" s="15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43.2" x14ac:dyDescent="0.3">
      <c r="A2963">
        <v>3294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 s="11" t="s">
        <v>8315</v>
      </c>
      <c r="R2963" t="s">
        <v>8316</v>
      </c>
      <c r="S2963" s="15">
        <f t="shared" si="237"/>
        <v>42141.541134259256</v>
      </c>
      <c r="T2963" s="15">
        <f t="shared" si="238"/>
        <v>42171.541134259256</v>
      </c>
      <c r="U2963">
        <f t="shared" si="239"/>
        <v>2015</v>
      </c>
    </row>
    <row r="2964" spans="1:21" ht="43.2" x14ac:dyDescent="0.3">
      <c r="A2964">
        <v>3539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s="11" t="s">
        <v>8315</v>
      </c>
      <c r="R2964" t="s">
        <v>8316</v>
      </c>
      <c r="S2964" s="15">
        <f t="shared" si="237"/>
        <v>42600.756041666667</v>
      </c>
      <c r="T2964" s="15">
        <f t="shared" si="238"/>
        <v>42621.756041666667</v>
      </c>
      <c r="U2964">
        <f t="shared" si="239"/>
        <v>2016</v>
      </c>
    </row>
    <row r="2965" spans="1:21" ht="43.2" x14ac:dyDescent="0.3">
      <c r="A2965">
        <v>3577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 s="11" t="s">
        <v>8315</v>
      </c>
      <c r="R2965" t="s">
        <v>8316</v>
      </c>
      <c r="S2965" s="15">
        <f t="shared" si="237"/>
        <v>42093.786840277782</v>
      </c>
      <c r="T2965" s="15">
        <f t="shared" si="238"/>
        <v>42120.26944444445</v>
      </c>
      <c r="U2965">
        <f t="shared" si="239"/>
        <v>2015</v>
      </c>
    </row>
    <row r="2966" spans="1:21" ht="28.8" x14ac:dyDescent="0.3">
      <c r="A2966">
        <v>3826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 s="11" t="s">
        <v>8315</v>
      </c>
      <c r="R2966" t="s">
        <v>8316</v>
      </c>
      <c r="S2966" s="15">
        <f t="shared" si="237"/>
        <v>42101.423541666663</v>
      </c>
      <c r="T2966" s="15">
        <f t="shared" si="238"/>
        <v>42131.423541666663</v>
      </c>
      <c r="U2966">
        <f t="shared" si="239"/>
        <v>2015</v>
      </c>
    </row>
    <row r="2967" spans="1:21" ht="43.2" x14ac:dyDescent="0.3">
      <c r="A2967">
        <v>3665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s="11" t="s">
        <v>8315</v>
      </c>
      <c r="R2967" t="s">
        <v>8316</v>
      </c>
      <c r="S2967" s="15">
        <f t="shared" si="237"/>
        <v>42294.808124999996</v>
      </c>
      <c r="T2967" s="15">
        <f t="shared" si="238"/>
        <v>42305.829166666663</v>
      </c>
      <c r="U2967">
        <f t="shared" si="239"/>
        <v>2015</v>
      </c>
    </row>
    <row r="2968" spans="1:21" ht="43.2" x14ac:dyDescent="0.3">
      <c r="A2968">
        <v>2824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 s="11" t="s">
        <v>8315</v>
      </c>
      <c r="R2968" t="s">
        <v>8316</v>
      </c>
      <c r="S2968" s="15">
        <f t="shared" si="237"/>
        <v>42136.270787037036</v>
      </c>
      <c r="T2968" s="15">
        <f t="shared" si="238"/>
        <v>42168.071527777778</v>
      </c>
      <c r="U2968">
        <f t="shared" si="239"/>
        <v>2015</v>
      </c>
    </row>
    <row r="2969" spans="1:21" ht="43.2" x14ac:dyDescent="0.3">
      <c r="A2969">
        <v>3451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 s="11" t="s">
        <v>8315</v>
      </c>
      <c r="R2969" t="s">
        <v>8316</v>
      </c>
      <c r="S2969" s="15">
        <f t="shared" si="237"/>
        <v>42088.723692129628</v>
      </c>
      <c r="T2969" s="15">
        <f t="shared" si="238"/>
        <v>42115.723692129628</v>
      </c>
      <c r="U2969">
        <f t="shared" si="239"/>
        <v>2015</v>
      </c>
    </row>
    <row r="2970" spans="1:21" ht="43.2" x14ac:dyDescent="0.3">
      <c r="A2970">
        <v>3537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s="11" t="s">
        <v>8315</v>
      </c>
      <c r="R2970" t="s">
        <v>8316</v>
      </c>
      <c r="S2970" s="15">
        <f t="shared" si="237"/>
        <v>41923.354351851849</v>
      </c>
      <c r="T2970" s="15">
        <f t="shared" si="238"/>
        <v>41960.332638888889</v>
      </c>
      <c r="U2970">
        <f t="shared" si="239"/>
        <v>2014</v>
      </c>
    </row>
    <row r="2971" spans="1:21" ht="43.2" x14ac:dyDescent="0.3">
      <c r="A2971">
        <v>2795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 s="11" t="s">
        <v>8315</v>
      </c>
      <c r="R2971" t="s">
        <v>8316</v>
      </c>
      <c r="S2971" s="15">
        <f t="shared" si="237"/>
        <v>41780.525937500002</v>
      </c>
      <c r="T2971" s="15">
        <f t="shared" si="238"/>
        <v>41796.958333333336</v>
      </c>
      <c r="U2971">
        <f t="shared" si="239"/>
        <v>2014</v>
      </c>
    </row>
    <row r="2972" spans="1:21" ht="43.2" x14ac:dyDescent="0.3">
      <c r="A2972">
        <v>3295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s="11" t="s">
        <v>8315</v>
      </c>
      <c r="R2972" t="s">
        <v>8316</v>
      </c>
      <c r="S2972" s="15">
        <f t="shared" si="237"/>
        <v>42609.442465277782</v>
      </c>
      <c r="T2972" s="15">
        <f t="shared" si="238"/>
        <v>42639.442465277782</v>
      </c>
      <c r="U2972">
        <f t="shared" si="239"/>
        <v>2016</v>
      </c>
    </row>
    <row r="2973" spans="1:21" ht="43.2" x14ac:dyDescent="0.3">
      <c r="A2973">
        <v>3343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 s="11" t="s">
        <v>8315</v>
      </c>
      <c r="R2973" t="s">
        <v>8316</v>
      </c>
      <c r="S2973" s="15">
        <f t="shared" si="237"/>
        <v>42452.916481481487</v>
      </c>
      <c r="T2973" s="15">
        <f t="shared" si="238"/>
        <v>42473.554166666669</v>
      </c>
      <c r="U2973">
        <f t="shared" si="239"/>
        <v>2016</v>
      </c>
    </row>
    <row r="2974" spans="1:21" ht="43.2" x14ac:dyDescent="0.3">
      <c r="A2974">
        <v>3420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s="11" t="s">
        <v>8315</v>
      </c>
      <c r="R2974" t="s">
        <v>8316</v>
      </c>
      <c r="S2974" s="15">
        <f t="shared" si="237"/>
        <v>42405.090300925927</v>
      </c>
      <c r="T2974" s="15">
        <f t="shared" si="238"/>
        <v>42414</v>
      </c>
      <c r="U2974">
        <f t="shared" si="239"/>
        <v>2016</v>
      </c>
    </row>
    <row r="2975" spans="1:21" ht="57.6" x14ac:dyDescent="0.3">
      <c r="A2975">
        <v>3454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 s="11" t="s">
        <v>8315</v>
      </c>
      <c r="R2975" t="s">
        <v>8316</v>
      </c>
      <c r="S2975" s="15">
        <f t="shared" si="237"/>
        <v>41821.698599537034</v>
      </c>
      <c r="T2975" s="15">
        <f t="shared" si="238"/>
        <v>41851.698599537034</v>
      </c>
      <c r="U2975">
        <f t="shared" si="239"/>
        <v>2014</v>
      </c>
    </row>
    <row r="2976" spans="1:21" ht="43.2" x14ac:dyDescent="0.3">
      <c r="A2976">
        <v>3591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s="11" t="s">
        <v>8315</v>
      </c>
      <c r="R2976" t="s">
        <v>8316</v>
      </c>
      <c r="S2976" s="15">
        <f t="shared" si="237"/>
        <v>42003.948425925926</v>
      </c>
      <c r="T2976" s="15">
        <f t="shared" si="238"/>
        <v>42028.207638888889</v>
      </c>
      <c r="U2976">
        <f t="shared" si="239"/>
        <v>2014</v>
      </c>
    </row>
    <row r="2977" spans="1:21" ht="57.6" x14ac:dyDescent="0.3">
      <c r="A2977">
        <v>3708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s="11" t="s">
        <v>8315</v>
      </c>
      <c r="R2977" t="s">
        <v>8316</v>
      </c>
      <c r="S2977" s="15">
        <f t="shared" si="237"/>
        <v>41810.142199074071</v>
      </c>
      <c r="T2977" s="15">
        <f t="shared" si="238"/>
        <v>41824.142199074071</v>
      </c>
      <c r="U2977">
        <f t="shared" si="239"/>
        <v>2014</v>
      </c>
    </row>
    <row r="2978" spans="1:21" ht="43.2" x14ac:dyDescent="0.3">
      <c r="A2978">
        <v>3617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s="11" t="s">
        <v>8315</v>
      </c>
      <c r="R2978" t="s">
        <v>8316</v>
      </c>
      <c r="S2978" s="15">
        <f t="shared" si="237"/>
        <v>42779.610289351855</v>
      </c>
      <c r="T2978" s="15">
        <f t="shared" si="238"/>
        <v>42794</v>
      </c>
      <c r="U2978">
        <f t="shared" si="239"/>
        <v>2017</v>
      </c>
    </row>
    <row r="2979" spans="1:21" ht="57.6" x14ac:dyDescent="0.3">
      <c r="A2979">
        <v>2978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 s="11" t="s">
        <v>8315</v>
      </c>
      <c r="R2979" t="s">
        <v>8316</v>
      </c>
      <c r="S2979" s="15">
        <f t="shared" si="237"/>
        <v>41922.640590277777</v>
      </c>
      <c r="T2979" s="15">
        <f t="shared" si="238"/>
        <v>41932.249305555553</v>
      </c>
      <c r="U2979">
        <f t="shared" si="239"/>
        <v>2014</v>
      </c>
    </row>
    <row r="2980" spans="1:21" ht="57.6" x14ac:dyDescent="0.3">
      <c r="A2980">
        <v>3165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 s="11" t="s">
        <v>8315</v>
      </c>
      <c r="R2980" t="s">
        <v>8316</v>
      </c>
      <c r="S2980" s="15">
        <f t="shared" si="237"/>
        <v>40644.159259259257</v>
      </c>
      <c r="T2980" s="15">
        <f t="shared" si="238"/>
        <v>40666.165972222225</v>
      </c>
      <c r="U2980">
        <f t="shared" si="239"/>
        <v>2011</v>
      </c>
    </row>
    <row r="2981" spans="1:21" ht="43.2" x14ac:dyDescent="0.3">
      <c r="A2981">
        <v>3367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 s="11" t="s">
        <v>8315</v>
      </c>
      <c r="R2981" t="s">
        <v>8316</v>
      </c>
      <c r="S2981" s="15">
        <f t="shared" si="237"/>
        <v>42192.933958333335</v>
      </c>
      <c r="T2981" s="15">
        <f t="shared" si="238"/>
        <v>42217.933958333335</v>
      </c>
      <c r="U2981">
        <f t="shared" si="239"/>
        <v>2015</v>
      </c>
    </row>
    <row r="2982" spans="1:21" ht="43.2" x14ac:dyDescent="0.3">
      <c r="A2982">
        <v>3649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 s="11" t="s">
        <v>8315</v>
      </c>
      <c r="R2982" t="s">
        <v>8316</v>
      </c>
      <c r="S2982" s="15">
        <f t="shared" si="237"/>
        <v>41780.712893518517</v>
      </c>
      <c r="T2982" s="15">
        <f t="shared" si="238"/>
        <v>41806.712893518517</v>
      </c>
      <c r="U2982">
        <f t="shared" si="239"/>
        <v>2014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8315</v>
      </c>
      <c r="R3018" t="s">
        <v>8355</v>
      </c>
      <c r="S3018" s="15">
        <f t="shared" ref="S3018:S3081" si="242">(((J3018/60)/60)/24)+DATE(1970,1,1)</f>
        <v>41778.548055555555</v>
      </c>
      <c r="T3018" s="15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8315</v>
      </c>
      <c r="R3082" t="s">
        <v>8355</v>
      </c>
      <c r="S3082" s="15">
        <f t="shared" ref="S3082:S3145" si="247">(((J3082/60)/60)/24)+DATE(1970,1,1)</f>
        <v>41940.028287037036</v>
      </c>
      <c r="T3082" s="15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9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1" t="s">
        <v>8315</v>
      </c>
      <c r="R3146" t="s">
        <v>8316</v>
      </c>
      <c r="S3146" s="15">
        <f t="shared" ref="S3146:S3209" si="252">(((J3146/60)/60)/24)+DATE(1970,1,1)</f>
        <v>42796.538275462968</v>
      </c>
      <c r="T3146" s="15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43.2" x14ac:dyDescent="0.3">
      <c r="A3149">
        <v>3684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 s="11" t="s">
        <v>8315</v>
      </c>
      <c r="R3149" t="s">
        <v>8316</v>
      </c>
      <c r="S3149" s="15">
        <f t="shared" si="252"/>
        <v>42219.180393518516</v>
      </c>
      <c r="T3149" s="15">
        <f t="shared" si="253"/>
        <v>42249.180393518516</v>
      </c>
      <c r="U3149">
        <f t="shared" si="254"/>
        <v>2015</v>
      </c>
    </row>
    <row r="3150" spans="1:21" ht="43.2" x14ac:dyDescent="0.3">
      <c r="A3150">
        <v>3552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s="11" t="s">
        <v>8315</v>
      </c>
      <c r="R3150" t="s">
        <v>8316</v>
      </c>
      <c r="S3150" s="15">
        <f t="shared" si="252"/>
        <v>41788.587083333332</v>
      </c>
      <c r="T3150" s="15">
        <f t="shared" si="253"/>
        <v>41818.587083333332</v>
      </c>
      <c r="U3150">
        <f t="shared" si="254"/>
        <v>2014</v>
      </c>
    </row>
    <row r="3151" spans="1:21" ht="43.2" x14ac:dyDescent="0.3">
      <c r="A3151">
        <v>2796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 s="11" t="s">
        <v>8315</v>
      </c>
      <c r="R3151" t="s">
        <v>8316</v>
      </c>
      <c r="S3151" s="15">
        <f t="shared" si="252"/>
        <v>41795.528101851851</v>
      </c>
      <c r="T3151" s="15">
        <f t="shared" si="253"/>
        <v>41825.528101851851</v>
      </c>
      <c r="U3151">
        <f t="shared" si="254"/>
        <v>2014</v>
      </c>
    </row>
    <row r="3152" spans="1:21" ht="43.2" x14ac:dyDescent="0.3">
      <c r="A3152">
        <v>2834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 s="11" t="s">
        <v>8315</v>
      </c>
      <c r="R3152" t="s">
        <v>8316</v>
      </c>
      <c r="S3152" s="15">
        <f t="shared" si="252"/>
        <v>42019.959837962961</v>
      </c>
      <c r="T3152" s="15">
        <f t="shared" si="253"/>
        <v>42034.959837962961</v>
      </c>
      <c r="U3152">
        <f t="shared" si="254"/>
        <v>2015</v>
      </c>
    </row>
    <row r="3153" spans="1:21" ht="43.2" x14ac:dyDescent="0.3">
      <c r="A3153">
        <v>3283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s="11" t="s">
        <v>8315</v>
      </c>
      <c r="R3153" t="s">
        <v>8316</v>
      </c>
      <c r="S3153" s="15">
        <f t="shared" si="252"/>
        <v>42379.74418981481</v>
      </c>
      <c r="T3153" s="15">
        <f t="shared" si="253"/>
        <v>42410.875</v>
      </c>
      <c r="U3153">
        <f t="shared" si="254"/>
        <v>2016</v>
      </c>
    </row>
    <row r="3154" spans="1:21" ht="43.2" x14ac:dyDescent="0.3">
      <c r="A3154">
        <v>3314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 s="11" t="s">
        <v>8315</v>
      </c>
      <c r="R3154" t="s">
        <v>8316</v>
      </c>
      <c r="S3154" s="15">
        <f t="shared" si="252"/>
        <v>42105.267488425925</v>
      </c>
      <c r="T3154" s="15">
        <f t="shared" si="253"/>
        <v>42132.836805555555</v>
      </c>
      <c r="U3154">
        <f t="shared" si="254"/>
        <v>2015</v>
      </c>
    </row>
    <row r="3155" spans="1:21" ht="43.2" x14ac:dyDescent="0.3">
      <c r="A3155">
        <v>3327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 s="11" t="s">
        <v>8315</v>
      </c>
      <c r="R3155" t="s">
        <v>8316</v>
      </c>
      <c r="S3155" s="15">
        <f t="shared" si="252"/>
        <v>42468.374606481477</v>
      </c>
      <c r="T3155" s="15">
        <f t="shared" si="253"/>
        <v>42498.374606481477</v>
      </c>
      <c r="U3155">
        <f t="shared" si="254"/>
        <v>2016</v>
      </c>
    </row>
    <row r="3156" spans="1:21" ht="43.2" x14ac:dyDescent="0.3">
      <c r="A3156">
        <v>3449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 s="11" t="s">
        <v>8315</v>
      </c>
      <c r="R3156" t="s">
        <v>8316</v>
      </c>
      <c r="S3156" s="15">
        <f t="shared" si="252"/>
        <v>42532.052523148144</v>
      </c>
      <c r="T3156" s="15">
        <f t="shared" si="253"/>
        <v>42560.166666666672</v>
      </c>
      <c r="U3156">
        <f t="shared" si="254"/>
        <v>2016</v>
      </c>
    </row>
    <row r="3157" spans="1:21" ht="43.2" x14ac:dyDescent="0.3">
      <c r="A3157">
        <v>3608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 s="11" t="s">
        <v>8315</v>
      </c>
      <c r="R3157" t="s">
        <v>8316</v>
      </c>
      <c r="S3157" s="15">
        <f t="shared" si="252"/>
        <v>42506.709375000006</v>
      </c>
      <c r="T3157" s="15">
        <f t="shared" si="253"/>
        <v>42538.583333333328</v>
      </c>
      <c r="U3157">
        <f t="shared" si="254"/>
        <v>2016</v>
      </c>
    </row>
    <row r="3158" spans="1:21" ht="43.2" x14ac:dyDescent="0.3">
      <c r="A3158">
        <v>3664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 s="11" t="s">
        <v>8315</v>
      </c>
      <c r="R3158" t="s">
        <v>8316</v>
      </c>
      <c r="S3158" s="15">
        <f t="shared" si="252"/>
        <v>42523.248715277776</v>
      </c>
      <c r="T3158" s="15">
        <f t="shared" si="253"/>
        <v>42537.248715277776</v>
      </c>
      <c r="U3158">
        <f t="shared" si="254"/>
        <v>2016</v>
      </c>
    </row>
    <row r="3159" spans="1:21" ht="43.2" x14ac:dyDescent="0.3">
      <c r="A3159">
        <v>3676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 s="11" t="s">
        <v>8315</v>
      </c>
      <c r="R3159" t="s">
        <v>8316</v>
      </c>
      <c r="S3159" s="15">
        <f t="shared" si="252"/>
        <v>41876.815787037034</v>
      </c>
      <c r="T3159" s="15">
        <f t="shared" si="253"/>
        <v>41894.815787037034</v>
      </c>
      <c r="U3159">
        <f t="shared" si="254"/>
        <v>2014</v>
      </c>
    </row>
    <row r="3160" spans="1:21" ht="43.2" x14ac:dyDescent="0.3">
      <c r="A3160">
        <v>3716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 s="11" t="s">
        <v>8315</v>
      </c>
      <c r="R3160" t="s">
        <v>8316</v>
      </c>
      <c r="S3160" s="15">
        <f t="shared" si="252"/>
        <v>42360.887835648144</v>
      </c>
      <c r="T3160" s="15">
        <f t="shared" si="253"/>
        <v>42390.887835648144</v>
      </c>
      <c r="U3160">
        <f t="shared" si="254"/>
        <v>2015</v>
      </c>
    </row>
    <row r="3161" spans="1:21" ht="43.2" x14ac:dyDescent="0.3">
      <c r="A3161">
        <v>3836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 s="11" t="s">
        <v>8315</v>
      </c>
      <c r="R3161" t="s">
        <v>8316</v>
      </c>
      <c r="S3161" s="15">
        <f t="shared" si="252"/>
        <v>42553.926527777774</v>
      </c>
      <c r="T3161" s="15">
        <f t="shared" si="253"/>
        <v>42585.172916666663</v>
      </c>
      <c r="U3161">
        <f t="shared" si="254"/>
        <v>2016</v>
      </c>
    </row>
    <row r="3162" spans="1:21" ht="57.6" x14ac:dyDescent="0.3">
      <c r="A3162">
        <v>1296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 s="11" t="s">
        <v>8315</v>
      </c>
      <c r="R3162" t="s">
        <v>8316</v>
      </c>
      <c r="S3162" s="15">
        <f t="shared" si="252"/>
        <v>42423.050613425927</v>
      </c>
      <c r="T3162" s="15">
        <f t="shared" si="253"/>
        <v>42443.008946759262</v>
      </c>
      <c r="U3162">
        <f t="shared" si="254"/>
        <v>2016</v>
      </c>
    </row>
    <row r="3163" spans="1:21" ht="57.6" x14ac:dyDescent="0.3">
      <c r="A3163">
        <v>2837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 s="11" t="s">
        <v>8315</v>
      </c>
      <c r="R3163" t="s">
        <v>8316</v>
      </c>
      <c r="S3163" s="15">
        <f t="shared" si="252"/>
        <v>42307.908379629633</v>
      </c>
      <c r="T3163" s="15">
        <f t="shared" si="253"/>
        <v>42347.950046296297</v>
      </c>
      <c r="U3163">
        <f t="shared" si="254"/>
        <v>2015</v>
      </c>
    </row>
    <row r="3164" spans="1:21" ht="43.2" x14ac:dyDescent="0.3">
      <c r="A3164">
        <v>3726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s="11" t="s">
        <v>8315</v>
      </c>
      <c r="R3164" t="s">
        <v>8316</v>
      </c>
      <c r="S3164" s="15">
        <f t="shared" si="252"/>
        <v>42462.140868055561</v>
      </c>
      <c r="T3164" s="15">
        <f t="shared" si="253"/>
        <v>42489.875</v>
      </c>
      <c r="U3164">
        <f t="shared" si="254"/>
        <v>2016</v>
      </c>
    </row>
    <row r="3165" spans="1:21" ht="57.6" x14ac:dyDescent="0.3">
      <c r="A3165">
        <v>3510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s="11" t="s">
        <v>8315</v>
      </c>
      <c r="R3165" t="s">
        <v>8316</v>
      </c>
      <c r="S3165" s="15">
        <f t="shared" si="252"/>
        <v>41802.62090277778</v>
      </c>
      <c r="T3165" s="15">
        <f t="shared" si="253"/>
        <v>41822.62090277778</v>
      </c>
      <c r="U3165">
        <f t="shared" si="254"/>
        <v>2014</v>
      </c>
    </row>
    <row r="3166" spans="1:21" ht="43.2" x14ac:dyDescent="0.3">
      <c r="A3166">
        <v>3565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 s="11" t="s">
        <v>8315</v>
      </c>
      <c r="R3166" t="s">
        <v>8316</v>
      </c>
      <c r="S3166" s="15">
        <f t="shared" si="252"/>
        <v>41974.743148148147</v>
      </c>
      <c r="T3166" s="15">
        <f t="shared" si="253"/>
        <v>42004.743148148147</v>
      </c>
      <c r="U3166">
        <f t="shared" si="254"/>
        <v>2014</v>
      </c>
    </row>
    <row r="3167" spans="1:21" ht="43.2" x14ac:dyDescent="0.3">
      <c r="A3167">
        <v>3580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 s="11" t="s">
        <v>8315</v>
      </c>
      <c r="R3167" t="s">
        <v>8316</v>
      </c>
      <c r="S3167" s="15">
        <f t="shared" si="252"/>
        <v>42026.176180555558</v>
      </c>
      <c r="T3167" s="15">
        <f t="shared" si="253"/>
        <v>42064.207638888889</v>
      </c>
      <c r="U3167">
        <f t="shared" si="254"/>
        <v>2015</v>
      </c>
    </row>
    <row r="3168" spans="1:21" ht="57.6" x14ac:dyDescent="0.3">
      <c r="A3168">
        <v>3532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s="11" t="s">
        <v>8315</v>
      </c>
      <c r="R3168" t="s">
        <v>8316</v>
      </c>
      <c r="S3168" s="15">
        <f t="shared" si="252"/>
        <v>41884.599849537037</v>
      </c>
      <c r="T3168" s="15">
        <f t="shared" si="253"/>
        <v>41900.165972222225</v>
      </c>
      <c r="U3168">
        <f t="shared" si="254"/>
        <v>2014</v>
      </c>
    </row>
    <row r="3169" spans="1:21" ht="43.2" x14ac:dyDescent="0.3">
      <c r="A3169">
        <v>3458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s="11" t="s">
        <v>8315</v>
      </c>
      <c r="R3169" t="s">
        <v>8316</v>
      </c>
      <c r="S3169" s="15">
        <f t="shared" si="252"/>
        <v>42011.202581018515</v>
      </c>
      <c r="T3169" s="15">
        <f t="shared" si="253"/>
        <v>42038.185416666667</v>
      </c>
      <c r="U3169">
        <f t="shared" si="254"/>
        <v>2015</v>
      </c>
    </row>
    <row r="3170" spans="1:21" ht="28.8" x14ac:dyDescent="0.3">
      <c r="A3170">
        <v>2782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 s="11" t="s">
        <v>8315</v>
      </c>
      <c r="R3170" t="s">
        <v>8316</v>
      </c>
      <c r="S3170" s="15">
        <f t="shared" si="252"/>
        <v>42026.924976851849</v>
      </c>
      <c r="T3170" s="15">
        <f t="shared" si="253"/>
        <v>42052.207638888889</v>
      </c>
      <c r="U3170">
        <f t="shared" si="254"/>
        <v>2015</v>
      </c>
    </row>
    <row r="3171" spans="1:21" ht="43.2" x14ac:dyDescent="0.3">
      <c r="A3171">
        <v>2783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 s="11" t="s">
        <v>8315</v>
      </c>
      <c r="R3171" t="s">
        <v>8316</v>
      </c>
      <c r="S3171" s="15">
        <f t="shared" si="252"/>
        <v>42103.535254629634</v>
      </c>
      <c r="T3171" s="15">
        <f t="shared" si="253"/>
        <v>42117.535254629634</v>
      </c>
      <c r="U3171">
        <f t="shared" si="254"/>
        <v>2015</v>
      </c>
    </row>
    <row r="3172" spans="1:21" ht="43.2" x14ac:dyDescent="0.3">
      <c r="A3172">
        <v>2787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 s="11" t="s">
        <v>8315</v>
      </c>
      <c r="R3172" t="s">
        <v>8316</v>
      </c>
      <c r="S3172" s="15">
        <f t="shared" si="252"/>
        <v>41808.198518518519</v>
      </c>
      <c r="T3172" s="15">
        <f t="shared" si="253"/>
        <v>41838.198518518519</v>
      </c>
      <c r="U3172">
        <f t="shared" si="254"/>
        <v>2014</v>
      </c>
    </row>
    <row r="3173" spans="1:21" ht="43.2" x14ac:dyDescent="0.3">
      <c r="A3173">
        <v>2800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 s="11" t="s">
        <v>8315</v>
      </c>
      <c r="R3173" t="s">
        <v>8316</v>
      </c>
      <c r="S3173" s="15">
        <f t="shared" si="252"/>
        <v>41948.552847222221</v>
      </c>
      <c r="T3173" s="15">
        <f t="shared" si="253"/>
        <v>42008.552847222221</v>
      </c>
      <c r="U3173">
        <f t="shared" si="254"/>
        <v>2014</v>
      </c>
    </row>
    <row r="3174" spans="1:21" ht="43.2" x14ac:dyDescent="0.3">
      <c r="A3174">
        <v>2804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 s="11" t="s">
        <v>8315</v>
      </c>
      <c r="R3174" t="s">
        <v>8316</v>
      </c>
      <c r="S3174" s="15">
        <f t="shared" si="252"/>
        <v>41881.453587962962</v>
      </c>
      <c r="T3174" s="15">
        <f t="shared" si="253"/>
        <v>41911.453587962962</v>
      </c>
      <c r="U3174">
        <f t="shared" si="254"/>
        <v>2014</v>
      </c>
    </row>
    <row r="3175" spans="1:21" ht="57.6" x14ac:dyDescent="0.3">
      <c r="A3175">
        <v>2821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 s="11" t="s">
        <v>8315</v>
      </c>
      <c r="R3175" t="s">
        <v>8316</v>
      </c>
      <c r="S3175" s="15">
        <f t="shared" si="252"/>
        <v>41875.922858796301</v>
      </c>
      <c r="T3175" s="15">
        <f t="shared" si="253"/>
        <v>41905.922858796301</v>
      </c>
      <c r="U3175">
        <f t="shared" si="254"/>
        <v>2014</v>
      </c>
    </row>
    <row r="3176" spans="1:21" ht="43.2" x14ac:dyDescent="0.3">
      <c r="A3176">
        <v>2835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 s="11" t="s">
        <v>8315</v>
      </c>
      <c r="R3176" t="s">
        <v>8316</v>
      </c>
      <c r="S3176" s="15">
        <f t="shared" si="252"/>
        <v>42313.703900462962</v>
      </c>
      <c r="T3176" s="15">
        <f t="shared" si="253"/>
        <v>42343</v>
      </c>
      <c r="U3176">
        <f t="shared" si="254"/>
        <v>2015</v>
      </c>
    </row>
    <row r="3177" spans="1:21" ht="43.2" x14ac:dyDescent="0.3">
      <c r="A3177">
        <v>2962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 s="11" t="s">
        <v>8315</v>
      </c>
      <c r="R3177" t="s">
        <v>8316</v>
      </c>
      <c r="S3177" s="15">
        <f t="shared" si="252"/>
        <v>42036.24428240741</v>
      </c>
      <c r="T3177" s="15">
        <f t="shared" si="253"/>
        <v>42064.290972222225</v>
      </c>
      <c r="U3177">
        <f t="shared" si="254"/>
        <v>2015</v>
      </c>
    </row>
    <row r="3178" spans="1:21" ht="43.2" x14ac:dyDescent="0.3">
      <c r="A3178">
        <v>2969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 s="11" t="s">
        <v>8315</v>
      </c>
      <c r="R3178" t="s">
        <v>8316</v>
      </c>
      <c r="S3178" s="15">
        <f t="shared" si="252"/>
        <v>42097.786493055552</v>
      </c>
      <c r="T3178" s="15">
        <f t="shared" si="253"/>
        <v>42127.952083333337</v>
      </c>
      <c r="U3178">
        <f t="shared" si="254"/>
        <v>2015</v>
      </c>
    </row>
    <row r="3179" spans="1:21" ht="43.2" x14ac:dyDescent="0.3">
      <c r="A3179">
        <v>3185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 s="11" t="s">
        <v>8315</v>
      </c>
      <c r="R3179" t="s">
        <v>8316</v>
      </c>
      <c r="S3179" s="15">
        <f t="shared" si="252"/>
        <v>41829.977326388893</v>
      </c>
      <c r="T3179" s="15">
        <f t="shared" si="253"/>
        <v>41836.977326388893</v>
      </c>
      <c r="U3179">
        <f t="shared" si="254"/>
        <v>2014</v>
      </c>
    </row>
    <row r="3180" spans="1:21" ht="43.2" x14ac:dyDescent="0.3">
      <c r="A3180">
        <v>3231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 s="11" t="s">
        <v>8315</v>
      </c>
      <c r="R3180" t="s">
        <v>8316</v>
      </c>
      <c r="S3180" s="15">
        <f t="shared" si="252"/>
        <v>42446.943831018521</v>
      </c>
      <c r="T3180" s="15">
        <f t="shared" si="253"/>
        <v>42476.943831018521</v>
      </c>
      <c r="U3180">
        <f t="shared" si="254"/>
        <v>2016</v>
      </c>
    </row>
    <row r="3181" spans="1:21" ht="43.2" x14ac:dyDescent="0.3">
      <c r="A3181">
        <v>3232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 s="11" t="s">
        <v>8315</v>
      </c>
      <c r="R3181" t="s">
        <v>8316</v>
      </c>
      <c r="S3181" s="15">
        <f t="shared" si="252"/>
        <v>42463.81385416667</v>
      </c>
      <c r="T3181" s="15">
        <f t="shared" si="253"/>
        <v>42494.165972222225</v>
      </c>
      <c r="U3181">
        <f t="shared" si="254"/>
        <v>2016</v>
      </c>
    </row>
    <row r="3182" spans="1:21" ht="43.2" x14ac:dyDescent="0.3">
      <c r="A3182">
        <v>3307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 s="11" t="s">
        <v>8315</v>
      </c>
      <c r="R3182" t="s">
        <v>8316</v>
      </c>
      <c r="S3182" s="15">
        <f t="shared" si="252"/>
        <v>42475.057164351849</v>
      </c>
      <c r="T3182" s="15">
        <f t="shared" si="253"/>
        <v>42505.057164351849</v>
      </c>
      <c r="U3182">
        <f t="shared" si="254"/>
        <v>2016</v>
      </c>
    </row>
    <row r="3183" spans="1:21" ht="43.2" x14ac:dyDescent="0.3">
      <c r="A3183">
        <v>3323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 s="11" t="s">
        <v>8315</v>
      </c>
      <c r="R3183" t="s">
        <v>8316</v>
      </c>
      <c r="S3183" s="15">
        <f t="shared" si="252"/>
        <v>42608.36583333333</v>
      </c>
      <c r="T3183" s="15">
        <f t="shared" si="253"/>
        <v>42638.36583333333</v>
      </c>
      <c r="U3183">
        <f t="shared" si="254"/>
        <v>2016</v>
      </c>
    </row>
    <row r="3184" spans="1:21" ht="43.2" x14ac:dyDescent="0.3">
      <c r="A3184">
        <v>3329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 s="11" t="s">
        <v>8315</v>
      </c>
      <c r="R3184" t="s">
        <v>8316</v>
      </c>
      <c r="S3184" s="15">
        <f t="shared" si="252"/>
        <v>41837.323009259257</v>
      </c>
      <c r="T3184" s="15">
        <f t="shared" si="253"/>
        <v>41847.958333333336</v>
      </c>
      <c r="U3184">
        <f t="shared" si="254"/>
        <v>2014</v>
      </c>
    </row>
    <row r="3185" spans="1:21" ht="43.2" x14ac:dyDescent="0.3">
      <c r="A3185">
        <v>3349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 s="11" t="s">
        <v>8315</v>
      </c>
      <c r="R3185" t="s">
        <v>8316</v>
      </c>
      <c r="S3185" s="15">
        <f t="shared" si="252"/>
        <v>42513.110787037032</v>
      </c>
      <c r="T3185" s="15">
        <f t="shared" si="253"/>
        <v>42534.708333333328</v>
      </c>
      <c r="U3185">
        <f t="shared" si="254"/>
        <v>2016</v>
      </c>
    </row>
    <row r="3186" spans="1:21" ht="43.2" x14ac:dyDescent="0.3">
      <c r="A3186">
        <v>3368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 s="11" t="s">
        <v>8315</v>
      </c>
      <c r="R3186" t="s">
        <v>8316</v>
      </c>
      <c r="S3186" s="15">
        <f t="shared" si="252"/>
        <v>41969.199756944443</v>
      </c>
      <c r="T3186" s="15">
        <f t="shared" si="253"/>
        <v>42005.208333333328</v>
      </c>
      <c r="U3186">
        <f t="shared" si="254"/>
        <v>2014</v>
      </c>
    </row>
    <row r="3187" spans="1:21" ht="43.2" x14ac:dyDescent="0.3">
      <c r="A3187">
        <v>3372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 s="11" t="s">
        <v>8315</v>
      </c>
      <c r="R3187" t="s">
        <v>8316</v>
      </c>
      <c r="S3187" s="15">
        <f t="shared" si="252"/>
        <v>41855.548101851848</v>
      </c>
      <c r="T3187" s="15">
        <f t="shared" si="253"/>
        <v>41876.207638888889</v>
      </c>
      <c r="U3187">
        <f t="shared" si="254"/>
        <v>2014</v>
      </c>
    </row>
    <row r="3188" spans="1:21" ht="43.2" x14ac:dyDescent="0.3">
      <c r="A3188">
        <v>3435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 s="11" t="s">
        <v>8315</v>
      </c>
      <c r="R3188" t="s">
        <v>8316</v>
      </c>
      <c r="S3188" s="15">
        <f t="shared" si="252"/>
        <v>42572.61681712963</v>
      </c>
      <c r="T3188" s="15">
        <f t="shared" si="253"/>
        <v>42589.125</v>
      </c>
      <c r="U3188">
        <f t="shared" si="254"/>
        <v>2016</v>
      </c>
    </row>
    <row r="3189" spans="1:21" ht="43.2" x14ac:dyDescent="0.3">
      <c r="A3189">
        <v>3443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 s="11" t="s">
        <v>8315</v>
      </c>
      <c r="R3189" t="s">
        <v>8316</v>
      </c>
      <c r="S3189" s="15">
        <f t="shared" si="252"/>
        <v>41861.524837962963</v>
      </c>
      <c r="T3189" s="15">
        <f t="shared" si="253"/>
        <v>41891.524837962963</v>
      </c>
      <c r="U3189">
        <f t="shared" si="254"/>
        <v>2014</v>
      </c>
    </row>
    <row r="3190" spans="1:21" ht="43.2" x14ac:dyDescent="0.3">
      <c r="A3190">
        <v>3782</v>
      </c>
      <c r="B3190" s="9" t="s">
        <v>3779</v>
      </c>
      <c r="C3190" s="3" t="s">
        <v>7892</v>
      </c>
      <c r="D3190" s="5">
        <v>2000</v>
      </c>
      <c r="E3190" s="7">
        <v>2035</v>
      </c>
      <c r="F3190" t="s">
        <v>8218</v>
      </c>
      <c r="G3190" t="s">
        <v>8224</v>
      </c>
      <c r="H3190" t="s">
        <v>8246</v>
      </c>
      <c r="I3190">
        <v>1469401200</v>
      </c>
      <c r="J3190">
        <v>1466887297</v>
      </c>
      <c r="K3190" t="b">
        <v>0</v>
      </c>
      <c r="L3190">
        <v>27</v>
      </c>
      <c r="M3190" t="b">
        <v>1</v>
      </c>
      <c r="N3190" t="s">
        <v>8303</v>
      </c>
      <c r="O3190">
        <f t="shared" si="250"/>
        <v>102</v>
      </c>
      <c r="P3190">
        <f t="shared" si="251"/>
        <v>75.37</v>
      </c>
      <c r="Q3190" s="11" t="s">
        <v>8315</v>
      </c>
      <c r="R3190" t="s">
        <v>8357</v>
      </c>
      <c r="S3190" s="15">
        <f t="shared" si="252"/>
        <v>42546.862233796302</v>
      </c>
      <c r="T3190" s="15">
        <f t="shared" si="253"/>
        <v>42575.958333333328</v>
      </c>
      <c r="U3190">
        <f t="shared" si="254"/>
        <v>2016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3.2" x14ac:dyDescent="0.3">
      <c r="A3194">
        <v>3770</v>
      </c>
      <c r="B3194" s="9" t="s">
        <v>3767</v>
      </c>
      <c r="C3194" s="3" t="s">
        <v>7880</v>
      </c>
      <c r="D3194" s="5">
        <v>2000</v>
      </c>
      <c r="E3194" s="7">
        <v>2000</v>
      </c>
      <c r="F3194" t="s">
        <v>8218</v>
      </c>
      <c r="G3194" t="s">
        <v>8224</v>
      </c>
      <c r="H3194" t="s">
        <v>8246</v>
      </c>
      <c r="I3194">
        <v>1434234010</v>
      </c>
      <c r="J3194">
        <v>1431642010</v>
      </c>
      <c r="K3194" t="b">
        <v>0</v>
      </c>
      <c r="L3194">
        <v>20</v>
      </c>
      <c r="M3194" t="b">
        <v>1</v>
      </c>
      <c r="N3194" t="s">
        <v>8303</v>
      </c>
      <c r="O3194">
        <f t="shared" si="250"/>
        <v>100</v>
      </c>
      <c r="P3194">
        <f t="shared" si="251"/>
        <v>100</v>
      </c>
      <c r="Q3194" s="11" t="s">
        <v>8315</v>
      </c>
      <c r="R3194" t="s">
        <v>8357</v>
      </c>
      <c r="S3194" s="15">
        <f t="shared" si="252"/>
        <v>42138.930671296301</v>
      </c>
      <c r="T3194" s="15">
        <f t="shared" si="253"/>
        <v>42168.930671296301</v>
      </c>
      <c r="U3194">
        <f t="shared" si="254"/>
        <v>2015</v>
      </c>
    </row>
    <row r="3195" spans="1:21" ht="28.8" x14ac:dyDescent="0.3">
      <c r="A3195">
        <v>2937</v>
      </c>
      <c r="B3195" s="9" t="s">
        <v>2937</v>
      </c>
      <c r="C3195" s="3" t="s">
        <v>7047</v>
      </c>
      <c r="D3195" s="5">
        <v>1500</v>
      </c>
      <c r="E3195" s="7">
        <v>2000</v>
      </c>
      <c r="F3195" t="s">
        <v>8218</v>
      </c>
      <c r="G3195" t="s">
        <v>8224</v>
      </c>
      <c r="H3195" t="s">
        <v>8246</v>
      </c>
      <c r="I3195">
        <v>1405249113</v>
      </c>
      <c r="J3195">
        <v>1402657113</v>
      </c>
      <c r="K3195" t="b">
        <v>0</v>
      </c>
      <c r="L3195">
        <v>55</v>
      </c>
      <c r="M3195" t="b">
        <v>1</v>
      </c>
      <c r="N3195" t="s">
        <v>8303</v>
      </c>
      <c r="O3195">
        <f t="shared" si="250"/>
        <v>133</v>
      </c>
      <c r="P3195">
        <f t="shared" si="251"/>
        <v>36.36</v>
      </c>
      <c r="Q3195" s="11" t="s">
        <v>8315</v>
      </c>
      <c r="R3195" t="s">
        <v>8357</v>
      </c>
      <c r="S3195" s="15">
        <f t="shared" si="252"/>
        <v>41803.457326388889</v>
      </c>
      <c r="T3195" s="15">
        <f t="shared" si="253"/>
        <v>41833.457326388889</v>
      </c>
      <c r="U3195">
        <f t="shared" si="254"/>
        <v>2014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3.2" x14ac:dyDescent="0.3">
      <c r="A3203">
        <v>3762</v>
      </c>
      <c r="B3203" s="9" t="s">
        <v>3759</v>
      </c>
      <c r="C3203" s="3" t="s">
        <v>7872</v>
      </c>
      <c r="D3203" s="5">
        <v>1250</v>
      </c>
      <c r="E3203" s="7">
        <v>1328</v>
      </c>
      <c r="F3203" t="s">
        <v>8218</v>
      </c>
      <c r="G3203" t="s">
        <v>8224</v>
      </c>
      <c r="H3203" t="s">
        <v>8246</v>
      </c>
      <c r="I3203">
        <v>1438543889</v>
      </c>
      <c r="J3203">
        <v>1436383889</v>
      </c>
      <c r="K3203" t="b">
        <v>0</v>
      </c>
      <c r="L3203">
        <v>28</v>
      </c>
      <c r="M3203" t="b">
        <v>1</v>
      </c>
      <c r="N3203" t="s">
        <v>8303</v>
      </c>
      <c r="O3203">
        <f t="shared" si="250"/>
        <v>106</v>
      </c>
      <c r="P3203">
        <f t="shared" si="251"/>
        <v>47.43</v>
      </c>
      <c r="Q3203" s="11" t="s">
        <v>8315</v>
      </c>
      <c r="R3203" t="s">
        <v>8357</v>
      </c>
      <c r="S3203" s="15">
        <f t="shared" si="252"/>
        <v>42193.813530092593</v>
      </c>
      <c r="T3203" s="15">
        <f t="shared" si="253"/>
        <v>42218.813530092593</v>
      </c>
      <c r="U3203">
        <f t="shared" si="254"/>
        <v>2015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3880</v>
      </c>
      <c r="B3207" s="9" t="s">
        <v>3877</v>
      </c>
      <c r="C3207" s="3" t="s">
        <v>7989</v>
      </c>
      <c r="D3207" s="5">
        <v>7500</v>
      </c>
      <c r="E3207" s="7">
        <v>980</v>
      </c>
      <c r="F3207" t="s">
        <v>8219</v>
      </c>
      <c r="G3207" t="s">
        <v>8224</v>
      </c>
      <c r="H3207" t="s">
        <v>8246</v>
      </c>
      <c r="I3207">
        <v>1406761200</v>
      </c>
      <c r="J3207">
        <v>1403724820</v>
      </c>
      <c r="K3207" t="b">
        <v>0</v>
      </c>
      <c r="L3207">
        <v>17</v>
      </c>
      <c r="M3207" t="b">
        <v>0</v>
      </c>
      <c r="N3207" t="s">
        <v>8303</v>
      </c>
      <c r="O3207">
        <f t="shared" si="250"/>
        <v>13</v>
      </c>
      <c r="P3207">
        <f t="shared" si="251"/>
        <v>57.65</v>
      </c>
      <c r="Q3207" s="11" t="s">
        <v>8315</v>
      </c>
      <c r="R3207" t="s">
        <v>8357</v>
      </c>
      <c r="S3207" s="15">
        <f t="shared" si="252"/>
        <v>41815.815046296295</v>
      </c>
      <c r="T3207" s="15">
        <f t="shared" si="253"/>
        <v>41850.958333333336</v>
      </c>
      <c r="U3207">
        <f t="shared" si="254"/>
        <v>2014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3446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IFERROR(ROUND(E3210/L3210,2),0)</f>
        <v>43.28</v>
      </c>
      <c r="Q3210" s="11" t="s">
        <v>8315</v>
      </c>
      <c r="R3210" t="s">
        <v>8316</v>
      </c>
      <c r="S3210" s="15">
        <f t="shared" ref="S3210:S3273" si="257">(((J3210/60)/60)/24)+DATE(1970,1,1)</f>
        <v>42016.832465277781</v>
      </c>
      <c r="T3210" s="15">
        <f t="shared" ref="T3210:T3273" si="258">(((I3210/60)/60)/24)+DATE(1970,1,1)</f>
        <v>42040.513888888891</v>
      </c>
      <c r="U3210">
        <f t="shared" ref="U3210:U3273" si="259">YEAR(S3210)</f>
        <v>2015</v>
      </c>
    </row>
    <row r="3211" spans="1:21" ht="28.8" x14ac:dyDescent="0.3">
      <c r="A3211">
        <v>3447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 s="11" t="s">
        <v>8315</v>
      </c>
      <c r="R3211" t="s">
        <v>8316</v>
      </c>
      <c r="S3211" s="15">
        <f t="shared" si="257"/>
        <v>42402.889027777783</v>
      </c>
      <c r="T3211" s="15">
        <f t="shared" si="258"/>
        <v>42447.847361111111</v>
      </c>
      <c r="U3211">
        <f t="shared" si="259"/>
        <v>2016</v>
      </c>
    </row>
    <row r="3212" spans="1:21" ht="43.2" x14ac:dyDescent="0.3">
      <c r="A3212">
        <v>3452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 s="11" t="s">
        <v>8315</v>
      </c>
      <c r="R3212" t="s">
        <v>8316</v>
      </c>
      <c r="S3212" s="15">
        <f t="shared" si="257"/>
        <v>41820.639189814814</v>
      </c>
      <c r="T3212" s="15">
        <f t="shared" si="258"/>
        <v>41843.165972222225</v>
      </c>
      <c r="U3212">
        <f t="shared" si="259"/>
        <v>2014</v>
      </c>
    </row>
    <row r="3213" spans="1:21" ht="43.2" x14ac:dyDescent="0.3">
      <c r="A3213">
        <v>3490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 s="11" t="s">
        <v>8315</v>
      </c>
      <c r="R3213" t="s">
        <v>8316</v>
      </c>
      <c r="S3213" s="15">
        <f t="shared" si="257"/>
        <v>42443.802361111113</v>
      </c>
      <c r="T3213" s="15">
        <f t="shared" si="258"/>
        <v>42473.802361111113</v>
      </c>
      <c r="U3213">
        <f t="shared" si="259"/>
        <v>2016</v>
      </c>
    </row>
    <row r="3214" spans="1:21" ht="57.6" x14ac:dyDescent="0.3">
      <c r="A3214">
        <v>3500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 s="11" t="s">
        <v>8315</v>
      </c>
      <c r="R3214" t="s">
        <v>8316</v>
      </c>
      <c r="S3214" s="15">
        <f t="shared" si="257"/>
        <v>42419.91942129629</v>
      </c>
      <c r="T3214" s="15">
        <f t="shared" si="258"/>
        <v>42436.207638888889</v>
      </c>
      <c r="U3214">
        <f t="shared" si="259"/>
        <v>2016</v>
      </c>
    </row>
    <row r="3215" spans="1:21" ht="43.2" x14ac:dyDescent="0.3">
      <c r="A3215">
        <v>3504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 s="11" t="s">
        <v>8315</v>
      </c>
      <c r="R3215" t="s">
        <v>8316</v>
      </c>
      <c r="S3215" s="15">
        <f t="shared" si="257"/>
        <v>42297.748738425929</v>
      </c>
      <c r="T3215" s="15">
        <f t="shared" si="258"/>
        <v>42327.790405092594</v>
      </c>
      <c r="U3215">
        <f t="shared" si="259"/>
        <v>2015</v>
      </c>
    </row>
    <row r="3216" spans="1:21" ht="43.2" x14ac:dyDescent="0.3">
      <c r="A3216">
        <v>3512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 s="11" t="s">
        <v>8315</v>
      </c>
      <c r="R3216" t="s">
        <v>8316</v>
      </c>
      <c r="S3216" s="15">
        <f t="shared" si="257"/>
        <v>42057.536944444444</v>
      </c>
      <c r="T3216" s="15">
        <f t="shared" si="258"/>
        <v>42117.49527777778</v>
      </c>
      <c r="U3216">
        <f t="shared" si="259"/>
        <v>2015</v>
      </c>
    </row>
    <row r="3217" spans="1:21" x14ac:dyDescent="0.3">
      <c r="A3217">
        <v>3531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 s="11" t="s">
        <v>8315</v>
      </c>
      <c r="R3217" t="s">
        <v>8316</v>
      </c>
      <c r="S3217" s="15">
        <f t="shared" si="257"/>
        <v>42521.654328703706</v>
      </c>
      <c r="T3217" s="15">
        <f t="shared" si="258"/>
        <v>42551.654328703706</v>
      </c>
      <c r="U3217">
        <f t="shared" si="259"/>
        <v>2016</v>
      </c>
    </row>
    <row r="3218" spans="1:21" ht="43.2" x14ac:dyDescent="0.3">
      <c r="A3218">
        <v>3549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 s="11" t="s">
        <v>8315</v>
      </c>
      <c r="R3218" t="s">
        <v>8316</v>
      </c>
      <c r="S3218" s="15">
        <f t="shared" si="257"/>
        <v>42223.394363425927</v>
      </c>
      <c r="T3218" s="15">
        <f t="shared" si="258"/>
        <v>42251.394363425927</v>
      </c>
      <c r="U3218">
        <f t="shared" si="259"/>
        <v>2015</v>
      </c>
    </row>
    <row r="3219" spans="1:21" ht="57.6" x14ac:dyDescent="0.3">
      <c r="A3219">
        <v>3559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 s="11" t="s">
        <v>8315</v>
      </c>
      <c r="R3219" t="s">
        <v>8316</v>
      </c>
      <c r="S3219" s="15">
        <f t="shared" si="257"/>
        <v>42194.096157407403</v>
      </c>
      <c r="T3219" s="15">
        <f t="shared" si="258"/>
        <v>42216.373611111107</v>
      </c>
      <c r="U3219">
        <f t="shared" si="259"/>
        <v>2015</v>
      </c>
    </row>
    <row r="3220" spans="1:21" ht="28.8" x14ac:dyDescent="0.3">
      <c r="A3220">
        <v>3564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 s="11" t="s">
        <v>8315</v>
      </c>
      <c r="R3220" t="s">
        <v>8316</v>
      </c>
      <c r="S3220" s="15">
        <f t="shared" si="257"/>
        <v>42236.623252314821</v>
      </c>
      <c r="T3220" s="15">
        <f t="shared" si="258"/>
        <v>42282.666666666672</v>
      </c>
      <c r="U3220">
        <f t="shared" si="259"/>
        <v>2015</v>
      </c>
    </row>
    <row r="3221" spans="1:21" ht="43.2" x14ac:dyDescent="0.3">
      <c r="A3221">
        <v>3567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 s="11" t="s">
        <v>8315</v>
      </c>
      <c r="R3221" t="s">
        <v>8316</v>
      </c>
      <c r="S3221" s="15">
        <f t="shared" si="257"/>
        <v>42135.810694444444</v>
      </c>
      <c r="T3221" s="15">
        <f t="shared" si="258"/>
        <v>42165.810694444444</v>
      </c>
      <c r="U3221">
        <f t="shared" si="259"/>
        <v>2015</v>
      </c>
    </row>
    <row r="3222" spans="1:21" ht="43.2" x14ac:dyDescent="0.3">
      <c r="A3222">
        <v>3568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 s="11" t="s">
        <v>8315</v>
      </c>
      <c r="R3222" t="s">
        <v>8316</v>
      </c>
      <c r="S3222" s="15">
        <f t="shared" si="257"/>
        <v>41869.740671296298</v>
      </c>
      <c r="T3222" s="15">
        <f t="shared" si="258"/>
        <v>41899.740671296298</v>
      </c>
      <c r="U3222">
        <f t="shared" si="259"/>
        <v>2014</v>
      </c>
    </row>
    <row r="3223" spans="1:21" ht="43.2" x14ac:dyDescent="0.3">
      <c r="A3223">
        <v>3582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 s="11" t="s">
        <v>8315</v>
      </c>
      <c r="R3223" t="s">
        <v>8316</v>
      </c>
      <c r="S3223" s="15">
        <f t="shared" si="257"/>
        <v>42451.095856481479</v>
      </c>
      <c r="T3223" s="15">
        <f t="shared" si="258"/>
        <v>42465.095856481479</v>
      </c>
      <c r="U3223">
        <f t="shared" si="259"/>
        <v>2016</v>
      </c>
    </row>
    <row r="3224" spans="1:21" ht="43.2" x14ac:dyDescent="0.3">
      <c r="A3224">
        <v>3598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 s="11" t="s">
        <v>8315</v>
      </c>
      <c r="R3224" t="s">
        <v>8316</v>
      </c>
      <c r="S3224" s="15">
        <f t="shared" si="257"/>
        <v>41866.79886574074</v>
      </c>
      <c r="T3224" s="15">
        <f t="shared" si="258"/>
        <v>41885.207638888889</v>
      </c>
      <c r="U3224">
        <f t="shared" si="259"/>
        <v>2014</v>
      </c>
    </row>
    <row r="3225" spans="1:21" ht="43.2" x14ac:dyDescent="0.3">
      <c r="A3225">
        <v>3610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 s="11" t="s">
        <v>8315</v>
      </c>
      <c r="R3225" t="s">
        <v>8316</v>
      </c>
      <c r="S3225" s="15">
        <f t="shared" si="257"/>
        <v>42203.432129629626</v>
      </c>
      <c r="T3225" s="15">
        <f t="shared" si="258"/>
        <v>42233.432129629626</v>
      </c>
      <c r="U3225">
        <f t="shared" si="259"/>
        <v>2015</v>
      </c>
    </row>
    <row r="3226" spans="1:21" ht="43.2" x14ac:dyDescent="0.3">
      <c r="A3226">
        <v>3619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 s="11" t="s">
        <v>8315</v>
      </c>
      <c r="R3226" t="s">
        <v>8316</v>
      </c>
      <c r="S3226" s="15">
        <f t="shared" si="257"/>
        <v>42661.132245370376</v>
      </c>
      <c r="T3226" s="15">
        <f t="shared" si="258"/>
        <v>42693.916666666672</v>
      </c>
      <c r="U3226">
        <f t="shared" si="259"/>
        <v>2016</v>
      </c>
    </row>
    <row r="3227" spans="1:21" ht="28.8" x14ac:dyDescent="0.3">
      <c r="A3227">
        <v>3622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 s="11" t="s">
        <v>8315</v>
      </c>
      <c r="R3227" t="s">
        <v>8316</v>
      </c>
      <c r="S3227" s="15">
        <f t="shared" si="257"/>
        <v>41877.221886574072</v>
      </c>
      <c r="T3227" s="15">
        <f t="shared" si="258"/>
        <v>41910.140972222223</v>
      </c>
      <c r="U3227">
        <f t="shared" si="259"/>
        <v>2014</v>
      </c>
    </row>
    <row r="3228" spans="1:21" ht="43.2" x14ac:dyDescent="0.3">
      <c r="A3228">
        <v>3668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 s="11" t="s">
        <v>8315</v>
      </c>
      <c r="R3228" t="s">
        <v>8316</v>
      </c>
      <c r="S3228" s="15">
        <f t="shared" si="257"/>
        <v>42185.556157407409</v>
      </c>
      <c r="T3228" s="15">
        <f t="shared" si="258"/>
        <v>42208.772916666669</v>
      </c>
      <c r="U3228">
        <f t="shared" si="259"/>
        <v>2015</v>
      </c>
    </row>
    <row r="3229" spans="1:21" ht="43.2" x14ac:dyDescent="0.3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 s="11" t="s">
        <v>8315</v>
      </c>
      <c r="R3229" t="s">
        <v>8316</v>
      </c>
      <c r="S3229" s="15">
        <f t="shared" si="257"/>
        <v>42136.675196759257</v>
      </c>
      <c r="T3229" s="15">
        <f t="shared" si="258"/>
        <v>42166.675196759257</v>
      </c>
      <c r="U3229">
        <f t="shared" si="259"/>
        <v>2015</v>
      </c>
    </row>
    <row r="3230" spans="1:21" ht="57.6" x14ac:dyDescent="0.3">
      <c r="A3230">
        <v>3681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 s="11" t="s">
        <v>8315</v>
      </c>
      <c r="R3230" t="s">
        <v>8316</v>
      </c>
      <c r="S3230" s="15">
        <f t="shared" si="257"/>
        <v>42374.651504629626</v>
      </c>
      <c r="T3230" s="15">
        <f t="shared" si="258"/>
        <v>42384.651504629626</v>
      </c>
      <c r="U3230">
        <f t="shared" si="259"/>
        <v>2016</v>
      </c>
    </row>
    <row r="3231" spans="1:21" ht="28.8" x14ac:dyDescent="0.3">
      <c r="A3231">
        <v>3692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 s="11" t="s">
        <v>8315</v>
      </c>
      <c r="R3231" t="s">
        <v>8316</v>
      </c>
      <c r="S3231" s="15">
        <f t="shared" si="257"/>
        <v>41891.96503472222</v>
      </c>
      <c r="T3231" s="15">
        <f t="shared" si="258"/>
        <v>41901</v>
      </c>
      <c r="U3231">
        <f t="shared" si="259"/>
        <v>2014</v>
      </c>
    </row>
    <row r="3232" spans="1:21" ht="43.2" x14ac:dyDescent="0.3">
      <c r="A3232">
        <v>3707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 s="11" t="s">
        <v>8315</v>
      </c>
      <c r="R3232" t="s">
        <v>8316</v>
      </c>
      <c r="S3232" s="15">
        <f t="shared" si="257"/>
        <v>42552.048356481479</v>
      </c>
      <c r="T3232" s="15">
        <f t="shared" si="258"/>
        <v>42573.226388888885</v>
      </c>
      <c r="U3232">
        <f t="shared" si="259"/>
        <v>2016</v>
      </c>
    </row>
    <row r="3233" spans="1:21" ht="43.2" x14ac:dyDescent="0.3">
      <c r="A3233">
        <v>3709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 s="11" t="s">
        <v>8315</v>
      </c>
      <c r="R3233" t="s">
        <v>8316</v>
      </c>
      <c r="S3233" s="15">
        <f t="shared" si="257"/>
        <v>41785.707708333335</v>
      </c>
      <c r="T3233" s="15">
        <f t="shared" si="258"/>
        <v>41815.707708333335</v>
      </c>
      <c r="U3233">
        <f t="shared" si="259"/>
        <v>2014</v>
      </c>
    </row>
    <row r="3234" spans="1:21" ht="43.2" x14ac:dyDescent="0.3">
      <c r="A3234">
        <v>3808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 s="11" t="s">
        <v>8315</v>
      </c>
      <c r="R3234" t="s">
        <v>8316</v>
      </c>
      <c r="S3234" s="15">
        <f t="shared" si="257"/>
        <v>42059.453923611116</v>
      </c>
      <c r="T3234" s="15">
        <f t="shared" si="258"/>
        <v>42119.412256944444</v>
      </c>
      <c r="U3234">
        <f t="shared" si="259"/>
        <v>2015</v>
      </c>
    </row>
    <row r="3235" spans="1:21" ht="28.8" x14ac:dyDescent="0.3">
      <c r="A3235">
        <v>3815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 s="11" t="s">
        <v>8315</v>
      </c>
      <c r="R3235" t="s">
        <v>8316</v>
      </c>
      <c r="S3235" s="15">
        <f t="shared" si="257"/>
        <v>42207.259918981479</v>
      </c>
      <c r="T3235" s="15">
        <f t="shared" si="258"/>
        <v>42236.958333333328</v>
      </c>
      <c r="U3235">
        <f t="shared" si="259"/>
        <v>2015</v>
      </c>
    </row>
    <row r="3236" spans="1:21" ht="43.2" x14ac:dyDescent="0.3">
      <c r="A3236">
        <v>3819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 s="11" t="s">
        <v>8315</v>
      </c>
      <c r="R3236" t="s">
        <v>8316</v>
      </c>
      <c r="S3236" s="15">
        <f t="shared" si="257"/>
        <v>42184.209537037037</v>
      </c>
      <c r="T3236" s="15">
        <f t="shared" si="258"/>
        <v>42202.876388888893</v>
      </c>
      <c r="U3236">
        <f t="shared" si="259"/>
        <v>2015</v>
      </c>
    </row>
    <row r="3237" spans="1:21" ht="43.2" x14ac:dyDescent="0.3">
      <c r="A3237">
        <v>3317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s="11" t="s">
        <v>8315</v>
      </c>
      <c r="R3237" t="s">
        <v>8316</v>
      </c>
      <c r="S3237" s="15">
        <f t="shared" si="257"/>
        <v>42499.039629629624</v>
      </c>
      <c r="T3237" s="15">
        <f t="shared" si="258"/>
        <v>42529.039629629624</v>
      </c>
      <c r="U3237">
        <f t="shared" si="259"/>
        <v>2016</v>
      </c>
    </row>
    <row r="3238" spans="1:21" ht="43.2" x14ac:dyDescent="0.3">
      <c r="A3238">
        <v>3703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s="11" t="s">
        <v>8315</v>
      </c>
      <c r="R3238" t="s">
        <v>8316</v>
      </c>
      <c r="S3238" s="15">
        <f t="shared" si="257"/>
        <v>42556.504490740743</v>
      </c>
      <c r="T3238" s="15">
        <f t="shared" si="258"/>
        <v>42595.290972222225</v>
      </c>
      <c r="U3238">
        <f t="shared" si="259"/>
        <v>2016</v>
      </c>
    </row>
    <row r="3239" spans="1:21" ht="43.2" x14ac:dyDescent="0.3">
      <c r="A3239">
        <v>3546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s="11" t="s">
        <v>8315</v>
      </c>
      <c r="R3239" t="s">
        <v>8316</v>
      </c>
      <c r="S3239" s="15">
        <f t="shared" si="257"/>
        <v>42073.660694444443</v>
      </c>
      <c r="T3239" s="15">
        <f t="shared" si="258"/>
        <v>42095.165972222225</v>
      </c>
      <c r="U3239">
        <f t="shared" si="259"/>
        <v>2015</v>
      </c>
    </row>
    <row r="3240" spans="1:21" ht="43.2" x14ac:dyDescent="0.3">
      <c r="A3240">
        <v>3596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s="11" t="s">
        <v>8315</v>
      </c>
      <c r="R3240" t="s">
        <v>8316</v>
      </c>
      <c r="S3240" s="15">
        <f t="shared" si="257"/>
        <v>41856.715069444443</v>
      </c>
      <c r="T3240" s="15">
        <f t="shared" si="258"/>
        <v>41877.715069444443</v>
      </c>
      <c r="U3240">
        <f t="shared" si="259"/>
        <v>2014</v>
      </c>
    </row>
    <row r="3241" spans="1:21" ht="28.8" x14ac:dyDescent="0.3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s="11" t="s">
        <v>8315</v>
      </c>
      <c r="R3241" t="s">
        <v>8316</v>
      </c>
      <c r="S3241" s="15">
        <f t="shared" si="257"/>
        <v>42155.920219907406</v>
      </c>
      <c r="T3241" s="15">
        <f t="shared" si="258"/>
        <v>42176.888888888891</v>
      </c>
      <c r="U3241">
        <f t="shared" si="259"/>
        <v>2015</v>
      </c>
    </row>
    <row r="3242" spans="1:21" ht="43.2" x14ac:dyDescent="0.3">
      <c r="A3242">
        <v>529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 s="11" t="s">
        <v>8315</v>
      </c>
      <c r="R3242" t="s">
        <v>8316</v>
      </c>
      <c r="S3242" s="15">
        <f t="shared" si="257"/>
        <v>42725.031180555554</v>
      </c>
      <c r="T3242" s="15">
        <f t="shared" si="258"/>
        <v>42746.208333333328</v>
      </c>
      <c r="U3242">
        <f t="shared" si="259"/>
        <v>2016</v>
      </c>
    </row>
    <row r="3243" spans="1:21" ht="43.2" x14ac:dyDescent="0.3">
      <c r="A3243">
        <v>3180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 s="11" t="s">
        <v>8315</v>
      </c>
      <c r="R3243" t="s">
        <v>8316</v>
      </c>
      <c r="S3243" s="15">
        <f t="shared" si="257"/>
        <v>41780.412604166668</v>
      </c>
      <c r="T3243" s="15">
        <f t="shared" si="258"/>
        <v>41810.412604166668</v>
      </c>
      <c r="U3243">
        <f t="shared" si="259"/>
        <v>2014</v>
      </c>
    </row>
    <row r="3244" spans="1:21" ht="43.2" x14ac:dyDescent="0.3">
      <c r="A3244">
        <v>3226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s="11" t="s">
        <v>8315</v>
      </c>
      <c r="R3244" t="s">
        <v>8316</v>
      </c>
      <c r="S3244" s="15">
        <f t="shared" si="257"/>
        <v>42277.583472222221</v>
      </c>
      <c r="T3244" s="15">
        <f t="shared" si="258"/>
        <v>42307.583472222221</v>
      </c>
      <c r="U3244">
        <f t="shared" si="259"/>
        <v>2015</v>
      </c>
    </row>
    <row r="3245" spans="1:21" ht="43.2" x14ac:dyDescent="0.3">
      <c r="A3245">
        <v>3227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 s="11" t="s">
        <v>8315</v>
      </c>
      <c r="R3245" t="s">
        <v>8316</v>
      </c>
      <c r="S3245" s="15">
        <f t="shared" si="257"/>
        <v>42722.882361111115</v>
      </c>
      <c r="T3245" s="15">
        <f t="shared" si="258"/>
        <v>42752.882361111115</v>
      </c>
      <c r="U3245">
        <f t="shared" si="259"/>
        <v>2016</v>
      </c>
    </row>
    <row r="3246" spans="1:21" ht="43.2" x14ac:dyDescent="0.3">
      <c r="A3246">
        <v>3399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 s="11" t="s">
        <v>8315</v>
      </c>
      <c r="R3246" t="s">
        <v>8316</v>
      </c>
      <c r="S3246" s="15">
        <f t="shared" si="257"/>
        <v>42026.920428240745</v>
      </c>
      <c r="T3246" s="15">
        <f t="shared" si="258"/>
        <v>42056.920428240745</v>
      </c>
      <c r="U3246">
        <f t="shared" si="259"/>
        <v>2015</v>
      </c>
    </row>
    <row r="3247" spans="1:21" ht="28.8" x14ac:dyDescent="0.3">
      <c r="A3247">
        <v>3439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 s="11" t="s">
        <v>8315</v>
      </c>
      <c r="R3247" t="s">
        <v>8316</v>
      </c>
      <c r="S3247" s="15">
        <f t="shared" si="257"/>
        <v>42374.911226851851</v>
      </c>
      <c r="T3247" s="15">
        <f t="shared" si="258"/>
        <v>42388.207638888889</v>
      </c>
      <c r="U3247">
        <f t="shared" si="259"/>
        <v>2016</v>
      </c>
    </row>
    <row r="3248" spans="1:21" ht="43.2" x14ac:dyDescent="0.3">
      <c r="A3248">
        <v>3541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 s="11" t="s">
        <v>8315</v>
      </c>
      <c r="R3248" t="s">
        <v>8316</v>
      </c>
      <c r="S3248" s="15">
        <f t="shared" si="257"/>
        <v>42222.730034722219</v>
      </c>
      <c r="T3248" s="15">
        <f t="shared" si="258"/>
        <v>42247.730034722219</v>
      </c>
      <c r="U3248">
        <f t="shared" si="259"/>
        <v>2015</v>
      </c>
    </row>
    <row r="3249" spans="1:21" ht="28.8" x14ac:dyDescent="0.3">
      <c r="A3249">
        <v>3666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 s="11" t="s">
        <v>8315</v>
      </c>
      <c r="R3249" t="s">
        <v>8316</v>
      </c>
      <c r="S3249" s="15">
        <f t="shared" si="257"/>
        <v>41822.90488425926</v>
      </c>
      <c r="T3249" s="15">
        <f t="shared" si="258"/>
        <v>41844.291666666664</v>
      </c>
      <c r="U3249">
        <f t="shared" si="259"/>
        <v>2014</v>
      </c>
    </row>
    <row r="3250" spans="1:21" ht="43.2" x14ac:dyDescent="0.3">
      <c r="A3250">
        <v>3832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 s="11" t="s">
        <v>8315</v>
      </c>
      <c r="R3250" t="s">
        <v>8316</v>
      </c>
      <c r="S3250" s="15">
        <f t="shared" si="257"/>
        <v>42375.114988425921</v>
      </c>
      <c r="T3250" s="15">
        <f t="shared" si="258"/>
        <v>42420.114988425921</v>
      </c>
      <c r="U3250">
        <f t="shared" si="259"/>
        <v>2016</v>
      </c>
    </row>
    <row r="3251" spans="1:21" ht="57.6" x14ac:dyDescent="0.3">
      <c r="A3251">
        <v>3833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 s="11" t="s">
        <v>8315</v>
      </c>
      <c r="R3251" t="s">
        <v>8316</v>
      </c>
      <c r="S3251" s="15">
        <f t="shared" si="257"/>
        <v>41963.872361111105</v>
      </c>
      <c r="T3251" s="15">
        <f t="shared" si="258"/>
        <v>41974.797916666663</v>
      </c>
      <c r="U3251">
        <f t="shared" si="259"/>
        <v>2014</v>
      </c>
    </row>
    <row r="3252" spans="1:21" ht="43.2" x14ac:dyDescent="0.3">
      <c r="A3252">
        <v>2781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 s="11" t="s">
        <v>8315</v>
      </c>
      <c r="R3252" t="s">
        <v>8316</v>
      </c>
      <c r="S3252" s="15">
        <f t="shared" si="257"/>
        <v>42018.94159722222</v>
      </c>
      <c r="T3252" s="15">
        <f t="shared" si="258"/>
        <v>42047.291666666672</v>
      </c>
      <c r="U3252">
        <f t="shared" si="259"/>
        <v>2015</v>
      </c>
    </row>
    <row r="3253" spans="1:21" ht="43.2" x14ac:dyDescent="0.3">
      <c r="A3253">
        <v>3149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s="11" t="s">
        <v>8315</v>
      </c>
      <c r="R3253" t="s">
        <v>8316</v>
      </c>
      <c r="S3253" s="15">
        <f t="shared" si="257"/>
        <v>41226.017361111109</v>
      </c>
      <c r="T3253" s="15">
        <f t="shared" si="258"/>
        <v>41250.083333333336</v>
      </c>
      <c r="U3253">
        <f t="shared" si="259"/>
        <v>2012</v>
      </c>
    </row>
    <row r="3254" spans="1:21" ht="43.2" x14ac:dyDescent="0.3">
      <c r="A3254">
        <v>3613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 s="11" t="s">
        <v>8315</v>
      </c>
      <c r="R3254" t="s">
        <v>8316</v>
      </c>
      <c r="S3254" s="15">
        <f t="shared" si="257"/>
        <v>41788.58997685185</v>
      </c>
      <c r="T3254" s="15">
        <f t="shared" si="258"/>
        <v>41818.58997685185</v>
      </c>
      <c r="U3254">
        <f t="shared" si="259"/>
        <v>2014</v>
      </c>
    </row>
    <row r="3255" spans="1:21" ht="28.8" x14ac:dyDescent="0.3">
      <c r="A3255">
        <v>3710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s="11" t="s">
        <v>8315</v>
      </c>
      <c r="R3255" t="s">
        <v>8316</v>
      </c>
      <c r="S3255" s="15">
        <f t="shared" si="257"/>
        <v>42072.576249999998</v>
      </c>
      <c r="T3255" s="15">
        <f t="shared" si="258"/>
        <v>42097.576249999998</v>
      </c>
      <c r="U3255">
        <f t="shared" si="259"/>
        <v>2015</v>
      </c>
    </row>
    <row r="3256" spans="1:21" ht="43.2" x14ac:dyDescent="0.3">
      <c r="A3256">
        <v>3522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s="11" t="s">
        <v>8315</v>
      </c>
      <c r="R3256" t="s">
        <v>8316</v>
      </c>
      <c r="S3256" s="15">
        <f t="shared" si="257"/>
        <v>42234.789884259255</v>
      </c>
      <c r="T3256" s="15">
        <f t="shared" si="258"/>
        <v>42262.420833333337</v>
      </c>
      <c r="U3256">
        <f t="shared" si="259"/>
        <v>2015</v>
      </c>
    </row>
    <row r="3257" spans="1:21" ht="43.2" x14ac:dyDescent="0.3">
      <c r="A3257">
        <v>526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 s="11" t="s">
        <v>8315</v>
      </c>
      <c r="R3257" t="s">
        <v>8316</v>
      </c>
      <c r="S3257" s="15">
        <f t="shared" si="257"/>
        <v>42192.591944444444</v>
      </c>
      <c r="T3257" s="15">
        <f t="shared" si="258"/>
        <v>42223.708333333328</v>
      </c>
      <c r="U3257">
        <f t="shared" si="259"/>
        <v>2015</v>
      </c>
    </row>
    <row r="3258" spans="1:21" ht="43.2" x14ac:dyDescent="0.3">
      <c r="A3258">
        <v>1286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 s="11" t="s">
        <v>8315</v>
      </c>
      <c r="R3258" t="s">
        <v>8316</v>
      </c>
      <c r="S3258" s="15">
        <f t="shared" si="257"/>
        <v>42039.384571759263</v>
      </c>
      <c r="T3258" s="15">
        <f t="shared" si="258"/>
        <v>42052.583333333328</v>
      </c>
      <c r="U3258">
        <f t="shared" si="259"/>
        <v>2015</v>
      </c>
    </row>
    <row r="3259" spans="1:21" ht="43.2" x14ac:dyDescent="0.3">
      <c r="A3259">
        <v>1289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 s="11" t="s">
        <v>8315</v>
      </c>
      <c r="R3259" t="s">
        <v>8316</v>
      </c>
      <c r="S3259" s="15">
        <f t="shared" si="257"/>
        <v>42709.134780092587</v>
      </c>
      <c r="T3259" s="15">
        <f t="shared" si="258"/>
        <v>42739.134780092587</v>
      </c>
      <c r="U3259">
        <f t="shared" si="259"/>
        <v>2016</v>
      </c>
    </row>
    <row r="3260" spans="1:21" ht="43.2" x14ac:dyDescent="0.3">
      <c r="A3260">
        <v>2814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 s="11" t="s">
        <v>8315</v>
      </c>
      <c r="R3260" t="s">
        <v>8316</v>
      </c>
      <c r="S3260" s="15">
        <f t="shared" si="257"/>
        <v>42103.399479166663</v>
      </c>
      <c r="T3260" s="15">
        <f t="shared" si="258"/>
        <v>42133.399479166663</v>
      </c>
      <c r="U3260">
        <f t="shared" si="259"/>
        <v>2015</v>
      </c>
    </row>
    <row r="3261" spans="1:21" ht="57.6" x14ac:dyDescent="0.3">
      <c r="A3261">
        <v>2965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 s="11" t="s">
        <v>8315</v>
      </c>
      <c r="R3261" t="s">
        <v>8316</v>
      </c>
      <c r="S3261" s="15">
        <f t="shared" si="257"/>
        <v>42162.729548611111</v>
      </c>
      <c r="T3261" s="15">
        <f t="shared" si="258"/>
        <v>42192.729548611111</v>
      </c>
      <c r="U3261">
        <f t="shared" si="259"/>
        <v>2015</v>
      </c>
    </row>
    <row r="3262" spans="1:21" ht="43.2" x14ac:dyDescent="0.3">
      <c r="A3262">
        <v>3159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 s="11" t="s">
        <v>8315</v>
      </c>
      <c r="R3262" t="s">
        <v>8316</v>
      </c>
      <c r="S3262" s="15">
        <f t="shared" si="257"/>
        <v>40884.066678240742</v>
      </c>
      <c r="T3262" s="15">
        <f t="shared" si="258"/>
        <v>40926.958333333336</v>
      </c>
      <c r="U3262">
        <f t="shared" si="259"/>
        <v>2011</v>
      </c>
    </row>
    <row r="3263" spans="1:21" ht="57.6" x14ac:dyDescent="0.3">
      <c r="A3263">
        <v>3178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 s="11" t="s">
        <v>8315</v>
      </c>
      <c r="R3263" t="s">
        <v>8316</v>
      </c>
      <c r="S3263" s="15">
        <f t="shared" si="257"/>
        <v>41806.605034722219</v>
      </c>
      <c r="T3263" s="15">
        <f t="shared" si="258"/>
        <v>41836.605034722219</v>
      </c>
      <c r="U3263">
        <f t="shared" si="259"/>
        <v>2014</v>
      </c>
    </row>
    <row r="3264" spans="1:21" ht="43.2" x14ac:dyDescent="0.3">
      <c r="A3264">
        <v>3251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 s="11" t="s">
        <v>8315</v>
      </c>
      <c r="R3264" t="s">
        <v>8316</v>
      </c>
      <c r="S3264" s="15">
        <f t="shared" si="257"/>
        <v>42146.731087962966</v>
      </c>
      <c r="T3264" s="15">
        <f t="shared" si="258"/>
        <v>42176.731087962966</v>
      </c>
      <c r="U3264">
        <f t="shared" si="259"/>
        <v>2015</v>
      </c>
    </row>
    <row r="3265" spans="1:21" x14ac:dyDescent="0.3">
      <c r="A3265">
        <v>3271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 s="11" t="s">
        <v>8315</v>
      </c>
      <c r="R3265" t="s">
        <v>8316</v>
      </c>
      <c r="S3265" s="15">
        <f t="shared" si="257"/>
        <v>41915.437210648146</v>
      </c>
      <c r="T3265" s="15">
        <f t="shared" si="258"/>
        <v>41945.478877314818</v>
      </c>
      <c r="U3265">
        <f t="shared" si="259"/>
        <v>2014</v>
      </c>
    </row>
    <row r="3266" spans="1:21" ht="43.2" x14ac:dyDescent="0.3">
      <c r="A3266">
        <v>3296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 s="11" t="s">
        <v>8315</v>
      </c>
      <c r="R3266" t="s">
        <v>8316</v>
      </c>
      <c r="S3266" s="15">
        <f t="shared" si="257"/>
        <v>42309.756620370375</v>
      </c>
      <c r="T3266" s="15">
        <f t="shared" si="258"/>
        <v>42330.916666666672</v>
      </c>
      <c r="U3266">
        <f t="shared" si="259"/>
        <v>2015</v>
      </c>
    </row>
    <row r="3267" spans="1:21" ht="57.6" x14ac:dyDescent="0.3">
      <c r="A3267">
        <v>3306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 s="11" t="s">
        <v>8315</v>
      </c>
      <c r="R3267" t="s">
        <v>8316</v>
      </c>
      <c r="S3267" s="15">
        <f t="shared" si="257"/>
        <v>42493.219236111108</v>
      </c>
      <c r="T3267" s="15">
        <f t="shared" si="258"/>
        <v>42531.125</v>
      </c>
      <c r="U3267">
        <f t="shared" si="259"/>
        <v>2016</v>
      </c>
    </row>
    <row r="3268" spans="1:21" ht="43.2" x14ac:dyDescent="0.3">
      <c r="A3268">
        <v>3324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 s="11" t="s">
        <v>8315</v>
      </c>
      <c r="R3268" t="s">
        <v>8316</v>
      </c>
      <c r="S3268" s="15">
        <f t="shared" si="257"/>
        <v>42512.58321759259</v>
      </c>
      <c r="T3268" s="15">
        <f t="shared" si="258"/>
        <v>42526.58321759259</v>
      </c>
      <c r="U3268">
        <f t="shared" si="259"/>
        <v>2016</v>
      </c>
    </row>
    <row r="3269" spans="1:21" ht="43.2" x14ac:dyDescent="0.3">
      <c r="A3269">
        <v>3330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 s="11" t="s">
        <v>8315</v>
      </c>
      <c r="R3269" t="s">
        <v>8316</v>
      </c>
      <c r="S3269" s="15">
        <f t="shared" si="257"/>
        <v>42065.887361111112</v>
      </c>
      <c r="T3269" s="15">
        <f t="shared" si="258"/>
        <v>42095.845694444448</v>
      </c>
      <c r="U3269">
        <f t="shared" si="259"/>
        <v>2015</v>
      </c>
    </row>
    <row r="3270" spans="1:21" ht="43.2" x14ac:dyDescent="0.3">
      <c r="A3270">
        <v>3346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 s="11" t="s">
        <v>8315</v>
      </c>
      <c r="R3270" t="s">
        <v>8316</v>
      </c>
      <c r="S3270" s="15">
        <f t="shared" si="257"/>
        <v>42054.024421296301</v>
      </c>
      <c r="T3270" s="15">
        <f t="shared" si="258"/>
        <v>42061.024421296301</v>
      </c>
      <c r="U3270">
        <f t="shared" si="259"/>
        <v>2015</v>
      </c>
    </row>
    <row r="3271" spans="1:21" ht="43.2" x14ac:dyDescent="0.3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 s="11" t="s">
        <v>8315</v>
      </c>
      <c r="R3271" t="s">
        <v>8316</v>
      </c>
      <c r="S3271" s="15">
        <f t="shared" si="257"/>
        <v>42536.815648148149</v>
      </c>
      <c r="T3271" s="15">
        <f t="shared" si="258"/>
        <v>42566.815648148149</v>
      </c>
      <c r="U3271">
        <f t="shared" si="259"/>
        <v>2016</v>
      </c>
    </row>
    <row r="3272" spans="1:21" ht="28.8" x14ac:dyDescent="0.3">
      <c r="A3272">
        <v>3370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 s="11" t="s">
        <v>8315</v>
      </c>
      <c r="R3272" t="s">
        <v>8316</v>
      </c>
      <c r="S3272" s="15">
        <f t="shared" si="257"/>
        <v>42690.334317129629</v>
      </c>
      <c r="T3272" s="15">
        <f t="shared" si="258"/>
        <v>42721.333333333328</v>
      </c>
      <c r="U3272">
        <f t="shared" si="259"/>
        <v>2016</v>
      </c>
    </row>
    <row r="3273" spans="1:21" ht="57.6" x14ac:dyDescent="0.3">
      <c r="A3273">
        <v>3388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 s="11" t="s">
        <v>8315</v>
      </c>
      <c r="R3273" t="s">
        <v>8316</v>
      </c>
      <c r="S3273" s="15">
        <f t="shared" si="257"/>
        <v>42143.461122685185</v>
      </c>
      <c r="T3273" s="15">
        <f t="shared" si="258"/>
        <v>42173.461122685185</v>
      </c>
      <c r="U3273">
        <f t="shared" si="259"/>
        <v>2015</v>
      </c>
    </row>
    <row r="3274" spans="1:21" ht="57.6" x14ac:dyDescent="0.3">
      <c r="A3274">
        <v>3390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IFERROR(ROUND(E3274/L3274,2),0)</f>
        <v>69.819999999999993</v>
      </c>
      <c r="Q3274" s="11" t="s">
        <v>8315</v>
      </c>
      <c r="R3274" t="s">
        <v>8316</v>
      </c>
      <c r="S3274" s="15">
        <f t="shared" ref="S3274:S3337" si="262">(((J3274/60)/60)/24)+DATE(1970,1,1)</f>
        <v>41815.774826388886</v>
      </c>
      <c r="T3274" s="15">
        <f t="shared" ref="T3274:T3337" si="263">(((I3274/60)/60)/24)+DATE(1970,1,1)</f>
        <v>41830.774826388886</v>
      </c>
      <c r="U3274">
        <f t="shared" ref="U3274:U3337" si="264">YEAR(S3274)</f>
        <v>2014</v>
      </c>
    </row>
    <row r="3275" spans="1:21" ht="43.2" x14ac:dyDescent="0.3">
      <c r="A3275">
        <v>3393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 s="11" t="s">
        <v>8315</v>
      </c>
      <c r="R3275" t="s">
        <v>8316</v>
      </c>
      <c r="S3275" s="15">
        <f t="shared" si="262"/>
        <v>41923.921643518523</v>
      </c>
      <c r="T3275" s="15">
        <f t="shared" si="263"/>
        <v>41949.031944444447</v>
      </c>
      <c r="U3275">
        <f t="shared" si="264"/>
        <v>2014</v>
      </c>
    </row>
    <row r="3276" spans="1:21" ht="43.2" x14ac:dyDescent="0.3">
      <c r="A3276">
        <v>3396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 s="11" t="s">
        <v>8315</v>
      </c>
      <c r="R3276" t="s">
        <v>8316</v>
      </c>
      <c r="S3276" s="15">
        <f t="shared" si="262"/>
        <v>41764.44663194444</v>
      </c>
      <c r="T3276" s="15">
        <f t="shared" si="263"/>
        <v>41791.165972222225</v>
      </c>
      <c r="U3276">
        <f t="shared" si="264"/>
        <v>2014</v>
      </c>
    </row>
    <row r="3277" spans="1:21" ht="43.2" x14ac:dyDescent="0.3">
      <c r="A3277">
        <v>3427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 s="11" t="s">
        <v>8315</v>
      </c>
      <c r="R3277" t="s">
        <v>8316</v>
      </c>
      <c r="S3277" s="15">
        <f t="shared" si="262"/>
        <v>41792.645277777774</v>
      </c>
      <c r="T3277" s="15">
        <f t="shared" si="263"/>
        <v>41822.645277777774</v>
      </c>
      <c r="U3277">
        <f t="shared" si="264"/>
        <v>2014</v>
      </c>
    </row>
    <row r="3278" spans="1:21" ht="43.2" x14ac:dyDescent="0.3">
      <c r="A3278">
        <v>3479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 s="11" t="s">
        <v>8315</v>
      </c>
      <c r="R3278" t="s">
        <v>8316</v>
      </c>
      <c r="S3278" s="15">
        <f t="shared" si="262"/>
        <v>41781.855092592588</v>
      </c>
      <c r="T3278" s="15">
        <f t="shared" si="263"/>
        <v>41811.855092592588</v>
      </c>
      <c r="U3278">
        <f t="shared" si="264"/>
        <v>2014</v>
      </c>
    </row>
    <row r="3279" spans="1:21" ht="43.2" x14ac:dyDescent="0.3">
      <c r="A3279">
        <v>3480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 s="11" t="s">
        <v>8315</v>
      </c>
      <c r="R3279" t="s">
        <v>8316</v>
      </c>
      <c r="S3279" s="15">
        <f t="shared" si="262"/>
        <v>42171.317442129628</v>
      </c>
      <c r="T3279" s="15">
        <f t="shared" si="263"/>
        <v>42195.875</v>
      </c>
      <c r="U3279">
        <f t="shared" si="264"/>
        <v>2015</v>
      </c>
    </row>
    <row r="3280" spans="1:21" ht="43.2" x14ac:dyDescent="0.3">
      <c r="A3280">
        <v>3493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 s="11" t="s">
        <v>8315</v>
      </c>
      <c r="R3280" t="s">
        <v>8316</v>
      </c>
      <c r="S3280" s="15">
        <f t="shared" si="262"/>
        <v>41848.866157407407</v>
      </c>
      <c r="T3280" s="15">
        <f t="shared" si="263"/>
        <v>41868.21597222222</v>
      </c>
      <c r="U3280">
        <f t="shared" si="264"/>
        <v>2014</v>
      </c>
    </row>
    <row r="3281" spans="1:21" ht="43.2" x14ac:dyDescent="0.3">
      <c r="A3281">
        <v>3501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 s="11" t="s">
        <v>8315</v>
      </c>
      <c r="R3281" t="s">
        <v>8316</v>
      </c>
      <c r="S3281" s="15">
        <f t="shared" si="262"/>
        <v>42233.763831018514</v>
      </c>
      <c r="T3281" s="15">
        <f t="shared" si="263"/>
        <v>42258.763831018514</v>
      </c>
      <c r="U3281">
        <f t="shared" si="264"/>
        <v>2015</v>
      </c>
    </row>
    <row r="3282" spans="1:21" ht="43.2" x14ac:dyDescent="0.3">
      <c r="A3282">
        <v>3511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 s="11" t="s">
        <v>8315</v>
      </c>
      <c r="R3282" t="s">
        <v>8316</v>
      </c>
      <c r="S3282" s="15">
        <f t="shared" si="262"/>
        <v>41927.873784722222</v>
      </c>
      <c r="T3282" s="15">
        <f t="shared" si="263"/>
        <v>41950.770833333336</v>
      </c>
      <c r="U3282">
        <f t="shared" si="264"/>
        <v>2014</v>
      </c>
    </row>
    <row r="3283" spans="1:21" ht="43.2" x14ac:dyDescent="0.3">
      <c r="A3283">
        <v>3518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 s="11" t="s">
        <v>8315</v>
      </c>
      <c r="R3283" t="s">
        <v>8316</v>
      </c>
      <c r="S3283" s="15">
        <f t="shared" si="262"/>
        <v>41893.783553240741</v>
      </c>
      <c r="T3283" s="15">
        <f t="shared" si="263"/>
        <v>41914.597916666666</v>
      </c>
      <c r="U3283">
        <f t="shared" si="264"/>
        <v>2014</v>
      </c>
    </row>
    <row r="3284" spans="1:21" ht="43.2" x14ac:dyDescent="0.3">
      <c r="A3284">
        <v>3543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 s="11" t="s">
        <v>8315</v>
      </c>
      <c r="R3284" t="s">
        <v>8316</v>
      </c>
      <c r="S3284" s="15">
        <f t="shared" si="262"/>
        <v>42150.755312499998</v>
      </c>
      <c r="T3284" s="15">
        <f t="shared" si="263"/>
        <v>42180.755312499998</v>
      </c>
      <c r="U3284">
        <f t="shared" si="264"/>
        <v>2015</v>
      </c>
    </row>
    <row r="3285" spans="1:21" ht="43.2" x14ac:dyDescent="0.3">
      <c r="A3285">
        <v>3551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 s="11" t="s">
        <v>8315</v>
      </c>
      <c r="R3285" t="s">
        <v>8316</v>
      </c>
      <c r="S3285" s="15">
        <f t="shared" si="262"/>
        <v>41753.515856481477</v>
      </c>
      <c r="T3285" s="15">
        <f t="shared" si="263"/>
        <v>41781.921527777777</v>
      </c>
      <c r="U3285">
        <f t="shared" si="264"/>
        <v>2014</v>
      </c>
    </row>
    <row r="3286" spans="1:21" ht="43.2" x14ac:dyDescent="0.3">
      <c r="A3286">
        <v>3571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 s="11" t="s">
        <v>8315</v>
      </c>
      <c r="R3286" t="s">
        <v>8316</v>
      </c>
      <c r="S3286" s="15">
        <f t="shared" si="262"/>
        <v>41912.858946759261</v>
      </c>
      <c r="T3286" s="15">
        <f t="shared" si="263"/>
        <v>41942.858946759261</v>
      </c>
      <c r="U3286">
        <f t="shared" si="264"/>
        <v>2014</v>
      </c>
    </row>
    <row r="3287" spans="1:21" ht="43.2" x14ac:dyDescent="0.3">
      <c r="A3287">
        <v>3578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 s="11" t="s">
        <v>8315</v>
      </c>
      <c r="R3287" t="s">
        <v>8316</v>
      </c>
      <c r="S3287" s="15">
        <f t="shared" si="262"/>
        <v>42460.733530092592</v>
      </c>
      <c r="T3287" s="15">
        <f t="shared" si="263"/>
        <v>42490.733530092592</v>
      </c>
      <c r="U3287">
        <f t="shared" si="264"/>
        <v>2016</v>
      </c>
    </row>
    <row r="3288" spans="1:21" ht="43.2" x14ac:dyDescent="0.3">
      <c r="A3288">
        <v>3581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 s="11" t="s">
        <v>8315</v>
      </c>
      <c r="R3288" t="s">
        <v>8316</v>
      </c>
      <c r="S3288" s="15">
        <f t="shared" si="262"/>
        <v>41836.471180555556</v>
      </c>
      <c r="T3288" s="15">
        <f t="shared" si="263"/>
        <v>41850.471180555556</v>
      </c>
      <c r="U3288">
        <f t="shared" si="264"/>
        <v>2014</v>
      </c>
    </row>
    <row r="3289" spans="1:21" ht="43.2" x14ac:dyDescent="0.3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 s="11" t="s">
        <v>8315</v>
      </c>
      <c r="R3289" t="s">
        <v>8316</v>
      </c>
      <c r="S3289" s="15">
        <f t="shared" si="262"/>
        <v>42283.864351851851</v>
      </c>
      <c r="T3289" s="15">
        <f t="shared" si="263"/>
        <v>42313.906018518523</v>
      </c>
      <c r="U3289">
        <f t="shared" si="264"/>
        <v>2015</v>
      </c>
    </row>
    <row r="3290" spans="1:21" ht="57.6" x14ac:dyDescent="0.3">
      <c r="A3290">
        <v>3654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 s="11" t="s">
        <v>8315</v>
      </c>
      <c r="R3290" t="s">
        <v>8316</v>
      </c>
      <c r="S3290" s="15">
        <f t="shared" si="262"/>
        <v>42440.416504629626</v>
      </c>
      <c r="T3290" s="15">
        <f t="shared" si="263"/>
        <v>42463.708333333328</v>
      </c>
      <c r="U3290">
        <f t="shared" si="264"/>
        <v>2016</v>
      </c>
    </row>
    <row r="3291" spans="1:21" ht="28.8" x14ac:dyDescent="0.3">
      <c r="A3291">
        <v>3658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 s="11" t="s">
        <v>8315</v>
      </c>
      <c r="R3291" t="s">
        <v>8316</v>
      </c>
      <c r="S3291" s="15">
        <f t="shared" si="262"/>
        <v>41775.858564814815</v>
      </c>
      <c r="T3291" s="15">
        <f t="shared" si="263"/>
        <v>41822.165972222225</v>
      </c>
      <c r="U3291">
        <f t="shared" si="264"/>
        <v>2014</v>
      </c>
    </row>
    <row r="3292" spans="1:21" ht="43.2" x14ac:dyDescent="0.3">
      <c r="A3292">
        <v>3690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 s="11" t="s">
        <v>8315</v>
      </c>
      <c r="R3292" t="s">
        <v>8316</v>
      </c>
      <c r="S3292" s="15">
        <f t="shared" si="262"/>
        <v>41940.598182870373</v>
      </c>
      <c r="T3292" s="15">
        <f t="shared" si="263"/>
        <v>41970.639849537038</v>
      </c>
      <c r="U3292">
        <f t="shared" si="264"/>
        <v>2014</v>
      </c>
    </row>
    <row r="3293" spans="1:21" ht="43.2" x14ac:dyDescent="0.3">
      <c r="A3293">
        <v>3701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 s="11" t="s">
        <v>8315</v>
      </c>
      <c r="R3293" t="s">
        <v>8316</v>
      </c>
      <c r="S3293" s="15">
        <f t="shared" si="262"/>
        <v>42129.541585648149</v>
      </c>
      <c r="T3293" s="15">
        <f t="shared" si="263"/>
        <v>42159.541585648149</v>
      </c>
      <c r="U3293">
        <f t="shared" si="264"/>
        <v>2015</v>
      </c>
    </row>
    <row r="3294" spans="1:21" ht="43.2" x14ac:dyDescent="0.3">
      <c r="A3294">
        <v>3706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 s="11" t="s">
        <v>8315</v>
      </c>
      <c r="R3294" t="s">
        <v>8316</v>
      </c>
      <c r="S3294" s="15">
        <f t="shared" si="262"/>
        <v>41879.913761574076</v>
      </c>
      <c r="T3294" s="15">
        <f t="shared" si="263"/>
        <v>41894.913761574076</v>
      </c>
      <c r="U3294">
        <f t="shared" si="264"/>
        <v>2014</v>
      </c>
    </row>
    <row r="3295" spans="1:21" ht="57.6" x14ac:dyDescent="0.3">
      <c r="A3295">
        <v>3722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 s="11" t="s">
        <v>8315</v>
      </c>
      <c r="R3295" t="s">
        <v>8316</v>
      </c>
      <c r="S3295" s="15">
        <f t="shared" si="262"/>
        <v>42381.671840277777</v>
      </c>
      <c r="T3295" s="15">
        <f t="shared" si="263"/>
        <v>42411.957638888889</v>
      </c>
      <c r="U3295">
        <f t="shared" si="264"/>
        <v>2016</v>
      </c>
    </row>
    <row r="3296" spans="1:21" ht="43.2" x14ac:dyDescent="0.3">
      <c r="A3296">
        <v>3810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 s="11" t="s">
        <v>8315</v>
      </c>
      <c r="R3296" t="s">
        <v>8316</v>
      </c>
      <c r="S3296" s="15">
        <f t="shared" si="262"/>
        <v>42054.849050925928</v>
      </c>
      <c r="T3296" s="15">
        <f t="shared" si="263"/>
        <v>42084.807384259257</v>
      </c>
      <c r="U3296">
        <f t="shared" si="264"/>
        <v>2015</v>
      </c>
    </row>
    <row r="3297" spans="1:21" ht="43.2" x14ac:dyDescent="0.3">
      <c r="A3297">
        <v>3814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 s="11" t="s">
        <v>8315</v>
      </c>
      <c r="R3297" t="s">
        <v>8316</v>
      </c>
      <c r="S3297" s="15">
        <f t="shared" si="262"/>
        <v>42058.904074074075</v>
      </c>
      <c r="T3297" s="15">
        <f t="shared" si="263"/>
        <v>42095.165972222225</v>
      </c>
      <c r="U3297">
        <f t="shared" si="264"/>
        <v>2015</v>
      </c>
    </row>
    <row r="3298" spans="1:21" ht="57.6" x14ac:dyDescent="0.3">
      <c r="A3298">
        <v>3816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 s="11" t="s">
        <v>8315</v>
      </c>
      <c r="R3298" t="s">
        <v>8316</v>
      </c>
      <c r="S3298" s="15">
        <f t="shared" si="262"/>
        <v>41807.690081018518</v>
      </c>
      <c r="T3298" s="15">
        <f t="shared" si="263"/>
        <v>41837.690081018518</v>
      </c>
      <c r="U3298">
        <f t="shared" si="264"/>
        <v>2014</v>
      </c>
    </row>
    <row r="3299" spans="1:21" ht="57.6" x14ac:dyDescent="0.3">
      <c r="A3299">
        <v>3497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s="11" t="s">
        <v>8315</v>
      </c>
      <c r="R3299" t="s">
        <v>8316</v>
      </c>
      <c r="S3299" s="15">
        <f t="shared" si="262"/>
        <v>42511.741944444439</v>
      </c>
      <c r="T3299" s="15">
        <f t="shared" si="263"/>
        <v>42523.916666666672</v>
      </c>
      <c r="U3299">
        <f t="shared" si="264"/>
        <v>2016</v>
      </c>
    </row>
    <row r="3300" spans="1:21" ht="43.2" x14ac:dyDescent="0.3">
      <c r="A3300">
        <v>3244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s="11" t="s">
        <v>8315</v>
      </c>
      <c r="R3300" t="s">
        <v>8316</v>
      </c>
      <c r="S3300" s="15">
        <f t="shared" si="262"/>
        <v>42675.694236111114</v>
      </c>
      <c r="T3300" s="15">
        <f t="shared" si="263"/>
        <v>42705.735902777778</v>
      </c>
      <c r="U3300">
        <f t="shared" si="264"/>
        <v>2016</v>
      </c>
    </row>
    <row r="3301" spans="1:21" ht="43.2" x14ac:dyDescent="0.3">
      <c r="A3301">
        <v>3594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1" t="s">
        <v>8315</v>
      </c>
      <c r="R3301" t="s">
        <v>8316</v>
      </c>
      <c r="S3301" s="15">
        <f t="shared" si="262"/>
        <v>42592.066921296297</v>
      </c>
      <c r="T3301" s="15">
        <f t="shared" si="263"/>
        <v>42617.066921296297</v>
      </c>
      <c r="U3301">
        <f t="shared" si="264"/>
        <v>2016</v>
      </c>
    </row>
    <row r="3302" spans="1:21" ht="43.2" x14ac:dyDescent="0.3">
      <c r="A3302">
        <v>3485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s="11" t="s">
        <v>8315</v>
      </c>
      <c r="R3302" t="s">
        <v>8316</v>
      </c>
      <c r="S3302" s="15">
        <f t="shared" si="262"/>
        <v>42372.693055555559</v>
      </c>
      <c r="T3302" s="15">
        <f t="shared" si="263"/>
        <v>42402.693055555559</v>
      </c>
      <c r="U3302">
        <f t="shared" si="264"/>
        <v>2016</v>
      </c>
    </row>
    <row r="3303" spans="1:21" ht="57.6" x14ac:dyDescent="0.3">
      <c r="A3303">
        <v>3498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 s="11" t="s">
        <v>8315</v>
      </c>
      <c r="R3303" t="s">
        <v>8316</v>
      </c>
      <c r="S3303" s="15">
        <f t="shared" si="262"/>
        <v>42459.15861111111</v>
      </c>
      <c r="T3303" s="15">
        <f t="shared" si="263"/>
        <v>42518.905555555553</v>
      </c>
      <c r="U3303">
        <f t="shared" si="264"/>
        <v>2016</v>
      </c>
    </row>
    <row r="3304" spans="1:21" ht="43.2" x14ac:dyDescent="0.3">
      <c r="A3304">
        <v>3528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 s="11" t="s">
        <v>8315</v>
      </c>
      <c r="R3304" t="s">
        <v>8316</v>
      </c>
      <c r="S3304" s="15">
        <f t="shared" si="262"/>
        <v>42733.50136574074</v>
      </c>
      <c r="T3304" s="15">
        <f t="shared" si="263"/>
        <v>42753.50136574074</v>
      </c>
      <c r="U3304">
        <f t="shared" si="264"/>
        <v>2016</v>
      </c>
    </row>
    <row r="3305" spans="1:21" ht="57.6" x14ac:dyDescent="0.3">
      <c r="A3305">
        <v>1292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 s="11" t="s">
        <v>8315</v>
      </c>
      <c r="R3305" t="s">
        <v>8316</v>
      </c>
      <c r="S3305" s="15">
        <f t="shared" si="262"/>
        <v>42256.764212962968</v>
      </c>
      <c r="T3305" s="15">
        <f t="shared" si="263"/>
        <v>42283.957638888889</v>
      </c>
      <c r="U3305">
        <f t="shared" si="264"/>
        <v>2015</v>
      </c>
    </row>
    <row r="3306" spans="1:21" ht="43.2" x14ac:dyDescent="0.3">
      <c r="A3306">
        <v>3417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 s="11" t="s">
        <v>8315</v>
      </c>
      <c r="R3306" t="s">
        <v>8316</v>
      </c>
      <c r="S3306" s="15">
        <f t="shared" si="262"/>
        <v>41894.91375</v>
      </c>
      <c r="T3306" s="15">
        <f t="shared" si="263"/>
        <v>41938.029861111114</v>
      </c>
      <c r="U3306">
        <f t="shared" si="264"/>
        <v>2014</v>
      </c>
    </row>
    <row r="3307" spans="1:21" ht="43.2" x14ac:dyDescent="0.3">
      <c r="A3307">
        <v>3355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 s="11" t="s">
        <v>8315</v>
      </c>
      <c r="R3307" t="s">
        <v>8316</v>
      </c>
      <c r="S3307" s="15">
        <f t="shared" si="262"/>
        <v>42489.619525462964</v>
      </c>
      <c r="T3307" s="15">
        <f t="shared" si="263"/>
        <v>42500.470138888893</v>
      </c>
      <c r="U3307">
        <f t="shared" si="264"/>
        <v>2016</v>
      </c>
    </row>
    <row r="3308" spans="1:21" ht="43.2" x14ac:dyDescent="0.3">
      <c r="A3308">
        <v>3383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 s="11" t="s">
        <v>8315</v>
      </c>
      <c r="R3308" t="s">
        <v>8316</v>
      </c>
      <c r="S3308" s="15">
        <f t="shared" si="262"/>
        <v>42524.782638888893</v>
      </c>
      <c r="T3308" s="15">
        <f t="shared" si="263"/>
        <v>42544.782638888893</v>
      </c>
      <c r="U3308">
        <f t="shared" si="264"/>
        <v>2016</v>
      </c>
    </row>
    <row r="3309" spans="1:21" ht="28.8" x14ac:dyDescent="0.3">
      <c r="A3309">
        <v>3148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 s="11" t="s">
        <v>8315</v>
      </c>
      <c r="R3309" t="s">
        <v>8316</v>
      </c>
      <c r="S3309" s="15">
        <f t="shared" si="262"/>
        <v>41891.665324074071</v>
      </c>
      <c r="T3309" s="15">
        <f t="shared" si="263"/>
        <v>41913.166666666664</v>
      </c>
      <c r="U3309">
        <f t="shared" si="264"/>
        <v>2014</v>
      </c>
    </row>
    <row r="3310" spans="1:21" ht="57.6" x14ac:dyDescent="0.3">
      <c r="A3310">
        <v>3270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s="11" t="s">
        <v>8315</v>
      </c>
      <c r="R3310" t="s">
        <v>8316</v>
      </c>
      <c r="S3310" s="15">
        <f t="shared" si="262"/>
        <v>42167.533159722225</v>
      </c>
      <c r="T3310" s="15">
        <f t="shared" si="263"/>
        <v>42197.533159722225</v>
      </c>
      <c r="U3310">
        <f t="shared" si="264"/>
        <v>2015</v>
      </c>
    </row>
    <row r="3311" spans="1:21" ht="43.2" x14ac:dyDescent="0.3">
      <c r="A3311">
        <v>3275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 s="11" t="s">
        <v>8315</v>
      </c>
      <c r="R3311" t="s">
        <v>8316</v>
      </c>
      <c r="S3311" s="15">
        <f t="shared" si="262"/>
        <v>42017.88045138889</v>
      </c>
      <c r="T3311" s="15">
        <f t="shared" si="263"/>
        <v>42044.1875</v>
      </c>
      <c r="U3311">
        <f t="shared" si="264"/>
        <v>2015</v>
      </c>
    </row>
    <row r="3312" spans="1:21" ht="43.2" x14ac:dyDescent="0.3">
      <c r="A3312">
        <v>3303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s="11" t="s">
        <v>8315</v>
      </c>
      <c r="R3312" t="s">
        <v>8316</v>
      </c>
      <c r="S3312" s="15">
        <f t="shared" si="262"/>
        <v>42056.65143518518</v>
      </c>
      <c r="T3312" s="15">
        <f t="shared" si="263"/>
        <v>42091.609768518523</v>
      </c>
      <c r="U3312">
        <f t="shared" si="264"/>
        <v>2015</v>
      </c>
    </row>
    <row r="3313" spans="1:21" ht="43.2" x14ac:dyDescent="0.3">
      <c r="A3313">
        <v>3328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 s="11" t="s">
        <v>8315</v>
      </c>
      <c r="R3313" t="s">
        <v>8316</v>
      </c>
      <c r="S3313" s="15">
        <f t="shared" si="262"/>
        <v>41822.57503472222</v>
      </c>
      <c r="T3313" s="15">
        <f t="shared" si="263"/>
        <v>41825.041666666664</v>
      </c>
      <c r="U3313">
        <f t="shared" si="264"/>
        <v>2014</v>
      </c>
    </row>
    <row r="3314" spans="1:21" ht="43.2" x14ac:dyDescent="0.3">
      <c r="A3314">
        <v>3477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 s="11" t="s">
        <v>8315</v>
      </c>
      <c r="R3314" t="s">
        <v>8316</v>
      </c>
      <c r="S3314" s="15">
        <f t="shared" si="262"/>
        <v>42128.736608796295</v>
      </c>
      <c r="T3314" s="15">
        <f t="shared" si="263"/>
        <v>42141.125</v>
      </c>
      <c r="U3314">
        <f t="shared" si="264"/>
        <v>2015</v>
      </c>
    </row>
    <row r="3315" spans="1:21" ht="57.6" x14ac:dyDescent="0.3">
      <c r="A3315">
        <v>3176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s="11" t="s">
        <v>8315</v>
      </c>
      <c r="R3315" t="s">
        <v>8316</v>
      </c>
      <c r="S3315" s="15">
        <f t="shared" si="262"/>
        <v>41477.930914351848</v>
      </c>
      <c r="T3315" s="15">
        <f t="shared" si="263"/>
        <v>41504.625</v>
      </c>
      <c r="U3315">
        <f t="shared" si="264"/>
        <v>2013</v>
      </c>
    </row>
    <row r="3316" spans="1:21" ht="43.2" x14ac:dyDescent="0.3">
      <c r="A3316">
        <v>3609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s="11" t="s">
        <v>8315</v>
      </c>
      <c r="R3316" t="s">
        <v>8316</v>
      </c>
      <c r="S3316" s="15">
        <f t="shared" si="262"/>
        <v>42429.991724537031</v>
      </c>
      <c r="T3316" s="15">
        <f t="shared" si="263"/>
        <v>42459.950057870374</v>
      </c>
      <c r="U3316">
        <f t="shared" si="264"/>
        <v>2016</v>
      </c>
    </row>
    <row r="3317" spans="1:21" ht="43.2" x14ac:dyDescent="0.3">
      <c r="A3317">
        <v>533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 s="11" t="s">
        <v>8315</v>
      </c>
      <c r="R3317" t="s">
        <v>8316</v>
      </c>
      <c r="S3317" s="15">
        <f t="shared" si="262"/>
        <v>42482.43478009259</v>
      </c>
      <c r="T3317" s="15">
        <f t="shared" si="263"/>
        <v>42506.43478009259</v>
      </c>
      <c r="U3317">
        <f t="shared" si="264"/>
        <v>2016</v>
      </c>
    </row>
    <row r="3318" spans="1:21" ht="43.2" x14ac:dyDescent="0.3">
      <c r="A3318">
        <v>535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 s="11" t="s">
        <v>8315</v>
      </c>
      <c r="R3318" t="s">
        <v>8316</v>
      </c>
      <c r="S3318" s="15">
        <f t="shared" si="262"/>
        <v>42711.545196759253</v>
      </c>
      <c r="T3318" s="15">
        <f t="shared" si="263"/>
        <v>42741.545196759253</v>
      </c>
      <c r="U3318">
        <f t="shared" si="264"/>
        <v>2016</v>
      </c>
    </row>
    <row r="3319" spans="1:21" ht="43.2" x14ac:dyDescent="0.3">
      <c r="A3319">
        <v>537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 s="11" t="s">
        <v>8315</v>
      </c>
      <c r="R3319" t="s">
        <v>8316</v>
      </c>
      <c r="S3319" s="15">
        <f t="shared" si="262"/>
        <v>42282.768414351856</v>
      </c>
      <c r="T3319" s="15">
        <f t="shared" si="263"/>
        <v>42312.810081018513</v>
      </c>
      <c r="U3319">
        <f t="shared" si="264"/>
        <v>2015</v>
      </c>
    </row>
    <row r="3320" spans="1:21" ht="43.2" x14ac:dyDescent="0.3">
      <c r="A3320">
        <v>1284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 s="11" t="s">
        <v>8315</v>
      </c>
      <c r="R3320" t="s">
        <v>8316</v>
      </c>
      <c r="S3320" s="15">
        <f t="shared" si="262"/>
        <v>42712.23474537037</v>
      </c>
      <c r="T3320" s="15">
        <f t="shared" si="263"/>
        <v>42735.707638888889</v>
      </c>
      <c r="U3320">
        <f t="shared" si="264"/>
        <v>2016</v>
      </c>
    </row>
    <row r="3321" spans="1:21" ht="43.2" x14ac:dyDescent="0.3">
      <c r="A3321">
        <v>1285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 s="11" t="s">
        <v>8315</v>
      </c>
      <c r="R3321" t="s">
        <v>8316</v>
      </c>
      <c r="S3321" s="15">
        <f t="shared" si="262"/>
        <v>42160.583043981482</v>
      </c>
      <c r="T3321" s="15">
        <f t="shared" si="263"/>
        <v>42175.583043981482</v>
      </c>
      <c r="U3321">
        <f t="shared" si="264"/>
        <v>2015</v>
      </c>
    </row>
    <row r="3322" spans="1:21" ht="43.2" x14ac:dyDescent="0.3">
      <c r="A3322">
        <v>1298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 s="11" t="s">
        <v>8315</v>
      </c>
      <c r="R3322" t="s">
        <v>8316</v>
      </c>
      <c r="S3322" s="15">
        <f t="shared" si="262"/>
        <v>42458.680925925932</v>
      </c>
      <c r="T3322" s="15">
        <f t="shared" si="263"/>
        <v>42488.680925925932</v>
      </c>
      <c r="U3322">
        <f t="shared" si="264"/>
        <v>2016</v>
      </c>
    </row>
    <row r="3323" spans="1:21" ht="43.2" x14ac:dyDescent="0.3">
      <c r="A3323">
        <v>1301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 s="11" t="s">
        <v>8315</v>
      </c>
      <c r="R3323" t="s">
        <v>8316</v>
      </c>
      <c r="S3323" s="15">
        <f t="shared" si="262"/>
        <v>42195.749745370369</v>
      </c>
      <c r="T3323" s="15">
        <f t="shared" si="263"/>
        <v>42206.125</v>
      </c>
      <c r="U3323">
        <f t="shared" si="264"/>
        <v>2015</v>
      </c>
    </row>
    <row r="3324" spans="1:21" ht="43.2" x14ac:dyDescent="0.3">
      <c r="A3324">
        <v>2788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 s="11" t="s">
        <v>8315</v>
      </c>
      <c r="R3324" t="s">
        <v>8316</v>
      </c>
      <c r="S3324" s="15">
        <f t="shared" si="262"/>
        <v>42550.701886574068</v>
      </c>
      <c r="T3324" s="15">
        <f t="shared" si="263"/>
        <v>42580.701886574068</v>
      </c>
      <c r="U3324">
        <f t="shared" si="264"/>
        <v>2016</v>
      </c>
    </row>
    <row r="3325" spans="1:21" ht="43.2" x14ac:dyDescent="0.3">
      <c r="A3325">
        <v>2791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 s="11" t="s">
        <v>8315</v>
      </c>
      <c r="R3325" t="s">
        <v>8316</v>
      </c>
      <c r="S3325" s="15">
        <f t="shared" si="262"/>
        <v>42591.899988425925</v>
      </c>
      <c r="T3325" s="15">
        <f t="shared" si="263"/>
        <v>42622.166666666672</v>
      </c>
      <c r="U3325">
        <f t="shared" si="264"/>
        <v>2016</v>
      </c>
    </row>
    <row r="3326" spans="1:21" ht="43.2" x14ac:dyDescent="0.3">
      <c r="A3326">
        <v>2792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 s="11" t="s">
        <v>8315</v>
      </c>
      <c r="R3326" t="s">
        <v>8316</v>
      </c>
      <c r="S3326" s="15">
        <f t="shared" si="262"/>
        <v>42183.231006944443</v>
      </c>
      <c r="T3326" s="15">
        <f t="shared" si="263"/>
        <v>42228.231006944443</v>
      </c>
      <c r="U3326">
        <f t="shared" si="264"/>
        <v>2015</v>
      </c>
    </row>
    <row r="3327" spans="1:21" ht="57.6" x14ac:dyDescent="0.3">
      <c r="A3327">
        <v>2826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 s="11" t="s">
        <v>8315</v>
      </c>
      <c r="R3327" t="s">
        <v>8316</v>
      </c>
      <c r="S3327" s="15">
        <f t="shared" si="262"/>
        <v>42171.034861111111</v>
      </c>
      <c r="T3327" s="15">
        <f t="shared" si="263"/>
        <v>42195.291666666672</v>
      </c>
      <c r="U3327">
        <f t="shared" si="264"/>
        <v>2015</v>
      </c>
    </row>
    <row r="3328" spans="1:21" ht="57.6" x14ac:dyDescent="0.3">
      <c r="A3328">
        <v>2827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 s="11" t="s">
        <v>8315</v>
      </c>
      <c r="R3328" t="s">
        <v>8316</v>
      </c>
      <c r="S3328" s="15">
        <f t="shared" si="262"/>
        <v>42494.683634259258</v>
      </c>
      <c r="T3328" s="15">
        <f t="shared" si="263"/>
        <v>42524.6875</v>
      </c>
      <c r="U3328">
        <f t="shared" si="264"/>
        <v>2016</v>
      </c>
    </row>
    <row r="3329" spans="1:21" ht="43.2" x14ac:dyDescent="0.3">
      <c r="A3329">
        <v>2838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 s="11" t="s">
        <v>8315</v>
      </c>
      <c r="R3329" t="s">
        <v>8316</v>
      </c>
      <c r="S3329" s="15">
        <f t="shared" si="262"/>
        <v>41842.607592592591</v>
      </c>
      <c r="T3329" s="15">
        <f t="shared" si="263"/>
        <v>41864.916666666664</v>
      </c>
      <c r="U3329">
        <f t="shared" si="264"/>
        <v>2014</v>
      </c>
    </row>
    <row r="3330" spans="1:21" ht="28.8" x14ac:dyDescent="0.3">
      <c r="A3330">
        <v>2972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 s="11" t="s">
        <v>8315</v>
      </c>
      <c r="R3330" t="s">
        <v>8316</v>
      </c>
      <c r="S3330" s="15">
        <f t="shared" si="262"/>
        <v>42694.110185185185</v>
      </c>
      <c r="T3330" s="15">
        <f t="shared" si="263"/>
        <v>42709.041666666672</v>
      </c>
      <c r="U3330">
        <f t="shared" si="264"/>
        <v>2016</v>
      </c>
    </row>
    <row r="3331" spans="1:21" ht="57.6" x14ac:dyDescent="0.3">
      <c r="A3331">
        <v>3161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 s="11" t="s">
        <v>8315</v>
      </c>
      <c r="R3331" t="s">
        <v>8316</v>
      </c>
      <c r="S3331" s="15">
        <f t="shared" si="262"/>
        <v>41897.536134259259</v>
      </c>
      <c r="T3331" s="15">
        <f t="shared" si="263"/>
        <v>41927.536134259259</v>
      </c>
      <c r="U3331">
        <f t="shared" si="264"/>
        <v>2014</v>
      </c>
    </row>
    <row r="3332" spans="1:21" ht="43.2" x14ac:dyDescent="0.3">
      <c r="A3332">
        <v>3170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 s="11" t="s">
        <v>8315</v>
      </c>
      <c r="R3332" t="s">
        <v>8316</v>
      </c>
      <c r="S3332" s="15">
        <f t="shared" si="262"/>
        <v>41789.080370370371</v>
      </c>
      <c r="T3332" s="15">
        <f t="shared" si="263"/>
        <v>41822.166666666664</v>
      </c>
      <c r="U3332">
        <f t="shared" si="264"/>
        <v>2014</v>
      </c>
    </row>
    <row r="3333" spans="1:21" ht="43.2" x14ac:dyDescent="0.3">
      <c r="A3333">
        <v>3172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 s="11" t="s">
        <v>8315</v>
      </c>
      <c r="R3333" t="s">
        <v>8316</v>
      </c>
      <c r="S3333" s="15">
        <f t="shared" si="262"/>
        <v>40923.729953703703</v>
      </c>
      <c r="T3333" s="15">
        <f t="shared" si="263"/>
        <v>40953.729953703703</v>
      </c>
      <c r="U3333">
        <f t="shared" si="264"/>
        <v>2012</v>
      </c>
    </row>
    <row r="3334" spans="1:21" ht="43.2" x14ac:dyDescent="0.3">
      <c r="A3334">
        <v>3216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 s="11" t="s">
        <v>8315</v>
      </c>
      <c r="R3334" t="s">
        <v>8316</v>
      </c>
      <c r="S3334" s="15">
        <f t="shared" si="262"/>
        <v>42165.462627314817</v>
      </c>
      <c r="T3334" s="15">
        <f t="shared" si="263"/>
        <v>42196.604166666672</v>
      </c>
      <c r="U3334">
        <f t="shared" si="264"/>
        <v>2015</v>
      </c>
    </row>
    <row r="3335" spans="1:21" ht="43.2" x14ac:dyDescent="0.3">
      <c r="A3335">
        <v>3225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 s="11" t="s">
        <v>8315</v>
      </c>
      <c r="R3335" t="s">
        <v>8316</v>
      </c>
      <c r="S3335" s="15">
        <f t="shared" si="262"/>
        <v>42503.559467592597</v>
      </c>
      <c r="T3335" s="15">
        <f t="shared" si="263"/>
        <v>42524.875</v>
      </c>
      <c r="U3335">
        <f t="shared" si="264"/>
        <v>2016</v>
      </c>
    </row>
    <row r="3336" spans="1:21" ht="43.2" x14ac:dyDescent="0.3">
      <c r="A3336">
        <v>3257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 s="11" t="s">
        <v>8315</v>
      </c>
      <c r="R3336" t="s">
        <v>8316</v>
      </c>
      <c r="S3336" s="15">
        <f t="shared" si="262"/>
        <v>42758.559629629628</v>
      </c>
      <c r="T3336" s="15">
        <f t="shared" si="263"/>
        <v>42788.559629629628</v>
      </c>
      <c r="U3336">
        <f t="shared" si="264"/>
        <v>2017</v>
      </c>
    </row>
    <row r="3337" spans="1:21" ht="43.2" x14ac:dyDescent="0.3">
      <c r="A3337">
        <v>3268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 s="11" t="s">
        <v>8315</v>
      </c>
      <c r="R3337" t="s">
        <v>8316</v>
      </c>
      <c r="S3337" s="15">
        <f t="shared" si="262"/>
        <v>42590.90425925926</v>
      </c>
      <c r="T3337" s="15">
        <f t="shared" si="263"/>
        <v>42606.90425925926</v>
      </c>
      <c r="U3337">
        <f t="shared" si="264"/>
        <v>2016</v>
      </c>
    </row>
    <row r="3338" spans="1:21" ht="43.2" x14ac:dyDescent="0.3">
      <c r="A3338">
        <v>3280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IFERROR(ROUND(E3338/L3338,2),0)</f>
        <v>68.67</v>
      </c>
      <c r="Q3338" s="11" t="s">
        <v>8315</v>
      </c>
      <c r="R3338" t="s">
        <v>8316</v>
      </c>
      <c r="S3338" s="15">
        <f t="shared" ref="S3338:S3401" si="267">(((J3338/60)/60)/24)+DATE(1970,1,1)</f>
        <v>42121.756921296299</v>
      </c>
      <c r="T3338" s="15">
        <f t="shared" ref="T3338:T3401" si="268">(((I3338/60)/60)/24)+DATE(1970,1,1)</f>
        <v>42156.208333333328</v>
      </c>
      <c r="U3338">
        <f t="shared" ref="U3338:U3401" si="269">YEAR(S3338)</f>
        <v>2015</v>
      </c>
    </row>
    <row r="3339" spans="1:21" ht="72" x14ac:dyDescent="0.3">
      <c r="A3339">
        <v>3290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 s="11" t="s">
        <v>8315</v>
      </c>
      <c r="R3339" t="s">
        <v>8316</v>
      </c>
      <c r="S3339" s="15">
        <f t="shared" si="267"/>
        <v>42775.51494212963</v>
      </c>
      <c r="T3339" s="15">
        <f t="shared" si="268"/>
        <v>42805.51494212963</v>
      </c>
      <c r="U3339">
        <f t="shared" si="269"/>
        <v>2017</v>
      </c>
    </row>
    <row r="3340" spans="1:21" ht="43.2" x14ac:dyDescent="0.3">
      <c r="A3340">
        <v>3313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 s="11" t="s">
        <v>8315</v>
      </c>
      <c r="R3340" t="s">
        <v>8316</v>
      </c>
      <c r="S3340" s="15">
        <f t="shared" si="267"/>
        <v>42382.244409722218</v>
      </c>
      <c r="T3340" s="15">
        <f t="shared" si="268"/>
        <v>42396.041666666672</v>
      </c>
      <c r="U3340">
        <f t="shared" si="269"/>
        <v>2016</v>
      </c>
    </row>
    <row r="3341" spans="1:21" ht="28.8" x14ac:dyDescent="0.3">
      <c r="A3341">
        <v>3318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 s="11" t="s">
        <v>8315</v>
      </c>
      <c r="R3341" t="s">
        <v>8316</v>
      </c>
      <c r="S3341" s="15">
        <f t="shared" si="267"/>
        <v>42431.302002314813</v>
      </c>
      <c r="T3341" s="15">
        <f t="shared" si="268"/>
        <v>42471.104166666672</v>
      </c>
      <c r="U3341">
        <f t="shared" si="269"/>
        <v>2016</v>
      </c>
    </row>
    <row r="3342" spans="1:21" ht="57.6" x14ac:dyDescent="0.3">
      <c r="A3342">
        <v>3347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 s="11" t="s">
        <v>8315</v>
      </c>
      <c r="R3342" t="s">
        <v>8316</v>
      </c>
      <c r="S3342" s="15">
        <f t="shared" si="267"/>
        <v>42484.551550925928</v>
      </c>
      <c r="T3342" s="15">
        <f t="shared" si="268"/>
        <v>42498.875</v>
      </c>
      <c r="U3342">
        <f t="shared" si="269"/>
        <v>2016</v>
      </c>
    </row>
    <row r="3343" spans="1:21" ht="43.2" x14ac:dyDescent="0.3">
      <c r="A3343">
        <v>3357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 s="11" t="s">
        <v>8315</v>
      </c>
      <c r="R3343" t="s">
        <v>8316</v>
      </c>
      <c r="S3343" s="15">
        <f t="shared" si="267"/>
        <v>41822.417939814812</v>
      </c>
      <c r="T3343" s="15">
        <f t="shared" si="268"/>
        <v>41852.417939814812</v>
      </c>
      <c r="U3343">
        <f t="shared" si="269"/>
        <v>2014</v>
      </c>
    </row>
    <row r="3344" spans="1:21" ht="43.2" x14ac:dyDescent="0.3">
      <c r="A3344">
        <v>3373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 s="11" t="s">
        <v>8315</v>
      </c>
      <c r="R3344" t="s">
        <v>8316</v>
      </c>
      <c r="S3344" s="15">
        <f t="shared" si="267"/>
        <v>42179.854629629626</v>
      </c>
      <c r="T3344" s="15">
        <f t="shared" si="268"/>
        <v>42203.666666666672</v>
      </c>
      <c r="U3344">
        <f t="shared" si="269"/>
        <v>2015</v>
      </c>
    </row>
    <row r="3345" spans="1:21" ht="57.6" x14ac:dyDescent="0.3">
      <c r="A3345">
        <v>3379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 s="11" t="s">
        <v>8315</v>
      </c>
      <c r="R3345" t="s">
        <v>8316</v>
      </c>
      <c r="S3345" s="15">
        <f t="shared" si="267"/>
        <v>42225.513888888891</v>
      </c>
      <c r="T3345" s="15">
        <f t="shared" si="268"/>
        <v>42242.958333333328</v>
      </c>
      <c r="U3345">
        <f t="shared" si="269"/>
        <v>2015</v>
      </c>
    </row>
    <row r="3346" spans="1:21" ht="57.6" x14ac:dyDescent="0.3">
      <c r="A3346">
        <v>3385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 s="11" t="s">
        <v>8315</v>
      </c>
      <c r="R3346" t="s">
        <v>8316</v>
      </c>
      <c r="S3346" s="15">
        <f t="shared" si="267"/>
        <v>41953.8675</v>
      </c>
      <c r="T3346" s="15">
        <f t="shared" si="268"/>
        <v>41983.8675</v>
      </c>
      <c r="U3346">
        <f t="shared" si="269"/>
        <v>2014</v>
      </c>
    </row>
    <row r="3347" spans="1:21" ht="43.2" x14ac:dyDescent="0.3">
      <c r="A3347">
        <v>3386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 s="11" t="s">
        <v>8315</v>
      </c>
      <c r="R3347" t="s">
        <v>8316</v>
      </c>
      <c r="S3347" s="15">
        <f t="shared" si="267"/>
        <v>41946.644745370373</v>
      </c>
      <c r="T3347" s="15">
        <f t="shared" si="268"/>
        <v>41976.644745370373</v>
      </c>
      <c r="U3347">
        <f t="shared" si="269"/>
        <v>2014</v>
      </c>
    </row>
    <row r="3348" spans="1:21" ht="43.2" x14ac:dyDescent="0.3">
      <c r="A3348">
        <v>3403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 s="11" t="s">
        <v>8315</v>
      </c>
      <c r="R3348" t="s">
        <v>8316</v>
      </c>
      <c r="S3348" s="15">
        <f t="shared" si="267"/>
        <v>42150.462083333332</v>
      </c>
      <c r="T3348" s="15">
        <f t="shared" si="268"/>
        <v>42180.462083333332</v>
      </c>
      <c r="U3348">
        <f t="shared" si="269"/>
        <v>2015</v>
      </c>
    </row>
    <row r="3349" spans="1:21" ht="57.6" x14ac:dyDescent="0.3">
      <c r="A3349">
        <v>3407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 s="11" t="s">
        <v>8315</v>
      </c>
      <c r="R3349" t="s">
        <v>8316</v>
      </c>
      <c r="S3349" s="15">
        <f t="shared" si="267"/>
        <v>41796.422326388885</v>
      </c>
      <c r="T3349" s="15">
        <f t="shared" si="268"/>
        <v>41826.422326388885</v>
      </c>
      <c r="U3349">
        <f t="shared" si="269"/>
        <v>2014</v>
      </c>
    </row>
    <row r="3350" spans="1:21" ht="43.2" x14ac:dyDescent="0.3">
      <c r="A3350">
        <v>3428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 s="11" t="s">
        <v>8315</v>
      </c>
      <c r="R3350" t="s">
        <v>8316</v>
      </c>
      <c r="S3350" s="15">
        <f t="shared" si="267"/>
        <v>42038.720451388886</v>
      </c>
      <c r="T3350" s="15">
        <f t="shared" si="268"/>
        <v>42063.708333333328</v>
      </c>
      <c r="U3350">
        <f t="shared" si="269"/>
        <v>2015</v>
      </c>
    </row>
    <row r="3351" spans="1:21" ht="43.2" x14ac:dyDescent="0.3">
      <c r="A3351">
        <v>3430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 s="11" t="s">
        <v>8315</v>
      </c>
      <c r="R3351" t="s">
        <v>8316</v>
      </c>
      <c r="S3351" s="15">
        <f t="shared" si="267"/>
        <v>41820.945613425924</v>
      </c>
      <c r="T3351" s="15">
        <f t="shared" si="268"/>
        <v>41850.945613425924</v>
      </c>
      <c r="U3351">
        <f t="shared" si="269"/>
        <v>2014</v>
      </c>
    </row>
    <row r="3352" spans="1:21" ht="43.2" x14ac:dyDescent="0.3">
      <c r="A3352">
        <v>3431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 s="11" t="s">
        <v>8315</v>
      </c>
      <c r="R3352" t="s">
        <v>8316</v>
      </c>
      <c r="S3352" s="15">
        <f t="shared" si="267"/>
        <v>41839.730937500004</v>
      </c>
      <c r="T3352" s="15">
        <f t="shared" si="268"/>
        <v>41869.730937500004</v>
      </c>
      <c r="U3352">
        <f t="shared" si="269"/>
        <v>2014</v>
      </c>
    </row>
    <row r="3353" spans="1:21" ht="43.2" x14ac:dyDescent="0.3">
      <c r="A3353">
        <v>3432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 s="11" t="s">
        <v>8315</v>
      </c>
      <c r="R3353" t="s">
        <v>8316</v>
      </c>
      <c r="S3353" s="15">
        <f t="shared" si="267"/>
        <v>42380.581180555557</v>
      </c>
      <c r="T3353" s="15">
        <f t="shared" si="268"/>
        <v>42405.916666666672</v>
      </c>
      <c r="U3353">
        <f t="shared" si="269"/>
        <v>2016</v>
      </c>
    </row>
    <row r="3354" spans="1:21" ht="43.2" x14ac:dyDescent="0.3">
      <c r="A3354">
        <v>3445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 s="11" t="s">
        <v>8315</v>
      </c>
      <c r="R3354" t="s">
        <v>8316</v>
      </c>
      <c r="S3354" s="15">
        <f t="shared" si="267"/>
        <v>42272.530509259261</v>
      </c>
      <c r="T3354" s="15">
        <f t="shared" si="268"/>
        <v>42300.530509259261</v>
      </c>
      <c r="U3354">
        <f t="shared" si="269"/>
        <v>2015</v>
      </c>
    </row>
    <row r="3355" spans="1:21" ht="28.8" x14ac:dyDescent="0.3">
      <c r="A3355">
        <v>3457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 s="11" t="s">
        <v>8315</v>
      </c>
      <c r="R3355" t="s">
        <v>8316</v>
      </c>
      <c r="S3355" s="15">
        <f t="shared" si="267"/>
        <v>42016.706678240742</v>
      </c>
      <c r="T3355" s="15">
        <f t="shared" si="268"/>
        <v>42047.249305555553</v>
      </c>
      <c r="U3355">
        <f t="shared" si="269"/>
        <v>2015</v>
      </c>
    </row>
    <row r="3356" spans="1:21" ht="43.2" x14ac:dyDescent="0.3">
      <c r="A3356">
        <v>3465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 s="11" t="s">
        <v>8315</v>
      </c>
      <c r="R3356" t="s">
        <v>8316</v>
      </c>
      <c r="S3356" s="15">
        <f t="shared" si="267"/>
        <v>42200.625833333332</v>
      </c>
      <c r="T3356" s="15">
        <f t="shared" si="268"/>
        <v>42225.666666666672</v>
      </c>
      <c r="U3356">
        <f t="shared" si="269"/>
        <v>2015</v>
      </c>
    </row>
    <row r="3357" spans="1:21" ht="43.2" x14ac:dyDescent="0.3">
      <c r="A3357">
        <v>3472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 s="11" t="s">
        <v>8315</v>
      </c>
      <c r="R3357" t="s">
        <v>8316</v>
      </c>
      <c r="S3357" s="15">
        <f t="shared" si="267"/>
        <v>41928.170497685183</v>
      </c>
      <c r="T3357" s="15">
        <f t="shared" si="268"/>
        <v>41949.249305555553</v>
      </c>
      <c r="U3357">
        <f t="shared" si="269"/>
        <v>2014</v>
      </c>
    </row>
    <row r="3358" spans="1:21" ht="43.2" x14ac:dyDescent="0.3">
      <c r="A3358">
        <v>3474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 s="11" t="s">
        <v>8315</v>
      </c>
      <c r="R3358" t="s">
        <v>8316</v>
      </c>
      <c r="S3358" s="15">
        <f t="shared" si="267"/>
        <v>42541.501516203702</v>
      </c>
      <c r="T3358" s="15">
        <f t="shared" si="268"/>
        <v>42571.501516203702</v>
      </c>
      <c r="U3358">
        <f t="shared" si="269"/>
        <v>2016</v>
      </c>
    </row>
    <row r="3359" spans="1:21" ht="43.2" x14ac:dyDescent="0.3">
      <c r="A3359">
        <v>3478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 s="11" t="s">
        <v>8315</v>
      </c>
      <c r="R3359" t="s">
        <v>8316</v>
      </c>
      <c r="S3359" s="15">
        <f t="shared" si="267"/>
        <v>42053.916921296302</v>
      </c>
      <c r="T3359" s="15">
        <f t="shared" si="268"/>
        <v>42079.875</v>
      </c>
      <c r="U3359">
        <f t="shared" si="269"/>
        <v>2015</v>
      </c>
    </row>
    <row r="3360" spans="1:21" ht="43.2" x14ac:dyDescent="0.3">
      <c r="A3360">
        <v>3487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 s="11" t="s">
        <v>8315</v>
      </c>
      <c r="R3360" t="s">
        <v>8316</v>
      </c>
      <c r="S3360" s="15">
        <f t="shared" si="267"/>
        <v>42149.940416666665</v>
      </c>
      <c r="T3360" s="15">
        <f t="shared" si="268"/>
        <v>42179.940416666665</v>
      </c>
      <c r="U3360">
        <f t="shared" si="269"/>
        <v>2015</v>
      </c>
    </row>
    <row r="3361" spans="1:21" ht="43.2" x14ac:dyDescent="0.3">
      <c r="A3361">
        <v>3499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 s="11" t="s">
        <v>8315</v>
      </c>
      <c r="R3361" t="s">
        <v>8316</v>
      </c>
      <c r="S3361" s="15">
        <f t="shared" si="267"/>
        <v>42132.036168981482</v>
      </c>
      <c r="T3361" s="15">
        <f t="shared" si="268"/>
        <v>42186.290972222225</v>
      </c>
      <c r="U3361">
        <f t="shared" si="269"/>
        <v>2015</v>
      </c>
    </row>
    <row r="3362" spans="1:21" ht="43.2" x14ac:dyDescent="0.3">
      <c r="A3362">
        <v>3519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 s="11" t="s">
        <v>8315</v>
      </c>
      <c r="R3362" t="s">
        <v>8316</v>
      </c>
      <c r="S3362" s="15">
        <f t="shared" si="267"/>
        <v>42037.598958333328</v>
      </c>
      <c r="T3362" s="15">
        <f t="shared" si="268"/>
        <v>42067.598958333328</v>
      </c>
      <c r="U3362">
        <f t="shared" si="269"/>
        <v>2015</v>
      </c>
    </row>
    <row r="3363" spans="1:21" ht="43.2" x14ac:dyDescent="0.3">
      <c r="A3363">
        <v>3520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 s="11" t="s">
        <v>8315</v>
      </c>
      <c r="R3363" t="s">
        <v>8316</v>
      </c>
      <c r="S3363" s="15">
        <f t="shared" si="267"/>
        <v>42227.824212962965</v>
      </c>
      <c r="T3363" s="15">
        <f t="shared" si="268"/>
        <v>42253.57430555555</v>
      </c>
      <c r="U3363">
        <f t="shared" si="269"/>
        <v>2015</v>
      </c>
    </row>
    <row r="3364" spans="1:21" ht="43.2" x14ac:dyDescent="0.3">
      <c r="A3364">
        <v>3535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 s="11" t="s">
        <v>8315</v>
      </c>
      <c r="R3364" t="s">
        <v>8316</v>
      </c>
      <c r="S3364" s="15">
        <f t="shared" si="267"/>
        <v>42248.640162037031</v>
      </c>
      <c r="T3364" s="15">
        <f t="shared" si="268"/>
        <v>42279.75</v>
      </c>
      <c r="U3364">
        <f t="shared" si="269"/>
        <v>2015</v>
      </c>
    </row>
    <row r="3365" spans="1:21" ht="43.2" x14ac:dyDescent="0.3">
      <c r="A3365">
        <v>3538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 s="11" t="s">
        <v>8315</v>
      </c>
      <c r="R3365" t="s">
        <v>8316</v>
      </c>
      <c r="S3365" s="15">
        <f t="shared" si="267"/>
        <v>42571.420601851853</v>
      </c>
      <c r="T3365" s="15">
        <f t="shared" si="268"/>
        <v>42599.420601851853</v>
      </c>
      <c r="U3365">
        <f t="shared" si="269"/>
        <v>2016</v>
      </c>
    </row>
    <row r="3366" spans="1:21" ht="43.2" x14ac:dyDescent="0.3">
      <c r="A3366">
        <v>3566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 s="11" t="s">
        <v>8315</v>
      </c>
      <c r="R3366" t="s">
        <v>8316</v>
      </c>
      <c r="S3366" s="15">
        <f t="shared" si="267"/>
        <v>41997.507905092592</v>
      </c>
      <c r="T3366" s="15">
        <f t="shared" si="268"/>
        <v>42027.507905092592</v>
      </c>
      <c r="U3366">
        <f t="shared" si="269"/>
        <v>2014</v>
      </c>
    </row>
    <row r="3367" spans="1:21" ht="43.2" x14ac:dyDescent="0.3">
      <c r="A3367">
        <v>3570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 s="11" t="s">
        <v>8315</v>
      </c>
      <c r="R3367" t="s">
        <v>8316</v>
      </c>
      <c r="S3367" s="15">
        <f t="shared" si="267"/>
        <v>41976.331979166673</v>
      </c>
      <c r="T3367" s="15">
        <f t="shared" si="268"/>
        <v>42004.291666666672</v>
      </c>
      <c r="U3367">
        <f t="shared" si="269"/>
        <v>2014</v>
      </c>
    </row>
    <row r="3368" spans="1:21" ht="43.2" x14ac:dyDescent="0.3">
      <c r="A3368">
        <v>3592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 s="11" t="s">
        <v>8315</v>
      </c>
      <c r="R3368" t="s">
        <v>8316</v>
      </c>
      <c r="S3368" s="15">
        <f t="shared" si="267"/>
        <v>41988.829942129625</v>
      </c>
      <c r="T3368" s="15">
        <f t="shared" si="268"/>
        <v>42046.207638888889</v>
      </c>
      <c r="U3368">
        <f t="shared" si="269"/>
        <v>2014</v>
      </c>
    </row>
    <row r="3369" spans="1:21" ht="43.2" x14ac:dyDescent="0.3">
      <c r="A3369">
        <v>3601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 s="11" t="s">
        <v>8315</v>
      </c>
      <c r="R3369" t="s">
        <v>8316</v>
      </c>
      <c r="S3369" s="15">
        <f t="shared" si="267"/>
        <v>41990.99863425926</v>
      </c>
      <c r="T3369" s="15">
        <f t="shared" si="268"/>
        <v>42020.99863425926</v>
      </c>
      <c r="U3369">
        <f t="shared" si="269"/>
        <v>2014</v>
      </c>
    </row>
    <row r="3370" spans="1:21" ht="43.2" x14ac:dyDescent="0.3">
      <c r="A3370">
        <v>3618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 s="11" t="s">
        <v>8315</v>
      </c>
      <c r="R3370" t="s">
        <v>8316</v>
      </c>
      <c r="S3370" s="15">
        <f t="shared" si="267"/>
        <v>42128.627893518518</v>
      </c>
      <c r="T3370" s="15">
        <f t="shared" si="268"/>
        <v>42158.627893518518</v>
      </c>
      <c r="U3370">
        <f t="shared" si="269"/>
        <v>2015</v>
      </c>
    </row>
    <row r="3371" spans="1:21" ht="43.2" x14ac:dyDescent="0.3">
      <c r="A3371">
        <v>3627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 s="11" t="s">
        <v>8315</v>
      </c>
      <c r="R3371" t="s">
        <v>8316</v>
      </c>
      <c r="S3371" s="15">
        <f t="shared" si="267"/>
        <v>42460.741747685184</v>
      </c>
      <c r="T3371" s="15">
        <f t="shared" si="268"/>
        <v>42511.165972222225</v>
      </c>
      <c r="U3371">
        <f t="shared" si="269"/>
        <v>2016</v>
      </c>
    </row>
    <row r="3372" spans="1:21" ht="43.2" x14ac:dyDescent="0.3">
      <c r="A3372">
        <v>3653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 s="11" t="s">
        <v>8315</v>
      </c>
      <c r="R3372" t="s">
        <v>8316</v>
      </c>
      <c r="S3372" s="15">
        <f t="shared" si="267"/>
        <v>42191.363506944443</v>
      </c>
      <c r="T3372" s="15">
        <f t="shared" si="268"/>
        <v>42221.363506944443</v>
      </c>
      <c r="U3372">
        <f t="shared" si="269"/>
        <v>2015</v>
      </c>
    </row>
    <row r="3373" spans="1:21" ht="43.2" x14ac:dyDescent="0.3">
      <c r="A3373">
        <v>3657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 s="11" t="s">
        <v>8315</v>
      </c>
      <c r="R3373" t="s">
        <v>8316</v>
      </c>
      <c r="S3373" s="15">
        <f t="shared" si="267"/>
        <v>42499.629849537043</v>
      </c>
      <c r="T3373" s="15">
        <f t="shared" si="268"/>
        <v>42522.904166666667</v>
      </c>
      <c r="U3373">
        <f t="shared" si="269"/>
        <v>2016</v>
      </c>
    </row>
    <row r="3374" spans="1:21" ht="43.2" x14ac:dyDescent="0.3">
      <c r="A3374">
        <v>3678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 s="11" t="s">
        <v>8315</v>
      </c>
      <c r="R3374" t="s">
        <v>8316</v>
      </c>
      <c r="S3374" s="15">
        <f t="shared" si="267"/>
        <v>42120.531226851846</v>
      </c>
      <c r="T3374" s="15">
        <f t="shared" si="268"/>
        <v>42155.531226851846</v>
      </c>
      <c r="U3374">
        <f t="shared" si="269"/>
        <v>2015</v>
      </c>
    </row>
    <row r="3375" spans="1:21" ht="43.2" x14ac:dyDescent="0.3">
      <c r="A3375">
        <v>3679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 s="11" t="s">
        <v>8315</v>
      </c>
      <c r="R3375" t="s">
        <v>8316</v>
      </c>
      <c r="S3375" s="15">
        <f t="shared" si="267"/>
        <v>41786.761354166665</v>
      </c>
      <c r="T3375" s="15">
        <f t="shared" si="268"/>
        <v>41821.207638888889</v>
      </c>
      <c r="U3375">
        <f t="shared" si="269"/>
        <v>2014</v>
      </c>
    </row>
    <row r="3376" spans="1:21" ht="43.2" x14ac:dyDescent="0.3">
      <c r="A3376">
        <v>3696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 s="11" t="s">
        <v>8315</v>
      </c>
      <c r="R3376" t="s">
        <v>8316</v>
      </c>
      <c r="S3376" s="15">
        <f t="shared" si="267"/>
        <v>41988.617083333331</v>
      </c>
      <c r="T3376" s="15">
        <f t="shared" si="268"/>
        <v>42048.617083333331</v>
      </c>
      <c r="U3376">
        <f t="shared" si="269"/>
        <v>2014</v>
      </c>
    </row>
    <row r="3377" spans="1:21" ht="43.2" x14ac:dyDescent="0.3">
      <c r="A3377">
        <v>3697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 s="11" t="s">
        <v>8315</v>
      </c>
      <c r="R3377" t="s">
        <v>8316</v>
      </c>
      <c r="S3377" s="15">
        <f t="shared" si="267"/>
        <v>42479.465833333335</v>
      </c>
      <c r="T3377" s="15">
        <f t="shared" si="268"/>
        <v>42500.465833333335</v>
      </c>
      <c r="U3377">
        <f t="shared" si="269"/>
        <v>2016</v>
      </c>
    </row>
    <row r="3378" spans="1:21" ht="43.2" x14ac:dyDescent="0.3">
      <c r="A3378">
        <v>3713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 s="11" t="s">
        <v>8315</v>
      </c>
      <c r="R3378" t="s">
        <v>8316</v>
      </c>
      <c r="S3378" s="15">
        <f t="shared" si="267"/>
        <v>42505.738032407404</v>
      </c>
      <c r="T3378" s="15">
        <f t="shared" si="268"/>
        <v>42525.738032407404</v>
      </c>
      <c r="U3378">
        <f t="shared" si="269"/>
        <v>2016</v>
      </c>
    </row>
    <row r="3379" spans="1:21" ht="43.2" x14ac:dyDescent="0.3">
      <c r="A3379">
        <v>3727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 s="11" t="s">
        <v>8315</v>
      </c>
      <c r="R3379" t="s">
        <v>8316</v>
      </c>
      <c r="S3379" s="15">
        <f t="shared" si="267"/>
        <v>42632.348310185189</v>
      </c>
      <c r="T3379" s="15">
        <f t="shared" si="268"/>
        <v>42663.204861111109</v>
      </c>
      <c r="U3379">
        <f t="shared" si="269"/>
        <v>2016</v>
      </c>
    </row>
    <row r="3380" spans="1:21" ht="43.2" x14ac:dyDescent="0.3">
      <c r="A3380">
        <v>3809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 s="11" t="s">
        <v>8315</v>
      </c>
      <c r="R3380" t="s">
        <v>8316</v>
      </c>
      <c r="S3380" s="15">
        <f t="shared" si="267"/>
        <v>41800.526701388888</v>
      </c>
      <c r="T3380" s="15">
        <f t="shared" si="268"/>
        <v>41850.958333333336</v>
      </c>
      <c r="U3380">
        <f t="shared" si="269"/>
        <v>2014</v>
      </c>
    </row>
    <row r="3381" spans="1:21" ht="43.2" x14ac:dyDescent="0.3">
      <c r="A3381">
        <v>3812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 s="11" t="s">
        <v>8315</v>
      </c>
      <c r="R3381" t="s">
        <v>8316</v>
      </c>
      <c r="S3381" s="15">
        <f t="shared" si="267"/>
        <v>42109.751250000001</v>
      </c>
      <c r="T3381" s="15">
        <f t="shared" si="268"/>
        <v>42156.165972222225</v>
      </c>
      <c r="U3381">
        <f t="shared" si="269"/>
        <v>2015</v>
      </c>
    </row>
    <row r="3382" spans="1:21" ht="43.2" x14ac:dyDescent="0.3">
      <c r="A3382">
        <v>3817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 s="11" t="s">
        <v>8315</v>
      </c>
      <c r="R3382" t="s">
        <v>8316</v>
      </c>
      <c r="S3382" s="15">
        <f t="shared" si="267"/>
        <v>42284.69694444444</v>
      </c>
      <c r="T3382" s="15">
        <f t="shared" si="268"/>
        <v>42301.165972222225</v>
      </c>
      <c r="U3382">
        <f t="shared" si="269"/>
        <v>2015</v>
      </c>
    </row>
    <row r="3383" spans="1:21" ht="28.8" x14ac:dyDescent="0.3">
      <c r="A3383">
        <v>3837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 s="11" t="s">
        <v>8315</v>
      </c>
      <c r="R3383" t="s">
        <v>8316</v>
      </c>
      <c r="S3383" s="15">
        <f t="shared" si="267"/>
        <v>42152.765717592592</v>
      </c>
      <c r="T3383" s="15">
        <f t="shared" si="268"/>
        <v>42188.765717592592</v>
      </c>
      <c r="U3383">
        <f t="shared" si="269"/>
        <v>2015</v>
      </c>
    </row>
    <row r="3384" spans="1:21" ht="43.2" x14ac:dyDescent="0.3">
      <c r="A3384">
        <v>3839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 s="11" t="s">
        <v>8315</v>
      </c>
      <c r="R3384" t="s">
        <v>8316</v>
      </c>
      <c r="S3384" s="15">
        <f t="shared" si="267"/>
        <v>42155.142638888887</v>
      </c>
      <c r="T3384" s="15">
        <f t="shared" si="268"/>
        <v>42215.142638888887</v>
      </c>
      <c r="U3384">
        <f t="shared" si="269"/>
        <v>2015</v>
      </c>
    </row>
    <row r="3385" spans="1:21" ht="43.2" x14ac:dyDescent="0.3">
      <c r="A3385">
        <v>3448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 s="11" t="s">
        <v>8315</v>
      </c>
      <c r="R3385" t="s">
        <v>8316</v>
      </c>
      <c r="S3385" s="15">
        <f t="shared" si="267"/>
        <v>41960.119085648148</v>
      </c>
      <c r="T3385" s="15">
        <f t="shared" si="268"/>
        <v>41990.119085648148</v>
      </c>
      <c r="U3385">
        <f t="shared" si="269"/>
        <v>2014</v>
      </c>
    </row>
    <row r="3386" spans="1:21" ht="43.2" x14ac:dyDescent="0.3">
      <c r="A3386">
        <v>3548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s="11" t="s">
        <v>8315</v>
      </c>
      <c r="R3386" t="s">
        <v>8316</v>
      </c>
      <c r="S3386" s="15">
        <f t="shared" si="267"/>
        <v>42411.942291666666</v>
      </c>
      <c r="T3386" s="15">
        <f t="shared" si="268"/>
        <v>42434.041666666672</v>
      </c>
      <c r="U3386">
        <f t="shared" si="269"/>
        <v>2016</v>
      </c>
    </row>
    <row r="3387" spans="1:21" ht="43.2" x14ac:dyDescent="0.3">
      <c r="A3387">
        <v>3813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 s="11" t="s">
        <v>8315</v>
      </c>
      <c r="R3387" t="s">
        <v>8316</v>
      </c>
      <c r="S3387" s="15">
        <f t="shared" si="267"/>
        <v>42497.275706018518</v>
      </c>
      <c r="T3387" s="15">
        <f t="shared" si="268"/>
        <v>42535.904861111107</v>
      </c>
      <c r="U3387">
        <f t="shared" si="269"/>
        <v>2016</v>
      </c>
    </row>
    <row r="3388" spans="1:21" ht="43.2" x14ac:dyDescent="0.3">
      <c r="A3388">
        <v>3152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 s="11" t="s">
        <v>8315</v>
      </c>
      <c r="R3388" t="s">
        <v>8316</v>
      </c>
      <c r="S3388" s="15">
        <f t="shared" si="267"/>
        <v>41550.867673611108</v>
      </c>
      <c r="T3388" s="15">
        <f t="shared" si="268"/>
        <v>41580.867673611108</v>
      </c>
      <c r="U3388">
        <f t="shared" si="269"/>
        <v>2013</v>
      </c>
    </row>
    <row r="3389" spans="1:21" ht="43.2" x14ac:dyDescent="0.3">
      <c r="A3389">
        <v>3556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 s="11" t="s">
        <v>8315</v>
      </c>
      <c r="R3389" t="s">
        <v>8316</v>
      </c>
      <c r="S3389" s="15">
        <f t="shared" si="267"/>
        <v>41808.649583333332</v>
      </c>
      <c r="T3389" s="15">
        <f t="shared" si="268"/>
        <v>41868.649583333332</v>
      </c>
      <c r="U3389">
        <f t="shared" si="269"/>
        <v>2014</v>
      </c>
    </row>
    <row r="3390" spans="1:21" ht="43.2" x14ac:dyDescent="0.3">
      <c r="A3390">
        <v>3252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s="11" t="s">
        <v>8315</v>
      </c>
      <c r="R3390" t="s">
        <v>8316</v>
      </c>
      <c r="S3390" s="15">
        <f t="shared" si="267"/>
        <v>42590.472685185188</v>
      </c>
      <c r="T3390" s="15">
        <f t="shared" si="268"/>
        <v>42620.472685185188</v>
      </c>
      <c r="U3390">
        <f t="shared" si="269"/>
        <v>2016</v>
      </c>
    </row>
    <row r="3391" spans="1:21" ht="43.2" x14ac:dyDescent="0.3">
      <c r="A3391">
        <v>3555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s="11" t="s">
        <v>8315</v>
      </c>
      <c r="R3391" t="s">
        <v>8316</v>
      </c>
      <c r="S3391" s="15">
        <f t="shared" si="267"/>
        <v>42661.442060185189</v>
      </c>
      <c r="T3391" s="15">
        <f t="shared" si="268"/>
        <v>42691.483726851846</v>
      </c>
      <c r="U3391">
        <f t="shared" si="269"/>
        <v>2016</v>
      </c>
    </row>
    <row r="3392" spans="1:21" ht="43.2" x14ac:dyDescent="0.3">
      <c r="A3392">
        <v>1295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 s="11" t="s">
        <v>8315</v>
      </c>
      <c r="R3392" t="s">
        <v>8316</v>
      </c>
      <c r="S3392" s="15">
        <f t="shared" si="267"/>
        <v>42184.572881944448</v>
      </c>
      <c r="T3392" s="15">
        <f t="shared" si="268"/>
        <v>42214.708333333328</v>
      </c>
      <c r="U3392">
        <f t="shared" si="269"/>
        <v>2015</v>
      </c>
    </row>
    <row r="3393" spans="1:21" ht="43.2" x14ac:dyDescent="0.3">
      <c r="A3393">
        <v>1302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 s="11" t="s">
        <v>8315</v>
      </c>
      <c r="R3393" t="s">
        <v>8316</v>
      </c>
      <c r="S3393" s="15">
        <f t="shared" si="267"/>
        <v>42675.057997685188</v>
      </c>
      <c r="T3393" s="15">
        <f t="shared" si="268"/>
        <v>42705.099664351852</v>
      </c>
      <c r="U3393">
        <f t="shared" si="269"/>
        <v>2016</v>
      </c>
    </row>
    <row r="3394" spans="1:21" ht="28.8" x14ac:dyDescent="0.3">
      <c r="A3394">
        <v>2786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 s="11" t="s">
        <v>8315</v>
      </c>
      <c r="R3394" t="s">
        <v>8316</v>
      </c>
      <c r="S3394" s="15">
        <f t="shared" si="267"/>
        <v>41815.569212962961</v>
      </c>
      <c r="T3394" s="15">
        <f t="shared" si="268"/>
        <v>41829.569212962961</v>
      </c>
      <c r="U3394">
        <f t="shared" si="269"/>
        <v>2014</v>
      </c>
    </row>
    <row r="3395" spans="1:21" ht="43.2" x14ac:dyDescent="0.3">
      <c r="A3395">
        <v>2809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 s="11" t="s">
        <v>8315</v>
      </c>
      <c r="R3395" t="s">
        <v>8316</v>
      </c>
      <c r="S3395" s="15">
        <f t="shared" si="267"/>
        <v>42451.496817129635</v>
      </c>
      <c r="T3395" s="15">
        <f t="shared" si="268"/>
        <v>42459.610416666663</v>
      </c>
      <c r="U3395">
        <f t="shared" si="269"/>
        <v>2016</v>
      </c>
    </row>
    <row r="3396" spans="1:21" ht="43.2" x14ac:dyDescent="0.3">
      <c r="A3396">
        <v>2810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 s="11" t="s">
        <v>8315</v>
      </c>
      <c r="R3396" t="s">
        <v>8316</v>
      </c>
      <c r="S3396" s="15">
        <f t="shared" si="267"/>
        <v>41759.13962962963</v>
      </c>
      <c r="T3396" s="15">
        <f t="shared" si="268"/>
        <v>41791.165972222225</v>
      </c>
      <c r="U3396">
        <f t="shared" si="269"/>
        <v>2014</v>
      </c>
    </row>
    <row r="3397" spans="1:21" ht="43.2" x14ac:dyDescent="0.3">
      <c r="A3397">
        <v>2829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 s="11" t="s">
        <v>8315</v>
      </c>
      <c r="R3397" t="s">
        <v>8316</v>
      </c>
      <c r="S3397" s="15">
        <f t="shared" si="267"/>
        <v>42495.434236111112</v>
      </c>
      <c r="T3397" s="15">
        <f t="shared" si="268"/>
        <v>42523.434236111112</v>
      </c>
      <c r="U3397">
        <f t="shared" si="269"/>
        <v>2016</v>
      </c>
    </row>
    <row r="3398" spans="1:21" ht="43.2" x14ac:dyDescent="0.3">
      <c r="A3398">
        <v>2832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 s="11" t="s">
        <v>8315</v>
      </c>
      <c r="R3398" t="s">
        <v>8316</v>
      </c>
      <c r="S3398" s="15">
        <f t="shared" si="267"/>
        <v>41938.709421296298</v>
      </c>
      <c r="T3398" s="15">
        <f t="shared" si="268"/>
        <v>41966.916666666672</v>
      </c>
      <c r="U3398">
        <f t="shared" si="269"/>
        <v>2014</v>
      </c>
    </row>
    <row r="3399" spans="1:21" ht="57.6" x14ac:dyDescent="0.3">
      <c r="A3399">
        <v>2840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 s="11" t="s">
        <v>8315</v>
      </c>
      <c r="R3399" t="s">
        <v>8316</v>
      </c>
      <c r="S3399" s="15">
        <f t="shared" si="267"/>
        <v>42060.035636574074</v>
      </c>
      <c r="T3399" s="15">
        <f t="shared" si="268"/>
        <v>42081.708333333328</v>
      </c>
      <c r="U3399">
        <f t="shared" si="269"/>
        <v>2015</v>
      </c>
    </row>
    <row r="3400" spans="1:21" ht="57.6" x14ac:dyDescent="0.3">
      <c r="A3400">
        <v>3164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 s="11" t="s">
        <v>8315</v>
      </c>
      <c r="R3400" t="s">
        <v>8316</v>
      </c>
      <c r="S3400" s="15">
        <f t="shared" si="267"/>
        <v>41766.80572916667</v>
      </c>
      <c r="T3400" s="15">
        <f t="shared" si="268"/>
        <v>41799.80572916667</v>
      </c>
      <c r="U3400">
        <f t="shared" si="269"/>
        <v>2014</v>
      </c>
    </row>
    <row r="3401" spans="1:21" ht="43.2" x14ac:dyDescent="0.3">
      <c r="A3401">
        <v>3168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 s="11" t="s">
        <v>8315</v>
      </c>
      <c r="R3401" t="s">
        <v>8316</v>
      </c>
      <c r="S3401" s="15">
        <f t="shared" si="267"/>
        <v>41772.105937500004</v>
      </c>
      <c r="T3401" s="15">
        <f t="shared" si="268"/>
        <v>41803.916666666664</v>
      </c>
      <c r="U3401">
        <f t="shared" si="269"/>
        <v>2014</v>
      </c>
    </row>
    <row r="3402" spans="1:21" ht="43.2" x14ac:dyDescent="0.3">
      <c r="A3402">
        <v>3177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IFERROR(ROUND(E3402/L3402,2),0)</f>
        <v>57.55</v>
      </c>
      <c r="Q3402" s="11" t="s">
        <v>8315</v>
      </c>
      <c r="R3402" t="s">
        <v>8316</v>
      </c>
      <c r="S3402" s="15">
        <f t="shared" ref="S3402:S3465" si="272">(((J3402/60)/60)/24)+DATE(1970,1,1)</f>
        <v>41781.666770833333</v>
      </c>
      <c r="T3402" s="15">
        <f t="shared" ref="T3402:T3465" si="273">(((I3402/60)/60)/24)+DATE(1970,1,1)</f>
        <v>41811.666770833333</v>
      </c>
      <c r="U3402">
        <f t="shared" ref="U3402:U3465" si="274">YEAR(S3402)</f>
        <v>2014</v>
      </c>
    </row>
    <row r="3403" spans="1:21" ht="43.2" x14ac:dyDescent="0.3">
      <c r="A3403">
        <v>3183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 s="11" t="s">
        <v>8315</v>
      </c>
      <c r="R3403" t="s">
        <v>8316</v>
      </c>
      <c r="S3403" s="15">
        <f t="shared" si="272"/>
        <v>41491.79478009259</v>
      </c>
      <c r="T3403" s="15">
        <f t="shared" si="273"/>
        <v>41509.79478009259</v>
      </c>
      <c r="U3403">
        <f t="shared" si="274"/>
        <v>2013</v>
      </c>
    </row>
    <row r="3404" spans="1:21" ht="43.2" x14ac:dyDescent="0.3">
      <c r="A3404">
        <v>3222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 s="11" t="s">
        <v>8315</v>
      </c>
      <c r="R3404" t="s">
        <v>8316</v>
      </c>
      <c r="S3404" s="15">
        <f t="shared" si="272"/>
        <v>42270.582141203704</v>
      </c>
      <c r="T3404" s="15">
        <f t="shared" si="273"/>
        <v>42301.895138888889</v>
      </c>
      <c r="U3404">
        <f t="shared" si="274"/>
        <v>2015</v>
      </c>
    </row>
    <row r="3405" spans="1:21" ht="43.2" x14ac:dyDescent="0.3">
      <c r="A3405">
        <v>3247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 s="11" t="s">
        <v>8315</v>
      </c>
      <c r="R3405" t="s">
        <v>8316</v>
      </c>
      <c r="S3405" s="15">
        <f t="shared" si="272"/>
        <v>42167.434166666666</v>
      </c>
      <c r="T3405" s="15">
        <f t="shared" si="273"/>
        <v>42197.434166666666</v>
      </c>
      <c r="U3405">
        <f t="shared" si="274"/>
        <v>2015</v>
      </c>
    </row>
    <row r="3406" spans="1:21" ht="28.8" x14ac:dyDescent="0.3">
      <c r="A3406">
        <v>3263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 s="11" t="s">
        <v>8315</v>
      </c>
      <c r="R3406" t="s">
        <v>8316</v>
      </c>
      <c r="S3406" s="15">
        <f t="shared" si="272"/>
        <v>42284.516064814816</v>
      </c>
      <c r="T3406" s="15">
        <f t="shared" si="273"/>
        <v>42307.875</v>
      </c>
      <c r="U3406">
        <f t="shared" si="274"/>
        <v>2015</v>
      </c>
    </row>
    <row r="3407" spans="1:21" ht="28.8" x14ac:dyDescent="0.3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 s="11" t="s">
        <v>8315</v>
      </c>
      <c r="R3407" t="s">
        <v>8316</v>
      </c>
      <c r="S3407" s="15">
        <f t="shared" si="272"/>
        <v>42016.800208333334</v>
      </c>
      <c r="T3407" s="15">
        <f t="shared" si="273"/>
        <v>42032.916666666672</v>
      </c>
      <c r="U3407">
        <f t="shared" si="274"/>
        <v>2015</v>
      </c>
    </row>
    <row r="3408" spans="1:21" ht="43.2" x14ac:dyDescent="0.3">
      <c r="A3408">
        <v>3278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 s="11" t="s">
        <v>8315</v>
      </c>
      <c r="R3408" t="s">
        <v>8316</v>
      </c>
      <c r="S3408" s="15">
        <f t="shared" si="272"/>
        <v>42124.848414351851</v>
      </c>
      <c r="T3408" s="15">
        <f t="shared" si="273"/>
        <v>42154.848414351851</v>
      </c>
      <c r="U3408">
        <f t="shared" si="274"/>
        <v>2015</v>
      </c>
    </row>
    <row r="3409" spans="1:21" ht="28.8" x14ac:dyDescent="0.3">
      <c r="A3409">
        <v>3287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 s="11" t="s">
        <v>8315</v>
      </c>
      <c r="R3409" t="s">
        <v>8316</v>
      </c>
      <c r="S3409" s="15">
        <f t="shared" si="272"/>
        <v>42311.750324074077</v>
      </c>
      <c r="T3409" s="15">
        <f t="shared" si="273"/>
        <v>42336.750324074077</v>
      </c>
      <c r="U3409">
        <f t="shared" si="274"/>
        <v>2015</v>
      </c>
    </row>
    <row r="3410" spans="1:21" ht="43.2" x14ac:dyDescent="0.3">
      <c r="A3410">
        <v>3311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 s="11" t="s">
        <v>8315</v>
      </c>
      <c r="R3410" t="s">
        <v>8316</v>
      </c>
      <c r="S3410" s="15">
        <f t="shared" si="272"/>
        <v>42264.29178240741</v>
      </c>
      <c r="T3410" s="15">
        <f t="shared" si="273"/>
        <v>42294.29178240741</v>
      </c>
      <c r="U3410">
        <f t="shared" si="274"/>
        <v>2015</v>
      </c>
    </row>
    <row r="3411" spans="1:21" ht="43.2" x14ac:dyDescent="0.3">
      <c r="A3411">
        <v>3312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 s="11" t="s">
        <v>8315</v>
      </c>
      <c r="R3411" t="s">
        <v>8316</v>
      </c>
      <c r="S3411" s="15">
        <f t="shared" si="272"/>
        <v>42664.809560185182</v>
      </c>
      <c r="T3411" s="15">
        <f t="shared" si="273"/>
        <v>42685.916666666672</v>
      </c>
      <c r="U3411">
        <f t="shared" si="274"/>
        <v>2016</v>
      </c>
    </row>
    <row r="3412" spans="1:21" ht="43.2" x14ac:dyDescent="0.3">
      <c r="A3412">
        <v>3320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 s="11" t="s">
        <v>8315</v>
      </c>
      <c r="R3412" t="s">
        <v>8316</v>
      </c>
      <c r="S3412" s="15">
        <f t="shared" si="272"/>
        <v>42513.045798611114</v>
      </c>
      <c r="T3412" s="15">
        <f t="shared" si="273"/>
        <v>42543.045798611114</v>
      </c>
      <c r="U3412">
        <f t="shared" si="274"/>
        <v>2016</v>
      </c>
    </row>
    <row r="3413" spans="1:21" ht="43.2" x14ac:dyDescent="0.3">
      <c r="A3413">
        <v>3337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 s="11" t="s">
        <v>8315</v>
      </c>
      <c r="R3413" t="s">
        <v>8316</v>
      </c>
      <c r="S3413" s="15">
        <f t="shared" si="272"/>
        <v>41901.282025462962</v>
      </c>
      <c r="T3413" s="15">
        <f t="shared" si="273"/>
        <v>41922.875</v>
      </c>
      <c r="U3413">
        <f t="shared" si="274"/>
        <v>2014</v>
      </c>
    </row>
    <row r="3414" spans="1:21" ht="43.2" x14ac:dyDescent="0.3">
      <c r="A3414">
        <v>3365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 s="11" t="s">
        <v>8315</v>
      </c>
      <c r="R3414" t="s">
        <v>8316</v>
      </c>
      <c r="S3414" s="15">
        <f t="shared" si="272"/>
        <v>42321.101759259262</v>
      </c>
      <c r="T3414" s="15">
        <f t="shared" si="273"/>
        <v>42351.101759259262</v>
      </c>
      <c r="U3414">
        <f t="shared" si="274"/>
        <v>2015</v>
      </c>
    </row>
    <row r="3415" spans="1:21" ht="43.2" x14ac:dyDescent="0.3">
      <c r="A3415">
        <v>3438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 s="11" t="s">
        <v>8315</v>
      </c>
      <c r="R3415" t="s">
        <v>8316</v>
      </c>
      <c r="S3415" s="15">
        <f t="shared" si="272"/>
        <v>42100.927858796291</v>
      </c>
      <c r="T3415" s="15">
        <f t="shared" si="273"/>
        <v>42126.875</v>
      </c>
      <c r="U3415">
        <f t="shared" si="274"/>
        <v>2015</v>
      </c>
    </row>
    <row r="3416" spans="1:21" ht="43.2" x14ac:dyDescent="0.3">
      <c r="A3416">
        <v>3441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 s="11" t="s">
        <v>8315</v>
      </c>
      <c r="R3416" t="s">
        <v>8316</v>
      </c>
      <c r="S3416" s="15">
        <f t="shared" si="272"/>
        <v>42294.429641203707</v>
      </c>
      <c r="T3416" s="15">
        <f t="shared" si="273"/>
        <v>42321.845138888893</v>
      </c>
      <c r="U3416">
        <f t="shared" si="274"/>
        <v>2015</v>
      </c>
    </row>
    <row r="3417" spans="1:21" ht="57.6" x14ac:dyDescent="0.3">
      <c r="A3417">
        <v>3484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 s="11" t="s">
        <v>8315</v>
      </c>
      <c r="R3417" t="s">
        <v>8316</v>
      </c>
      <c r="S3417" s="15">
        <f t="shared" si="272"/>
        <v>42506.760405092587</v>
      </c>
      <c r="T3417" s="15">
        <f t="shared" si="273"/>
        <v>42536.760405092587</v>
      </c>
      <c r="U3417">
        <f t="shared" si="274"/>
        <v>2016</v>
      </c>
    </row>
    <row r="3418" spans="1:21" ht="43.2" x14ac:dyDescent="0.3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 s="11" t="s">
        <v>8315</v>
      </c>
      <c r="R3418" t="s">
        <v>8316</v>
      </c>
      <c r="S3418" s="15">
        <f t="shared" si="272"/>
        <v>42545.478333333333</v>
      </c>
      <c r="T3418" s="15">
        <f t="shared" si="273"/>
        <v>42575.478333333333</v>
      </c>
      <c r="U3418">
        <f t="shared" si="274"/>
        <v>2016</v>
      </c>
    </row>
    <row r="3419" spans="1:21" ht="86.4" x14ac:dyDescent="0.3">
      <c r="A3419">
        <v>3505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 s="11" t="s">
        <v>8315</v>
      </c>
      <c r="R3419" t="s">
        <v>8316</v>
      </c>
      <c r="S3419" s="15">
        <f t="shared" si="272"/>
        <v>41760.935706018521</v>
      </c>
      <c r="T3419" s="15">
        <f t="shared" si="273"/>
        <v>41772.166666666664</v>
      </c>
      <c r="U3419">
        <f t="shared" si="274"/>
        <v>2014</v>
      </c>
    </row>
    <row r="3420" spans="1:21" ht="43.2" x14ac:dyDescent="0.3">
      <c r="A3420">
        <v>3516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 s="11" t="s">
        <v>8315</v>
      </c>
      <c r="R3420" t="s">
        <v>8316</v>
      </c>
      <c r="S3420" s="15">
        <f t="shared" si="272"/>
        <v>41856.010069444441</v>
      </c>
      <c r="T3420" s="15">
        <f t="shared" si="273"/>
        <v>41890.125</v>
      </c>
      <c r="U3420">
        <f t="shared" si="274"/>
        <v>2014</v>
      </c>
    </row>
    <row r="3421" spans="1:21" ht="28.8" x14ac:dyDescent="0.3">
      <c r="A3421">
        <v>3544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 s="11" t="s">
        <v>8315</v>
      </c>
      <c r="R3421" t="s">
        <v>8316</v>
      </c>
      <c r="S3421" s="15">
        <f t="shared" si="272"/>
        <v>42040.831678240742</v>
      </c>
      <c r="T3421" s="15">
        <f t="shared" si="273"/>
        <v>42070.831678240742</v>
      </c>
      <c r="U3421">
        <f t="shared" si="274"/>
        <v>2015</v>
      </c>
    </row>
    <row r="3422" spans="1:21" ht="43.2" x14ac:dyDescent="0.3">
      <c r="A3422">
        <v>3550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 s="11" t="s">
        <v>8315</v>
      </c>
      <c r="R3422" t="s">
        <v>8316</v>
      </c>
      <c r="S3422" s="15">
        <f t="shared" si="272"/>
        <v>42462.893495370372</v>
      </c>
      <c r="T3422" s="15">
        <f t="shared" si="273"/>
        <v>42492.893495370372</v>
      </c>
      <c r="U3422">
        <f t="shared" si="274"/>
        <v>2016</v>
      </c>
    </row>
    <row r="3423" spans="1:21" ht="115.2" x14ac:dyDescent="0.3">
      <c r="A3423">
        <v>3561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 s="11" t="s">
        <v>8315</v>
      </c>
      <c r="R3423" t="s">
        <v>8316</v>
      </c>
      <c r="S3423" s="15">
        <f t="shared" si="272"/>
        <v>42203.680300925931</v>
      </c>
      <c r="T3423" s="15">
        <f t="shared" si="273"/>
        <v>42221.774999999994</v>
      </c>
      <c r="U3423">
        <f t="shared" si="274"/>
        <v>2015</v>
      </c>
    </row>
    <row r="3424" spans="1:21" ht="28.8" x14ac:dyDescent="0.3">
      <c r="A3424">
        <v>3597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 s="11" t="s">
        <v>8315</v>
      </c>
      <c r="R3424" t="s">
        <v>8316</v>
      </c>
      <c r="S3424" s="15">
        <f t="shared" si="272"/>
        <v>42417.585532407407</v>
      </c>
      <c r="T3424" s="15">
        <f t="shared" si="273"/>
        <v>42432.249305555553</v>
      </c>
      <c r="U3424">
        <f t="shared" si="274"/>
        <v>2016</v>
      </c>
    </row>
    <row r="3425" spans="1:21" ht="43.2" x14ac:dyDescent="0.3">
      <c r="A3425">
        <v>3611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 s="11" t="s">
        <v>8315</v>
      </c>
      <c r="R3425" t="s">
        <v>8316</v>
      </c>
      <c r="S3425" s="15">
        <f t="shared" si="272"/>
        <v>42072.370381944449</v>
      </c>
      <c r="T3425" s="15">
        <f t="shared" si="273"/>
        <v>42102.370381944449</v>
      </c>
      <c r="U3425">
        <f t="shared" si="274"/>
        <v>2015</v>
      </c>
    </row>
    <row r="3426" spans="1:21" ht="43.2" x14ac:dyDescent="0.3">
      <c r="A3426">
        <v>3614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 s="11" t="s">
        <v>8315</v>
      </c>
      <c r="R3426" t="s">
        <v>8316</v>
      </c>
      <c r="S3426" s="15">
        <f t="shared" si="272"/>
        <v>42144.041851851856</v>
      </c>
      <c r="T3426" s="15">
        <f t="shared" si="273"/>
        <v>42174.041851851856</v>
      </c>
      <c r="U3426">
        <f t="shared" si="274"/>
        <v>2015</v>
      </c>
    </row>
    <row r="3427" spans="1:21" ht="43.2" x14ac:dyDescent="0.3">
      <c r="A3427">
        <v>3615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 s="11" t="s">
        <v>8315</v>
      </c>
      <c r="R3427" t="s">
        <v>8316</v>
      </c>
      <c r="S3427" s="15">
        <f t="shared" si="272"/>
        <v>42318.593703703707</v>
      </c>
      <c r="T3427" s="15">
        <f t="shared" si="273"/>
        <v>42348.593703703707</v>
      </c>
      <c r="U3427">
        <f t="shared" si="274"/>
        <v>2015</v>
      </c>
    </row>
    <row r="3428" spans="1:21" ht="43.2" x14ac:dyDescent="0.3">
      <c r="A3428">
        <v>3616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 s="11" t="s">
        <v>8315</v>
      </c>
      <c r="R3428" t="s">
        <v>8316</v>
      </c>
      <c r="S3428" s="15">
        <f t="shared" si="272"/>
        <v>42052.949814814812</v>
      </c>
      <c r="T3428" s="15">
        <f t="shared" si="273"/>
        <v>42082.908148148148</v>
      </c>
      <c r="U3428">
        <f t="shared" si="274"/>
        <v>2015</v>
      </c>
    </row>
    <row r="3429" spans="1:21" ht="28.8" x14ac:dyDescent="0.3">
      <c r="A3429">
        <v>3623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 s="11" t="s">
        <v>8315</v>
      </c>
      <c r="R3429" t="s">
        <v>8316</v>
      </c>
      <c r="S3429" s="15">
        <f t="shared" si="272"/>
        <v>41828.736921296295</v>
      </c>
      <c r="T3429" s="15">
        <f t="shared" si="273"/>
        <v>41846.291666666664</v>
      </c>
      <c r="U3429">
        <f t="shared" si="274"/>
        <v>2014</v>
      </c>
    </row>
    <row r="3430" spans="1:21" ht="43.2" x14ac:dyDescent="0.3">
      <c r="A3430">
        <v>3699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 s="11" t="s">
        <v>8315</v>
      </c>
      <c r="R3430" t="s">
        <v>8316</v>
      </c>
      <c r="S3430" s="15">
        <f t="shared" si="272"/>
        <v>41897.602037037039</v>
      </c>
      <c r="T3430" s="15">
        <f t="shared" si="273"/>
        <v>41927.602037037039</v>
      </c>
      <c r="U3430">
        <f t="shared" si="274"/>
        <v>2014</v>
      </c>
    </row>
    <row r="3431" spans="1:21" ht="43.2" x14ac:dyDescent="0.3">
      <c r="A3431">
        <v>3823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 s="11" t="s">
        <v>8315</v>
      </c>
      <c r="R3431" t="s">
        <v>8316</v>
      </c>
      <c r="S3431" s="15">
        <f t="shared" si="272"/>
        <v>42170.910231481481</v>
      </c>
      <c r="T3431" s="15">
        <f t="shared" si="273"/>
        <v>42205.165972222225</v>
      </c>
      <c r="U3431">
        <f t="shared" si="274"/>
        <v>2015</v>
      </c>
    </row>
    <row r="3432" spans="1:21" ht="43.2" x14ac:dyDescent="0.3">
      <c r="A3432">
        <v>3230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s="11" t="s">
        <v>8315</v>
      </c>
      <c r="R3432" t="s">
        <v>8316</v>
      </c>
      <c r="S3432" s="15">
        <f t="shared" si="272"/>
        <v>41898.168125000004</v>
      </c>
      <c r="T3432" s="15">
        <f t="shared" si="273"/>
        <v>41913.165972222225</v>
      </c>
      <c r="U3432">
        <f t="shared" si="274"/>
        <v>2014</v>
      </c>
    </row>
    <row r="3433" spans="1:21" ht="28.8" x14ac:dyDescent="0.3">
      <c r="A3433">
        <v>3595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s="11" t="s">
        <v>8315</v>
      </c>
      <c r="R3433" t="s">
        <v>8316</v>
      </c>
      <c r="S3433" s="15">
        <f t="shared" si="272"/>
        <v>42050.008368055554</v>
      </c>
      <c r="T3433" s="15">
        <f t="shared" si="273"/>
        <v>42076.290972222225</v>
      </c>
      <c r="U3433">
        <f t="shared" si="274"/>
        <v>2015</v>
      </c>
    </row>
    <row r="3434" spans="1:21" x14ac:dyDescent="0.3">
      <c r="A3434">
        <v>2833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s="11" t="s">
        <v>8315</v>
      </c>
      <c r="R3434" t="s">
        <v>8316</v>
      </c>
      <c r="S3434" s="15">
        <f t="shared" si="272"/>
        <v>42268.127696759257</v>
      </c>
      <c r="T3434" s="15">
        <f t="shared" si="273"/>
        <v>42288.083333333328</v>
      </c>
      <c r="U3434">
        <f t="shared" si="274"/>
        <v>2015</v>
      </c>
    </row>
    <row r="3435" spans="1:21" ht="43.2" x14ac:dyDescent="0.3">
      <c r="A3435">
        <v>3265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s="11" t="s">
        <v>8315</v>
      </c>
      <c r="R3435" t="s">
        <v>8316</v>
      </c>
      <c r="S3435" s="15">
        <f t="shared" si="272"/>
        <v>42311.711979166663</v>
      </c>
      <c r="T3435" s="15">
        <f t="shared" si="273"/>
        <v>42341.708333333328</v>
      </c>
      <c r="U3435">
        <f t="shared" si="274"/>
        <v>2015</v>
      </c>
    </row>
    <row r="3436" spans="1:21" ht="57.6" x14ac:dyDescent="0.3">
      <c r="A3436">
        <v>3419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 s="11" t="s">
        <v>8315</v>
      </c>
      <c r="R3436" t="s">
        <v>8316</v>
      </c>
      <c r="S3436" s="15">
        <f t="shared" si="272"/>
        <v>42448.821585648147</v>
      </c>
      <c r="T3436" s="15">
        <f t="shared" si="273"/>
        <v>42466.895833333328</v>
      </c>
      <c r="U3436">
        <f t="shared" si="274"/>
        <v>2016</v>
      </c>
    </row>
    <row r="3437" spans="1:21" ht="43.2" x14ac:dyDescent="0.3">
      <c r="A3437">
        <v>3530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 s="11" t="s">
        <v>8315</v>
      </c>
      <c r="R3437" t="s">
        <v>8316</v>
      </c>
      <c r="S3437" s="15">
        <f t="shared" si="272"/>
        <v>42442.623344907406</v>
      </c>
      <c r="T3437" s="15">
        <f t="shared" si="273"/>
        <v>42470.833333333328</v>
      </c>
      <c r="U3437">
        <f t="shared" si="274"/>
        <v>2016</v>
      </c>
    </row>
    <row r="3438" spans="1:21" ht="43.2" x14ac:dyDescent="0.3">
      <c r="A3438">
        <v>2813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 s="11" t="s">
        <v>8315</v>
      </c>
      <c r="R3438" t="s">
        <v>8316</v>
      </c>
      <c r="S3438" s="15">
        <f t="shared" si="272"/>
        <v>42693.742604166662</v>
      </c>
      <c r="T3438" s="15">
        <f t="shared" si="273"/>
        <v>42718.742604166662</v>
      </c>
      <c r="U3438">
        <f t="shared" si="274"/>
        <v>2016</v>
      </c>
    </row>
    <row r="3439" spans="1:21" ht="43.2" x14ac:dyDescent="0.3">
      <c r="A3439">
        <v>3238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 s="11" t="s">
        <v>8315</v>
      </c>
      <c r="R3439" t="s">
        <v>8316</v>
      </c>
      <c r="S3439" s="15">
        <f t="shared" si="272"/>
        <v>42156.510393518518</v>
      </c>
      <c r="T3439" s="15">
        <f t="shared" si="273"/>
        <v>42186.510393518518</v>
      </c>
      <c r="U3439">
        <f t="shared" si="274"/>
        <v>2015</v>
      </c>
    </row>
    <row r="3440" spans="1:21" ht="57.6" x14ac:dyDescent="0.3">
      <c r="A3440">
        <v>3469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 s="11" t="s">
        <v>8315</v>
      </c>
      <c r="R3440" t="s">
        <v>8316</v>
      </c>
      <c r="S3440" s="15">
        <f t="shared" si="272"/>
        <v>42458.641724537039</v>
      </c>
      <c r="T3440" s="15">
        <f t="shared" si="273"/>
        <v>42488.641724537039</v>
      </c>
      <c r="U3440">
        <f t="shared" si="274"/>
        <v>2016</v>
      </c>
    </row>
    <row r="3441" spans="1:21" ht="43.2" x14ac:dyDescent="0.3">
      <c r="A3441">
        <v>3513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 s="11" t="s">
        <v>8315</v>
      </c>
      <c r="R3441" t="s">
        <v>8316</v>
      </c>
      <c r="S3441" s="15">
        <f t="shared" si="272"/>
        <v>41781.096203703702</v>
      </c>
      <c r="T3441" s="15">
        <f t="shared" si="273"/>
        <v>41794.207638888889</v>
      </c>
      <c r="U3441">
        <f t="shared" si="274"/>
        <v>2014</v>
      </c>
    </row>
    <row r="3442" spans="1:21" ht="43.2" x14ac:dyDescent="0.3">
      <c r="A3442">
        <v>3705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s="11" t="s">
        <v>8315</v>
      </c>
      <c r="R3442" t="s">
        <v>8316</v>
      </c>
      <c r="S3442" s="15">
        <f t="shared" si="272"/>
        <v>41792.542986111112</v>
      </c>
      <c r="T3442" s="15">
        <f t="shared" si="273"/>
        <v>41813.75</v>
      </c>
      <c r="U3442">
        <f t="shared" si="274"/>
        <v>2014</v>
      </c>
    </row>
    <row r="3443" spans="1:21" ht="57.6" x14ac:dyDescent="0.3">
      <c r="A3443">
        <v>3401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s="11" t="s">
        <v>8315</v>
      </c>
      <c r="R3443" t="s">
        <v>8316</v>
      </c>
      <c r="S3443" s="15">
        <f t="shared" si="272"/>
        <v>42193.723912037036</v>
      </c>
      <c r="T3443" s="15">
        <f t="shared" si="273"/>
        <v>42223.723912037036</v>
      </c>
      <c r="U3443">
        <f t="shared" si="274"/>
        <v>2015</v>
      </c>
    </row>
    <row r="3444" spans="1:21" ht="43.2" x14ac:dyDescent="0.3">
      <c r="A3444">
        <v>522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 s="11" t="s">
        <v>8315</v>
      </c>
      <c r="R3444" t="s">
        <v>8316</v>
      </c>
      <c r="S3444" s="15">
        <f t="shared" si="272"/>
        <v>42430.040798611109</v>
      </c>
      <c r="T3444" s="15">
        <f t="shared" si="273"/>
        <v>42449.999131944445</v>
      </c>
      <c r="U3444">
        <f t="shared" si="274"/>
        <v>2016</v>
      </c>
    </row>
    <row r="3445" spans="1:21" ht="43.2" x14ac:dyDescent="0.3">
      <c r="A3445">
        <v>1291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 s="11" t="s">
        <v>8315</v>
      </c>
      <c r="R3445" t="s">
        <v>8316</v>
      </c>
      <c r="S3445" s="15">
        <f t="shared" si="272"/>
        <v>42064.652673611112</v>
      </c>
      <c r="T3445" s="15">
        <f t="shared" si="273"/>
        <v>42101.291666666672</v>
      </c>
      <c r="U3445">
        <f t="shared" si="274"/>
        <v>2015</v>
      </c>
    </row>
    <row r="3446" spans="1:21" ht="43.2" x14ac:dyDescent="0.3">
      <c r="A3446">
        <v>1300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 s="11" t="s">
        <v>8315</v>
      </c>
      <c r="R3446" t="s">
        <v>8316</v>
      </c>
      <c r="S3446" s="15">
        <f t="shared" si="272"/>
        <v>42483.675208333334</v>
      </c>
      <c r="T3446" s="15">
        <f t="shared" si="273"/>
        <v>42522.789583333331</v>
      </c>
      <c r="U3446">
        <f t="shared" si="274"/>
        <v>2016</v>
      </c>
    </row>
    <row r="3447" spans="1:21" ht="28.8" x14ac:dyDescent="0.3">
      <c r="A3447">
        <v>2789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 s="11" t="s">
        <v>8315</v>
      </c>
      <c r="R3447" t="s">
        <v>8316</v>
      </c>
      <c r="S3447" s="15">
        <f t="shared" si="272"/>
        <v>42056.013124999998</v>
      </c>
      <c r="T3447" s="15">
        <f t="shared" si="273"/>
        <v>42075.166666666672</v>
      </c>
      <c r="U3447">
        <f t="shared" si="274"/>
        <v>2015</v>
      </c>
    </row>
    <row r="3448" spans="1:21" ht="43.2" x14ac:dyDescent="0.3">
      <c r="A3448">
        <v>2790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 s="11" t="s">
        <v>8315</v>
      </c>
      <c r="R3448" t="s">
        <v>8316</v>
      </c>
      <c r="S3448" s="15">
        <f t="shared" si="272"/>
        <v>42016.938692129625</v>
      </c>
      <c r="T3448" s="15">
        <f t="shared" si="273"/>
        <v>42046.938692129625</v>
      </c>
      <c r="U3448">
        <f t="shared" si="274"/>
        <v>2015</v>
      </c>
    </row>
    <row r="3449" spans="1:21" ht="43.2" x14ac:dyDescent="0.3">
      <c r="A3449">
        <v>2802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 s="11" t="s">
        <v>8315</v>
      </c>
      <c r="R3449" t="s">
        <v>8316</v>
      </c>
      <c r="S3449" s="15">
        <f t="shared" si="272"/>
        <v>42192.64707175926</v>
      </c>
      <c r="T3449" s="15">
        <f t="shared" si="273"/>
        <v>42222.64707175926</v>
      </c>
      <c r="U3449">
        <f t="shared" si="274"/>
        <v>2015</v>
      </c>
    </row>
    <row r="3450" spans="1:21" ht="43.2" x14ac:dyDescent="0.3">
      <c r="A3450">
        <v>2806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 s="11" t="s">
        <v>8315</v>
      </c>
      <c r="R3450" t="s">
        <v>8316</v>
      </c>
      <c r="S3450" s="15">
        <f t="shared" si="272"/>
        <v>42185.267245370371</v>
      </c>
      <c r="T3450" s="15">
        <f t="shared" si="273"/>
        <v>42221.458333333328</v>
      </c>
      <c r="U3450">
        <f t="shared" si="274"/>
        <v>2015</v>
      </c>
    </row>
    <row r="3451" spans="1:21" ht="43.2" x14ac:dyDescent="0.3">
      <c r="A3451">
        <v>2816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 s="11" t="s">
        <v>8315</v>
      </c>
      <c r="R3451" t="s">
        <v>8316</v>
      </c>
      <c r="S3451" s="15">
        <f t="shared" si="272"/>
        <v>42188.467499999999</v>
      </c>
      <c r="T3451" s="15">
        <f t="shared" si="273"/>
        <v>42218.666666666672</v>
      </c>
      <c r="U3451">
        <f t="shared" si="274"/>
        <v>2015</v>
      </c>
    </row>
    <row r="3452" spans="1:21" ht="57.6" x14ac:dyDescent="0.3">
      <c r="A3452">
        <v>2825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 s="11" t="s">
        <v>8315</v>
      </c>
      <c r="R3452" t="s">
        <v>8316</v>
      </c>
      <c r="S3452" s="15">
        <f t="shared" si="272"/>
        <v>42312.792662037042</v>
      </c>
      <c r="T3452" s="15">
        <f t="shared" si="273"/>
        <v>42342.792662037042</v>
      </c>
      <c r="U3452">
        <f t="shared" si="274"/>
        <v>2015</v>
      </c>
    </row>
    <row r="3453" spans="1:21" ht="28.8" x14ac:dyDescent="0.3">
      <c r="A3453">
        <v>2830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 s="11" t="s">
        <v>8315</v>
      </c>
      <c r="R3453" t="s">
        <v>8316</v>
      </c>
      <c r="S3453" s="15">
        <f t="shared" si="272"/>
        <v>41758.839675925927</v>
      </c>
      <c r="T3453" s="15">
        <f t="shared" si="273"/>
        <v>41771.165972222225</v>
      </c>
      <c r="U3453">
        <f t="shared" si="274"/>
        <v>2014</v>
      </c>
    </row>
    <row r="3454" spans="1:21" ht="43.2" x14ac:dyDescent="0.3">
      <c r="A3454">
        <v>2831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 s="11" t="s">
        <v>8315</v>
      </c>
      <c r="R3454" t="s">
        <v>8316</v>
      </c>
      <c r="S3454" s="15">
        <f t="shared" si="272"/>
        <v>42171.824884259258</v>
      </c>
      <c r="T3454" s="15">
        <f t="shared" si="273"/>
        <v>42201.824884259258</v>
      </c>
      <c r="U3454">
        <f t="shared" si="274"/>
        <v>2015</v>
      </c>
    </row>
    <row r="3455" spans="1:21" ht="57.6" x14ac:dyDescent="0.3">
      <c r="A3455">
        <v>2977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 s="11" t="s">
        <v>8315</v>
      </c>
      <c r="R3455" t="s">
        <v>8316</v>
      </c>
      <c r="S3455" s="15">
        <f t="shared" si="272"/>
        <v>42026.88118055556</v>
      </c>
      <c r="T3455" s="15">
        <f t="shared" si="273"/>
        <v>42086.093055555553</v>
      </c>
      <c r="U3455">
        <f t="shared" si="274"/>
        <v>2015</v>
      </c>
    </row>
    <row r="3456" spans="1:21" ht="43.2" x14ac:dyDescent="0.3">
      <c r="A3456">
        <v>2980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 s="11" t="s">
        <v>8315</v>
      </c>
      <c r="R3456" t="s">
        <v>8316</v>
      </c>
      <c r="S3456" s="15">
        <f t="shared" si="272"/>
        <v>42219.915856481486</v>
      </c>
      <c r="T3456" s="15">
        <f t="shared" si="273"/>
        <v>42240.083333333328</v>
      </c>
      <c r="U3456">
        <f t="shared" si="274"/>
        <v>2015</v>
      </c>
    </row>
    <row r="3457" spans="1:21" ht="43.2" x14ac:dyDescent="0.3">
      <c r="A3457">
        <v>3153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 s="11" t="s">
        <v>8315</v>
      </c>
      <c r="R3457" t="s">
        <v>8316</v>
      </c>
      <c r="S3457" s="15">
        <f t="shared" si="272"/>
        <v>40633.154363425929</v>
      </c>
      <c r="T3457" s="15">
        <f t="shared" si="273"/>
        <v>40664.207638888889</v>
      </c>
      <c r="U3457">
        <f t="shared" si="274"/>
        <v>2011</v>
      </c>
    </row>
    <row r="3458" spans="1:21" ht="28.8" x14ac:dyDescent="0.3">
      <c r="A3458">
        <v>3167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 s="11" t="s">
        <v>8315</v>
      </c>
      <c r="R3458" t="s">
        <v>8316</v>
      </c>
      <c r="S3458" s="15">
        <f t="shared" si="272"/>
        <v>41839.175706018519</v>
      </c>
      <c r="T3458" s="15">
        <f t="shared" si="273"/>
        <v>41853.175706018519</v>
      </c>
      <c r="U3458">
        <f t="shared" si="274"/>
        <v>2014</v>
      </c>
    </row>
    <row r="3459" spans="1:21" ht="57.6" x14ac:dyDescent="0.3">
      <c r="A3459">
        <v>3174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 s="11" t="s">
        <v>8315</v>
      </c>
      <c r="R3459" t="s">
        <v>8316</v>
      </c>
      <c r="S3459" s="15">
        <f t="shared" si="272"/>
        <v>41862.864675925928</v>
      </c>
      <c r="T3459" s="15">
        <f t="shared" si="273"/>
        <v>41876.864675925928</v>
      </c>
      <c r="U3459">
        <f t="shared" si="274"/>
        <v>2014</v>
      </c>
    </row>
    <row r="3460" spans="1:21" ht="43.2" x14ac:dyDescent="0.3">
      <c r="A3460">
        <v>3210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 s="11" t="s">
        <v>8315</v>
      </c>
      <c r="R3460" t="s">
        <v>8316</v>
      </c>
      <c r="S3460" s="15">
        <f t="shared" si="272"/>
        <v>41013.936562499999</v>
      </c>
      <c r="T3460" s="15">
        <f t="shared" si="273"/>
        <v>41061.165972222225</v>
      </c>
      <c r="U3460">
        <f t="shared" si="274"/>
        <v>2012</v>
      </c>
    </row>
    <row r="3461" spans="1:21" ht="43.2" x14ac:dyDescent="0.3">
      <c r="A3461">
        <v>3240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 s="11" t="s">
        <v>8315</v>
      </c>
      <c r="R3461" t="s">
        <v>8316</v>
      </c>
      <c r="S3461" s="15">
        <f t="shared" si="272"/>
        <v>42754.693842592591</v>
      </c>
      <c r="T3461" s="15">
        <f t="shared" si="273"/>
        <v>42782.958333333328</v>
      </c>
      <c r="U3461">
        <f t="shared" si="274"/>
        <v>2017</v>
      </c>
    </row>
    <row r="3462" spans="1:21" ht="43.2" x14ac:dyDescent="0.3">
      <c r="A3462">
        <v>3284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 s="11" t="s">
        <v>8315</v>
      </c>
      <c r="R3462" t="s">
        <v>8316</v>
      </c>
      <c r="S3462" s="15">
        <f t="shared" si="272"/>
        <v>42380.884872685187</v>
      </c>
      <c r="T3462" s="15">
        <f t="shared" si="273"/>
        <v>42398.249305555553</v>
      </c>
      <c r="U3462">
        <f t="shared" si="274"/>
        <v>2016</v>
      </c>
    </row>
    <row r="3463" spans="1:21" ht="43.2" x14ac:dyDescent="0.3">
      <c r="A3463">
        <v>3299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 s="11" t="s">
        <v>8315</v>
      </c>
      <c r="R3463" t="s">
        <v>8316</v>
      </c>
      <c r="S3463" s="15">
        <f t="shared" si="272"/>
        <v>42261.917395833334</v>
      </c>
      <c r="T3463" s="15">
        <f t="shared" si="273"/>
        <v>42291.917395833334</v>
      </c>
      <c r="U3463">
        <f t="shared" si="274"/>
        <v>2015</v>
      </c>
    </row>
    <row r="3464" spans="1:21" ht="43.2" x14ac:dyDescent="0.3">
      <c r="A3464">
        <v>3300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 s="11" t="s">
        <v>8315</v>
      </c>
      <c r="R3464" t="s">
        <v>8316</v>
      </c>
      <c r="S3464" s="15">
        <f t="shared" si="272"/>
        <v>42102.743773148148</v>
      </c>
      <c r="T3464" s="15">
        <f t="shared" si="273"/>
        <v>42123.743773148148</v>
      </c>
      <c r="U3464">
        <f t="shared" si="274"/>
        <v>2015</v>
      </c>
    </row>
    <row r="3465" spans="1:21" ht="43.2" x14ac:dyDescent="0.3">
      <c r="A3465">
        <v>3301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 s="11" t="s">
        <v>8315</v>
      </c>
      <c r="R3465" t="s">
        <v>8316</v>
      </c>
      <c r="S3465" s="15">
        <f t="shared" si="272"/>
        <v>42538.73583333334</v>
      </c>
      <c r="T3465" s="15">
        <f t="shared" si="273"/>
        <v>42583.290972222225</v>
      </c>
      <c r="U3465">
        <f t="shared" si="274"/>
        <v>2016</v>
      </c>
    </row>
    <row r="3466" spans="1:21" ht="43.2" x14ac:dyDescent="0.3">
      <c r="A3466">
        <v>3340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IFERROR(ROUND(E3466/L3466,2),0)</f>
        <v>109.08</v>
      </c>
      <c r="Q3466" s="11" t="s">
        <v>8315</v>
      </c>
      <c r="R3466" t="s">
        <v>8316</v>
      </c>
      <c r="S3466" s="15">
        <f t="shared" ref="S3466:S3529" si="277">(((J3466/60)/60)/24)+DATE(1970,1,1)</f>
        <v>42685.974004629628</v>
      </c>
      <c r="T3466" s="15">
        <f t="shared" ref="T3466:T3529" si="278">(((I3466/60)/60)/24)+DATE(1970,1,1)</f>
        <v>42710.974004629628</v>
      </c>
      <c r="U3466">
        <f t="shared" ref="U3466:U3529" si="279">YEAR(S3466)</f>
        <v>2016</v>
      </c>
    </row>
    <row r="3467" spans="1:21" ht="28.8" x14ac:dyDescent="0.3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 s="11" t="s">
        <v>8315</v>
      </c>
      <c r="R3467" t="s">
        <v>8316</v>
      </c>
      <c r="S3467" s="15">
        <f t="shared" si="277"/>
        <v>42270.7269212963</v>
      </c>
      <c r="T3467" s="15">
        <f t="shared" si="278"/>
        <v>42306.167361111111</v>
      </c>
      <c r="U3467">
        <f t="shared" si="279"/>
        <v>2015</v>
      </c>
    </row>
    <row r="3468" spans="1:21" ht="43.2" x14ac:dyDescent="0.3">
      <c r="A3468">
        <v>3364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 s="11" t="s">
        <v>8315</v>
      </c>
      <c r="R3468" t="s">
        <v>8316</v>
      </c>
      <c r="S3468" s="15">
        <f t="shared" si="277"/>
        <v>42422.977418981478</v>
      </c>
      <c r="T3468" s="15">
        <f t="shared" si="278"/>
        <v>42444.875</v>
      </c>
      <c r="U3468">
        <f t="shared" si="279"/>
        <v>2016</v>
      </c>
    </row>
    <row r="3469" spans="1:21" ht="43.2" x14ac:dyDescent="0.3">
      <c r="A3469">
        <v>3375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 s="11" t="s">
        <v>8315</v>
      </c>
      <c r="R3469" t="s">
        <v>8316</v>
      </c>
      <c r="S3469" s="15">
        <f t="shared" si="277"/>
        <v>41765.610798611109</v>
      </c>
      <c r="T3469" s="15">
        <f t="shared" si="278"/>
        <v>41777.610798611109</v>
      </c>
      <c r="U3469">
        <f t="shared" si="279"/>
        <v>2014</v>
      </c>
    </row>
    <row r="3470" spans="1:21" ht="57.6" x14ac:dyDescent="0.3">
      <c r="A3470">
        <v>3380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 s="11" t="s">
        <v>8315</v>
      </c>
      <c r="R3470" t="s">
        <v>8316</v>
      </c>
      <c r="S3470" s="15">
        <f t="shared" si="277"/>
        <v>41937.95344907407</v>
      </c>
      <c r="T3470" s="15">
        <f t="shared" si="278"/>
        <v>41972.995115740734</v>
      </c>
      <c r="U3470">
        <f t="shared" si="279"/>
        <v>2014</v>
      </c>
    </row>
    <row r="3471" spans="1:21" ht="57.6" x14ac:dyDescent="0.3">
      <c r="A3471">
        <v>3387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 s="11" t="s">
        <v>8315</v>
      </c>
      <c r="R3471" t="s">
        <v>8316</v>
      </c>
      <c r="S3471" s="15">
        <f t="shared" si="277"/>
        <v>41947.762592592589</v>
      </c>
      <c r="T3471" s="15">
        <f t="shared" si="278"/>
        <v>41987.762592592597</v>
      </c>
      <c r="U3471">
        <f t="shared" si="279"/>
        <v>2014</v>
      </c>
    </row>
    <row r="3472" spans="1:21" ht="43.2" x14ac:dyDescent="0.3">
      <c r="A3472">
        <v>3410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 s="11" t="s">
        <v>8315</v>
      </c>
      <c r="R3472" t="s">
        <v>8316</v>
      </c>
      <c r="S3472" s="15">
        <f t="shared" si="277"/>
        <v>42500.041550925926</v>
      </c>
      <c r="T3472" s="15">
        <f t="shared" si="278"/>
        <v>42527.291666666672</v>
      </c>
      <c r="U3472">
        <f t="shared" si="279"/>
        <v>2016</v>
      </c>
    </row>
    <row r="3473" spans="1:21" ht="43.2" x14ac:dyDescent="0.3">
      <c r="A3473">
        <v>3412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 s="11" t="s">
        <v>8315</v>
      </c>
      <c r="R3473" t="s">
        <v>8316</v>
      </c>
      <c r="S3473" s="15">
        <f t="shared" si="277"/>
        <v>41879.959050925929</v>
      </c>
      <c r="T3473" s="15">
        <f t="shared" si="278"/>
        <v>41909.959050925929</v>
      </c>
      <c r="U3473">
        <f t="shared" si="279"/>
        <v>2014</v>
      </c>
    </row>
    <row r="3474" spans="1:21" ht="43.2" x14ac:dyDescent="0.3">
      <c r="A3474">
        <v>3414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 s="11" t="s">
        <v>8315</v>
      </c>
      <c r="R3474" t="s">
        <v>8316</v>
      </c>
      <c r="S3474" s="15">
        <f t="shared" si="277"/>
        <v>42675.832465277781</v>
      </c>
      <c r="T3474" s="15">
        <f t="shared" si="278"/>
        <v>42705.332638888889</v>
      </c>
      <c r="U3474">
        <f t="shared" si="279"/>
        <v>2016</v>
      </c>
    </row>
    <row r="3475" spans="1:21" ht="43.2" x14ac:dyDescent="0.3">
      <c r="A3475">
        <v>3422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 s="11" t="s">
        <v>8315</v>
      </c>
      <c r="R3475" t="s">
        <v>8316</v>
      </c>
      <c r="S3475" s="15">
        <f t="shared" si="277"/>
        <v>42323.562222222223</v>
      </c>
      <c r="T3475" s="15">
        <f t="shared" si="278"/>
        <v>42352</v>
      </c>
      <c r="U3475">
        <f t="shared" si="279"/>
        <v>2015</v>
      </c>
    </row>
    <row r="3476" spans="1:21" ht="57.6" x14ac:dyDescent="0.3">
      <c r="A3476">
        <v>3437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 s="11" t="s">
        <v>8315</v>
      </c>
      <c r="R3476" t="s">
        <v>8316</v>
      </c>
      <c r="S3476" s="15">
        <f t="shared" si="277"/>
        <v>42205.710879629631</v>
      </c>
      <c r="T3476" s="15">
        <f t="shared" si="278"/>
        <v>42235.710879629631</v>
      </c>
      <c r="U3476">
        <f t="shared" si="279"/>
        <v>2015</v>
      </c>
    </row>
    <row r="3477" spans="1:21" ht="43.2" x14ac:dyDescent="0.3">
      <c r="A3477">
        <v>3456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 s="11" t="s">
        <v>8315</v>
      </c>
      <c r="R3477" t="s">
        <v>8316</v>
      </c>
      <c r="S3477" s="15">
        <f t="shared" si="277"/>
        <v>41821.205636574072</v>
      </c>
      <c r="T3477" s="15">
        <f t="shared" si="278"/>
        <v>41852.290972222225</v>
      </c>
      <c r="U3477">
        <f t="shared" si="279"/>
        <v>2014</v>
      </c>
    </row>
    <row r="3478" spans="1:21" x14ac:dyDescent="0.3">
      <c r="A3478">
        <v>3467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 s="11" t="s">
        <v>8315</v>
      </c>
      <c r="R3478" t="s">
        <v>8316</v>
      </c>
      <c r="S3478" s="15">
        <f t="shared" si="277"/>
        <v>42053.671666666662</v>
      </c>
      <c r="T3478" s="15">
        <f t="shared" si="278"/>
        <v>42083.630000000005</v>
      </c>
      <c r="U3478">
        <f t="shared" si="279"/>
        <v>2015</v>
      </c>
    </row>
    <row r="3479" spans="1:21" ht="43.2" x14ac:dyDescent="0.3">
      <c r="A3479">
        <v>3482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 s="11" t="s">
        <v>8315</v>
      </c>
      <c r="R3479" t="s">
        <v>8316</v>
      </c>
      <c r="S3479" s="15">
        <f t="shared" si="277"/>
        <v>41796.771597222221</v>
      </c>
      <c r="T3479" s="15">
        <f t="shared" si="278"/>
        <v>41826.771597222221</v>
      </c>
      <c r="U3479">
        <f t="shared" si="279"/>
        <v>2014</v>
      </c>
    </row>
    <row r="3480" spans="1:21" ht="43.2" x14ac:dyDescent="0.3">
      <c r="A3480">
        <v>3486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 s="11" t="s">
        <v>8315</v>
      </c>
      <c r="R3480" t="s">
        <v>8316</v>
      </c>
      <c r="S3480" s="15">
        <f t="shared" si="277"/>
        <v>42126.87501157407</v>
      </c>
      <c r="T3480" s="15">
        <f t="shared" si="278"/>
        <v>42158.290972222225</v>
      </c>
      <c r="U3480">
        <f t="shared" si="279"/>
        <v>2015</v>
      </c>
    </row>
    <row r="3481" spans="1:21" ht="57.6" x14ac:dyDescent="0.3">
      <c r="A3481">
        <v>3488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 s="11" t="s">
        <v>8315</v>
      </c>
      <c r="R3481" t="s">
        <v>8316</v>
      </c>
      <c r="S3481" s="15">
        <f t="shared" si="277"/>
        <v>42087.768055555556</v>
      </c>
      <c r="T3481" s="15">
        <f t="shared" si="278"/>
        <v>42111.666666666672</v>
      </c>
      <c r="U3481">
        <f t="shared" si="279"/>
        <v>2015</v>
      </c>
    </row>
    <row r="3482" spans="1:21" ht="57.6" x14ac:dyDescent="0.3">
      <c r="A3482">
        <v>3496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 s="11" t="s">
        <v>8315</v>
      </c>
      <c r="R3482" t="s">
        <v>8316</v>
      </c>
      <c r="S3482" s="15">
        <f t="shared" si="277"/>
        <v>42584.846828703703</v>
      </c>
      <c r="T3482" s="15">
        <f t="shared" si="278"/>
        <v>42624.846828703703</v>
      </c>
      <c r="U3482">
        <f t="shared" si="279"/>
        <v>2016</v>
      </c>
    </row>
    <row r="3483" spans="1:21" ht="43.2" x14ac:dyDescent="0.3">
      <c r="A3483">
        <v>3506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 s="11" t="s">
        <v>8315</v>
      </c>
      <c r="R3483" t="s">
        <v>8316</v>
      </c>
      <c r="S3483" s="15">
        <f t="shared" si="277"/>
        <v>41829.734259259261</v>
      </c>
      <c r="T3483" s="15">
        <f t="shared" si="278"/>
        <v>41874.734259259261</v>
      </c>
      <c r="U3483">
        <f t="shared" si="279"/>
        <v>2014</v>
      </c>
    </row>
    <row r="3484" spans="1:21" ht="43.2" x14ac:dyDescent="0.3">
      <c r="A3484">
        <v>3509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 s="11" t="s">
        <v>8315</v>
      </c>
      <c r="R3484" t="s">
        <v>8316</v>
      </c>
      <c r="S3484" s="15">
        <f t="shared" si="277"/>
        <v>41950.859560185185</v>
      </c>
      <c r="T3484" s="15">
        <f t="shared" si="278"/>
        <v>41964.204861111109</v>
      </c>
      <c r="U3484">
        <f t="shared" si="279"/>
        <v>2014</v>
      </c>
    </row>
    <row r="3485" spans="1:21" ht="43.2" x14ac:dyDescent="0.3">
      <c r="A3485">
        <v>3515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 s="11" t="s">
        <v>8315</v>
      </c>
      <c r="R3485" t="s">
        <v>8316</v>
      </c>
      <c r="S3485" s="15">
        <f t="shared" si="277"/>
        <v>42125.772812499999</v>
      </c>
      <c r="T3485" s="15">
        <f t="shared" si="278"/>
        <v>42155.772812499999</v>
      </c>
      <c r="U3485">
        <f t="shared" si="279"/>
        <v>2015</v>
      </c>
    </row>
    <row r="3486" spans="1:21" ht="43.2" x14ac:dyDescent="0.3">
      <c r="A3486">
        <v>3573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 s="11" t="s">
        <v>8315</v>
      </c>
      <c r="R3486" t="s">
        <v>8316</v>
      </c>
      <c r="S3486" s="15">
        <f t="shared" si="277"/>
        <v>41921.375532407408</v>
      </c>
      <c r="T3486" s="15">
        <f t="shared" si="278"/>
        <v>41951.417199074072</v>
      </c>
      <c r="U3486">
        <f t="shared" si="279"/>
        <v>2014</v>
      </c>
    </row>
    <row r="3487" spans="1:21" ht="43.2" x14ac:dyDescent="0.3">
      <c r="A3487">
        <v>3583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 s="11" t="s">
        <v>8315</v>
      </c>
      <c r="R3487" t="s">
        <v>8316</v>
      </c>
      <c r="S3487" s="15">
        <f t="shared" si="277"/>
        <v>42418.425983796296</v>
      </c>
      <c r="T3487" s="15">
        <f t="shared" si="278"/>
        <v>42478.384317129632</v>
      </c>
      <c r="U3487">
        <f t="shared" si="279"/>
        <v>2016</v>
      </c>
    </row>
    <row r="3488" spans="1:21" ht="86.4" x14ac:dyDescent="0.3">
      <c r="A3488">
        <v>3584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 s="11" t="s">
        <v>8315</v>
      </c>
      <c r="R3488" t="s">
        <v>8316</v>
      </c>
      <c r="S3488" s="15">
        <f t="shared" si="277"/>
        <v>42168.316481481481</v>
      </c>
      <c r="T3488" s="15">
        <f t="shared" si="278"/>
        <v>42198.316481481481</v>
      </c>
      <c r="U3488">
        <f t="shared" si="279"/>
        <v>2015</v>
      </c>
    </row>
    <row r="3489" spans="1:21" ht="43.2" x14ac:dyDescent="0.3">
      <c r="A3489">
        <v>3593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 s="11" t="s">
        <v>8315</v>
      </c>
      <c r="R3489" t="s">
        <v>8316</v>
      </c>
      <c r="S3489" s="15">
        <f t="shared" si="277"/>
        <v>41974.898599537039</v>
      </c>
      <c r="T3489" s="15">
        <f t="shared" si="278"/>
        <v>42009.851388888885</v>
      </c>
      <c r="U3489">
        <f t="shared" si="279"/>
        <v>2014</v>
      </c>
    </row>
    <row r="3490" spans="1:21" ht="43.2" x14ac:dyDescent="0.3">
      <c r="A3490">
        <v>3604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 s="11" t="s">
        <v>8315</v>
      </c>
      <c r="R3490" t="s">
        <v>8316</v>
      </c>
      <c r="S3490" s="15">
        <f t="shared" si="277"/>
        <v>42483.015694444446</v>
      </c>
      <c r="T3490" s="15">
        <f t="shared" si="278"/>
        <v>42489.290972222225</v>
      </c>
      <c r="U3490">
        <f t="shared" si="279"/>
        <v>2016</v>
      </c>
    </row>
    <row r="3491" spans="1:21" ht="43.2" x14ac:dyDescent="0.3">
      <c r="A3491">
        <v>3606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 s="11" t="s">
        <v>8315</v>
      </c>
      <c r="R3491" t="s">
        <v>8316</v>
      </c>
      <c r="S3491" s="15">
        <f t="shared" si="277"/>
        <v>42566.604826388888</v>
      </c>
      <c r="T3491" s="15">
        <f t="shared" si="278"/>
        <v>42596.604826388888</v>
      </c>
      <c r="U3491">
        <f t="shared" si="279"/>
        <v>2016</v>
      </c>
    </row>
    <row r="3492" spans="1:21" ht="43.2" x14ac:dyDescent="0.3">
      <c r="A3492">
        <v>3621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 s="11" t="s">
        <v>8315</v>
      </c>
      <c r="R3492" t="s">
        <v>8316</v>
      </c>
      <c r="S3492" s="15">
        <f t="shared" si="277"/>
        <v>42619.935694444444</v>
      </c>
      <c r="T3492" s="15">
        <f t="shared" si="278"/>
        <v>42643.875</v>
      </c>
      <c r="U3492">
        <f t="shared" si="279"/>
        <v>2016</v>
      </c>
    </row>
    <row r="3493" spans="1:21" ht="72" x14ac:dyDescent="0.3">
      <c r="A3493">
        <v>3624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 s="11" t="s">
        <v>8315</v>
      </c>
      <c r="R3493" t="s">
        <v>8316</v>
      </c>
      <c r="S3493" s="15">
        <f t="shared" si="277"/>
        <v>42545.774189814809</v>
      </c>
      <c r="T3493" s="15">
        <f t="shared" si="278"/>
        <v>42605.774189814809</v>
      </c>
      <c r="U3493">
        <f t="shared" si="279"/>
        <v>2016</v>
      </c>
    </row>
    <row r="3494" spans="1:21" ht="57.6" x14ac:dyDescent="0.3">
      <c r="A3494">
        <v>3625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 s="11" t="s">
        <v>8315</v>
      </c>
      <c r="R3494" t="s">
        <v>8316</v>
      </c>
      <c r="S3494" s="15">
        <f t="shared" si="277"/>
        <v>42157.652511574073</v>
      </c>
      <c r="T3494" s="15">
        <f t="shared" si="278"/>
        <v>42187.652511574073</v>
      </c>
      <c r="U3494">
        <f t="shared" si="279"/>
        <v>2015</v>
      </c>
    </row>
    <row r="3495" spans="1:21" ht="43.2" x14ac:dyDescent="0.3">
      <c r="A3495">
        <v>3659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 s="11" t="s">
        <v>8315</v>
      </c>
      <c r="R3495" t="s">
        <v>8316</v>
      </c>
      <c r="S3495" s="15">
        <f t="shared" si="277"/>
        <v>42055.277199074073</v>
      </c>
      <c r="T3495" s="15">
        <f t="shared" si="278"/>
        <v>42082.610416666663</v>
      </c>
      <c r="U3495">
        <f t="shared" si="279"/>
        <v>2015</v>
      </c>
    </row>
    <row r="3496" spans="1:21" ht="43.2" x14ac:dyDescent="0.3">
      <c r="A3496">
        <v>3661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 s="11" t="s">
        <v>8315</v>
      </c>
      <c r="R3496" t="s">
        <v>8316</v>
      </c>
      <c r="S3496" s="15">
        <f t="shared" si="277"/>
        <v>42447.896666666667</v>
      </c>
      <c r="T3496" s="15">
        <f t="shared" si="278"/>
        <v>42470.166666666672</v>
      </c>
      <c r="U3496">
        <f t="shared" si="279"/>
        <v>2016</v>
      </c>
    </row>
    <row r="3497" spans="1:21" ht="43.2" x14ac:dyDescent="0.3">
      <c r="A3497">
        <v>3667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 s="11" t="s">
        <v>8315</v>
      </c>
      <c r="R3497" t="s">
        <v>8316</v>
      </c>
      <c r="S3497" s="15">
        <f t="shared" si="277"/>
        <v>42173.970127314817</v>
      </c>
      <c r="T3497" s="15">
        <f t="shared" si="278"/>
        <v>42203.970127314817</v>
      </c>
      <c r="U3497">
        <f t="shared" si="279"/>
        <v>2015</v>
      </c>
    </row>
    <row r="3498" spans="1:21" ht="57.6" x14ac:dyDescent="0.3">
      <c r="A3498">
        <v>3672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 s="11" t="s">
        <v>8315</v>
      </c>
      <c r="R3498" t="s">
        <v>8316</v>
      </c>
      <c r="S3498" s="15">
        <f t="shared" si="277"/>
        <v>41878.946574074071</v>
      </c>
      <c r="T3498" s="15">
        <f t="shared" si="278"/>
        <v>41908.946574074071</v>
      </c>
      <c r="U3498">
        <f t="shared" si="279"/>
        <v>2014</v>
      </c>
    </row>
    <row r="3499" spans="1:21" ht="43.2" x14ac:dyDescent="0.3">
      <c r="A3499">
        <v>3680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 s="11" t="s">
        <v>8315</v>
      </c>
      <c r="R3499" t="s">
        <v>8316</v>
      </c>
      <c r="S3499" s="15">
        <f t="shared" si="277"/>
        <v>42627.454097222217</v>
      </c>
      <c r="T3499" s="15">
        <f t="shared" si="278"/>
        <v>42648.454097222217</v>
      </c>
      <c r="U3499">
        <f t="shared" si="279"/>
        <v>2016</v>
      </c>
    </row>
    <row r="3500" spans="1:21" ht="43.2" x14ac:dyDescent="0.3">
      <c r="A3500">
        <v>3682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 s="11" t="s">
        <v>8315</v>
      </c>
      <c r="R3500" t="s">
        <v>8316</v>
      </c>
      <c r="S3500" s="15">
        <f t="shared" si="277"/>
        <v>41772.685393518521</v>
      </c>
      <c r="T3500" s="15">
        <f t="shared" si="278"/>
        <v>41806.290972222225</v>
      </c>
      <c r="U3500">
        <f t="shared" si="279"/>
        <v>2014</v>
      </c>
    </row>
    <row r="3501" spans="1:21" ht="43.2" x14ac:dyDescent="0.3">
      <c r="A3501">
        <v>3688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 s="11" t="s">
        <v>8315</v>
      </c>
      <c r="R3501" t="s">
        <v>8316</v>
      </c>
      <c r="S3501" s="15">
        <f t="shared" si="277"/>
        <v>41829.787083333329</v>
      </c>
      <c r="T3501" s="15">
        <f t="shared" si="278"/>
        <v>41859.787083333329</v>
      </c>
      <c r="U3501">
        <f t="shared" si="279"/>
        <v>2014</v>
      </c>
    </row>
    <row r="3502" spans="1:21" ht="43.2" x14ac:dyDescent="0.3">
      <c r="A3502">
        <v>3689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 s="11" t="s">
        <v>8315</v>
      </c>
      <c r="R3502" t="s">
        <v>8316</v>
      </c>
      <c r="S3502" s="15">
        <f t="shared" si="277"/>
        <v>42147.826840277776</v>
      </c>
      <c r="T3502" s="15">
        <f t="shared" si="278"/>
        <v>42176.934027777781</v>
      </c>
      <c r="U3502">
        <f t="shared" si="279"/>
        <v>2015</v>
      </c>
    </row>
    <row r="3503" spans="1:21" ht="57.6" x14ac:dyDescent="0.3">
      <c r="A3503">
        <v>3702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 s="11" t="s">
        <v>8315</v>
      </c>
      <c r="R3503" t="s">
        <v>8316</v>
      </c>
      <c r="S3503" s="15">
        <f t="shared" si="277"/>
        <v>42524.53800925926</v>
      </c>
      <c r="T3503" s="15">
        <f t="shared" si="278"/>
        <v>42561.957638888889</v>
      </c>
      <c r="U3503">
        <f t="shared" si="279"/>
        <v>2016</v>
      </c>
    </row>
    <row r="3504" spans="1:21" ht="57.6" x14ac:dyDescent="0.3">
      <c r="A3504">
        <v>3827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 s="11" t="s">
        <v>8315</v>
      </c>
      <c r="R3504" t="s">
        <v>8316</v>
      </c>
      <c r="S3504" s="15">
        <f t="shared" si="277"/>
        <v>42034.928252314814</v>
      </c>
      <c r="T3504" s="15">
        <f t="shared" si="278"/>
        <v>42090</v>
      </c>
      <c r="U3504">
        <f t="shared" si="279"/>
        <v>2015</v>
      </c>
    </row>
    <row r="3505" spans="1:21" ht="43.2" x14ac:dyDescent="0.3">
      <c r="A3505">
        <v>3834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 s="11" t="s">
        <v>8315</v>
      </c>
      <c r="R3505" t="s">
        <v>8316</v>
      </c>
      <c r="S3505" s="15">
        <f t="shared" si="277"/>
        <v>42143.445219907408</v>
      </c>
      <c r="T3505" s="15">
        <f t="shared" si="278"/>
        <v>42173.445219907408</v>
      </c>
      <c r="U3505">
        <f t="shared" si="279"/>
        <v>2015</v>
      </c>
    </row>
    <row r="3506" spans="1:21" ht="28.8" x14ac:dyDescent="0.3">
      <c r="A3506">
        <v>3223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s="11" t="s">
        <v>8315</v>
      </c>
      <c r="R3506" t="s">
        <v>8316</v>
      </c>
      <c r="S3506" s="15">
        <f t="shared" si="277"/>
        <v>42206.835370370376</v>
      </c>
      <c r="T3506" s="15">
        <f t="shared" si="278"/>
        <v>42236.835370370376</v>
      </c>
      <c r="U3506">
        <f t="shared" si="279"/>
        <v>2015</v>
      </c>
    </row>
    <row r="3507" spans="1:21" ht="43.2" x14ac:dyDescent="0.3">
      <c r="A3507">
        <v>2971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s="11" t="s">
        <v>8315</v>
      </c>
      <c r="R3507" t="s">
        <v>8316</v>
      </c>
      <c r="S3507" s="15">
        <f t="shared" si="277"/>
        <v>41852.658310185187</v>
      </c>
      <c r="T3507" s="15">
        <f t="shared" si="278"/>
        <v>41882.658310185187</v>
      </c>
      <c r="U3507">
        <f t="shared" si="279"/>
        <v>2014</v>
      </c>
    </row>
    <row r="3508" spans="1:21" ht="43.2" x14ac:dyDescent="0.3">
      <c r="A3508">
        <v>3186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s="11" t="s">
        <v>8315</v>
      </c>
      <c r="R3508" t="s">
        <v>8316</v>
      </c>
      <c r="S3508" s="15">
        <f t="shared" si="277"/>
        <v>41868.924050925925</v>
      </c>
      <c r="T3508" s="15">
        <f t="shared" si="278"/>
        <v>41898.875</v>
      </c>
      <c r="U3508">
        <f t="shared" si="279"/>
        <v>2014</v>
      </c>
    </row>
    <row r="3509" spans="1:21" ht="43.2" x14ac:dyDescent="0.3">
      <c r="A3509">
        <v>3560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s="11" t="s">
        <v>8315</v>
      </c>
      <c r="R3509" t="s">
        <v>8316</v>
      </c>
      <c r="S3509" s="15">
        <f t="shared" si="277"/>
        <v>42115.889652777783</v>
      </c>
      <c r="T3509" s="15">
        <f t="shared" si="278"/>
        <v>42151.114583333328</v>
      </c>
      <c r="U3509">
        <f t="shared" si="279"/>
        <v>2015</v>
      </c>
    </row>
    <row r="3510" spans="1:21" ht="57.6" x14ac:dyDescent="0.3">
      <c r="A3510">
        <v>536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 s="11" t="s">
        <v>8315</v>
      </c>
      <c r="R3510" t="s">
        <v>8316</v>
      </c>
      <c r="S3510" s="15">
        <f t="shared" si="277"/>
        <v>42179.344988425932</v>
      </c>
      <c r="T3510" s="15">
        <f t="shared" si="278"/>
        <v>42219.75</v>
      </c>
      <c r="U3510">
        <f t="shared" si="279"/>
        <v>2015</v>
      </c>
    </row>
    <row r="3511" spans="1:21" ht="43.2" x14ac:dyDescent="0.3">
      <c r="A3511">
        <v>3261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 s="11" t="s">
        <v>8315</v>
      </c>
      <c r="R3511" t="s">
        <v>8316</v>
      </c>
      <c r="S3511" s="15">
        <f t="shared" si="277"/>
        <v>42171.725416666668</v>
      </c>
      <c r="T3511" s="15">
        <f t="shared" si="278"/>
        <v>42201.725416666668</v>
      </c>
      <c r="U3511">
        <f t="shared" si="279"/>
        <v>2015</v>
      </c>
    </row>
    <row r="3512" spans="1:21" ht="43.2" x14ac:dyDescent="0.3">
      <c r="A3512">
        <v>3322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 s="11" t="s">
        <v>8315</v>
      </c>
      <c r="R3512" t="s">
        <v>8316</v>
      </c>
      <c r="S3512" s="15">
        <f t="shared" si="277"/>
        <v>42521.010370370372</v>
      </c>
      <c r="T3512" s="15">
        <f t="shared" si="278"/>
        <v>42543.163194444445</v>
      </c>
      <c r="U3512">
        <f t="shared" si="279"/>
        <v>2016</v>
      </c>
    </row>
    <row r="3513" spans="1:21" ht="43.2" x14ac:dyDescent="0.3">
      <c r="A3513">
        <v>3526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 s="11" t="s">
        <v>8315</v>
      </c>
      <c r="R3513" t="s">
        <v>8316</v>
      </c>
      <c r="S3513" s="15">
        <f t="shared" si="277"/>
        <v>42460.335312499999</v>
      </c>
      <c r="T3513" s="15">
        <f t="shared" si="278"/>
        <v>42488.249305555553</v>
      </c>
      <c r="U3513">
        <f t="shared" si="279"/>
        <v>2016</v>
      </c>
    </row>
    <row r="3514" spans="1:21" ht="28.8" x14ac:dyDescent="0.3">
      <c r="A3514">
        <v>3720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 s="11" t="s">
        <v>8315</v>
      </c>
      <c r="R3514" t="s">
        <v>8316</v>
      </c>
      <c r="S3514" s="15">
        <f t="shared" si="277"/>
        <v>42165.993125000001</v>
      </c>
      <c r="T3514" s="15">
        <f t="shared" si="278"/>
        <v>42187.993125000001</v>
      </c>
      <c r="U3514">
        <f t="shared" si="279"/>
        <v>2015</v>
      </c>
    </row>
    <row r="3515" spans="1:21" ht="43.2" x14ac:dyDescent="0.3">
      <c r="A3515">
        <v>3341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s="11" t="s">
        <v>8315</v>
      </c>
      <c r="R3515" t="s">
        <v>8316</v>
      </c>
      <c r="S3515" s="15">
        <f t="shared" si="277"/>
        <v>42510.798854166671</v>
      </c>
      <c r="T3515" s="15">
        <f t="shared" si="278"/>
        <v>42533.708333333328</v>
      </c>
      <c r="U3515">
        <f t="shared" si="279"/>
        <v>2016</v>
      </c>
    </row>
    <row r="3516" spans="1:21" ht="43.2" x14ac:dyDescent="0.3">
      <c r="A3516">
        <v>3483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s="11" t="s">
        <v>8315</v>
      </c>
      <c r="R3516" t="s">
        <v>8316</v>
      </c>
      <c r="S3516" s="15">
        <f t="shared" si="277"/>
        <v>41793.668761574074</v>
      </c>
      <c r="T3516" s="15">
        <f t="shared" si="278"/>
        <v>41823.668761574074</v>
      </c>
      <c r="U3516">
        <f t="shared" si="279"/>
        <v>2014</v>
      </c>
    </row>
    <row r="3517" spans="1:21" ht="43.2" x14ac:dyDescent="0.3">
      <c r="A3517">
        <v>3585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s="11" t="s">
        <v>8315</v>
      </c>
      <c r="R3517" t="s">
        <v>8316</v>
      </c>
      <c r="S3517" s="15">
        <f t="shared" si="277"/>
        <v>41964.716319444444</v>
      </c>
      <c r="T3517" s="15">
        <f t="shared" si="278"/>
        <v>41994.716319444444</v>
      </c>
      <c r="U3517">
        <f t="shared" si="279"/>
        <v>2014</v>
      </c>
    </row>
    <row r="3518" spans="1:21" ht="43.2" x14ac:dyDescent="0.3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s="11" t="s">
        <v>8315</v>
      </c>
      <c r="R3518" t="s">
        <v>8316</v>
      </c>
      <c r="S3518" s="15">
        <f t="shared" si="277"/>
        <v>42157.591064814813</v>
      </c>
      <c r="T3518" s="15">
        <f t="shared" si="278"/>
        <v>42179.083333333328</v>
      </c>
      <c r="U3518">
        <f t="shared" si="279"/>
        <v>2015</v>
      </c>
    </row>
    <row r="3519" spans="1:21" ht="43.2" x14ac:dyDescent="0.3">
      <c r="A3519">
        <v>524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 s="11" t="s">
        <v>8315</v>
      </c>
      <c r="R3519" t="s">
        <v>8316</v>
      </c>
      <c r="S3519" s="15">
        <f t="shared" si="277"/>
        <v>42492.717233796298</v>
      </c>
      <c r="T3519" s="15">
        <f t="shared" si="278"/>
        <v>42522.717233796298</v>
      </c>
      <c r="U3519">
        <f t="shared" si="279"/>
        <v>2016</v>
      </c>
    </row>
    <row r="3520" spans="1:21" ht="28.8" x14ac:dyDescent="0.3">
      <c r="A3520">
        <v>1290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 s="11" t="s">
        <v>8315</v>
      </c>
      <c r="R3520" t="s">
        <v>8316</v>
      </c>
      <c r="S3520" s="15">
        <f t="shared" si="277"/>
        <v>42086.614942129629</v>
      </c>
      <c r="T3520" s="15">
        <f t="shared" si="278"/>
        <v>42117.290972222225</v>
      </c>
      <c r="U3520">
        <f t="shared" si="279"/>
        <v>2015</v>
      </c>
    </row>
    <row r="3521" spans="1:21" ht="43.2" x14ac:dyDescent="0.3">
      <c r="A3521">
        <v>1299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 s="11" t="s">
        <v>8315</v>
      </c>
      <c r="R3521" t="s">
        <v>8316</v>
      </c>
      <c r="S3521" s="15">
        <f t="shared" si="277"/>
        <v>42169.814340277779</v>
      </c>
      <c r="T3521" s="15">
        <f t="shared" si="278"/>
        <v>42199.814340277779</v>
      </c>
      <c r="U3521">
        <f t="shared" si="279"/>
        <v>2015</v>
      </c>
    </row>
    <row r="3522" spans="1:21" ht="28.8" x14ac:dyDescent="0.3">
      <c r="A3522">
        <v>1303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 s="11" t="s">
        <v>8315</v>
      </c>
      <c r="R3522" t="s">
        <v>8316</v>
      </c>
      <c r="S3522" s="15">
        <f t="shared" si="277"/>
        <v>42566.441203703704</v>
      </c>
      <c r="T3522" s="15">
        <f t="shared" si="278"/>
        <v>42582.458333333328</v>
      </c>
      <c r="U3522">
        <f t="shared" si="279"/>
        <v>2016</v>
      </c>
    </row>
    <row r="3523" spans="1:21" ht="43.2" x14ac:dyDescent="0.3">
      <c r="A3523">
        <v>2839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 s="11" t="s">
        <v>8315</v>
      </c>
      <c r="R3523" t="s">
        <v>8316</v>
      </c>
      <c r="S3523" s="15">
        <f t="shared" si="277"/>
        <v>41853.240208333329</v>
      </c>
      <c r="T3523" s="15">
        <f t="shared" si="278"/>
        <v>41876.207638888889</v>
      </c>
      <c r="U3523">
        <f t="shared" si="279"/>
        <v>2014</v>
      </c>
    </row>
    <row r="3524" spans="1:21" ht="28.8" x14ac:dyDescent="0.3">
      <c r="A3524">
        <v>2968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 s="11" t="s">
        <v>8315</v>
      </c>
      <c r="R3524" t="s">
        <v>8316</v>
      </c>
      <c r="S3524" s="15">
        <f t="shared" si="277"/>
        <v>42585.523842592593</v>
      </c>
      <c r="T3524" s="15">
        <f t="shared" si="278"/>
        <v>42599.165972222225</v>
      </c>
      <c r="U3524">
        <f t="shared" si="279"/>
        <v>2016</v>
      </c>
    </row>
    <row r="3525" spans="1:21" ht="57.6" x14ac:dyDescent="0.3">
      <c r="A3525">
        <v>3150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 s="11" t="s">
        <v>8315</v>
      </c>
      <c r="R3525" t="s">
        <v>8316</v>
      </c>
      <c r="S3525" s="15">
        <f t="shared" si="277"/>
        <v>40478.263923611114</v>
      </c>
      <c r="T3525" s="15">
        <f t="shared" si="278"/>
        <v>40568.166666666664</v>
      </c>
      <c r="U3525">
        <f t="shared" si="279"/>
        <v>2010</v>
      </c>
    </row>
    <row r="3526" spans="1:21" ht="43.2" x14ac:dyDescent="0.3">
      <c r="A3526">
        <v>3151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 s="11" t="s">
        <v>8315</v>
      </c>
      <c r="R3526" t="s">
        <v>8316</v>
      </c>
      <c r="S3526" s="15">
        <f t="shared" si="277"/>
        <v>41862.83997685185</v>
      </c>
      <c r="T3526" s="15">
        <f t="shared" si="278"/>
        <v>41892.83997685185</v>
      </c>
      <c r="U3526">
        <f t="shared" si="279"/>
        <v>2014</v>
      </c>
    </row>
    <row r="3527" spans="1:21" ht="43.2" x14ac:dyDescent="0.3">
      <c r="A3527">
        <v>3308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 s="11" t="s">
        <v>8315</v>
      </c>
      <c r="R3527" t="s">
        <v>8316</v>
      </c>
      <c r="S3527" s="15">
        <f t="shared" si="277"/>
        <v>42452.876909722225</v>
      </c>
      <c r="T3527" s="15">
        <f t="shared" si="278"/>
        <v>42473.876909722225</v>
      </c>
      <c r="U3527">
        <f t="shared" si="279"/>
        <v>2016</v>
      </c>
    </row>
    <row r="3528" spans="1:21" ht="43.2" x14ac:dyDescent="0.3">
      <c r="A3528">
        <v>3333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 s="11" t="s">
        <v>8315</v>
      </c>
      <c r="R3528" t="s">
        <v>8316</v>
      </c>
      <c r="S3528" s="15">
        <f t="shared" si="277"/>
        <v>42148.676851851851</v>
      </c>
      <c r="T3528" s="15">
        <f t="shared" si="278"/>
        <v>42170.676851851851</v>
      </c>
      <c r="U3528">
        <f t="shared" si="279"/>
        <v>2015</v>
      </c>
    </row>
    <row r="3529" spans="1:21" ht="57.6" x14ac:dyDescent="0.3">
      <c r="A3529">
        <v>3350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 s="11" t="s">
        <v>8315</v>
      </c>
      <c r="R3529" t="s">
        <v>8316</v>
      </c>
      <c r="S3529" s="15">
        <f t="shared" si="277"/>
        <v>42302.701516203699</v>
      </c>
      <c r="T3529" s="15">
        <f t="shared" si="278"/>
        <v>42337.958333333328</v>
      </c>
      <c r="U3529">
        <f t="shared" si="279"/>
        <v>2015</v>
      </c>
    </row>
    <row r="3530" spans="1:21" ht="43.2" x14ac:dyDescent="0.3">
      <c r="A3530">
        <v>3374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IFERROR(ROUND(E3530/L3530,2),0)</f>
        <v>71.73</v>
      </c>
      <c r="Q3530" s="11" t="s">
        <v>8315</v>
      </c>
      <c r="R3530" t="s">
        <v>8316</v>
      </c>
      <c r="S3530" s="15">
        <f t="shared" ref="S3530:S3593" si="282">(((J3530/60)/60)/24)+DATE(1970,1,1)</f>
        <v>42275.731666666667</v>
      </c>
      <c r="T3530" s="15">
        <f t="shared" ref="T3530:T3593" si="283">(((I3530/60)/60)/24)+DATE(1970,1,1)</f>
        <v>42305.731666666667</v>
      </c>
      <c r="U3530">
        <f t="shared" ref="U3530:U3593" si="284">YEAR(S3530)</f>
        <v>2015</v>
      </c>
    </row>
    <row r="3531" spans="1:21" ht="43.2" x14ac:dyDescent="0.3">
      <c r="A3531">
        <v>3382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 s="11" t="s">
        <v>8315</v>
      </c>
      <c r="R3531" t="s">
        <v>8316</v>
      </c>
      <c r="S3531" s="15">
        <f t="shared" si="282"/>
        <v>42559.431203703702</v>
      </c>
      <c r="T3531" s="15">
        <f t="shared" si="283"/>
        <v>42583.957638888889</v>
      </c>
      <c r="U3531">
        <f t="shared" si="284"/>
        <v>2016</v>
      </c>
    </row>
    <row r="3532" spans="1:21" ht="43.2" x14ac:dyDescent="0.3">
      <c r="A3532">
        <v>3466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 s="11" t="s">
        <v>8315</v>
      </c>
      <c r="R3532" t="s">
        <v>8316</v>
      </c>
      <c r="S3532" s="15">
        <f t="shared" si="282"/>
        <v>42420.019097222219</v>
      </c>
      <c r="T3532" s="15">
        <f t="shared" si="283"/>
        <v>42479.977430555555</v>
      </c>
      <c r="U3532">
        <f t="shared" si="284"/>
        <v>2016</v>
      </c>
    </row>
    <row r="3533" spans="1:21" ht="43.2" x14ac:dyDescent="0.3">
      <c r="A3533">
        <v>3671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 s="11" t="s">
        <v>8315</v>
      </c>
      <c r="R3533" t="s">
        <v>8316</v>
      </c>
      <c r="S3533" s="15">
        <f t="shared" si="282"/>
        <v>41820.62809027778</v>
      </c>
      <c r="T3533" s="15">
        <f t="shared" si="283"/>
        <v>41841.165972222225</v>
      </c>
      <c r="U3533">
        <f t="shared" si="284"/>
        <v>2014</v>
      </c>
    </row>
    <row r="3534" spans="1:21" ht="43.2" x14ac:dyDescent="0.3">
      <c r="A3534">
        <v>3683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 s="11" t="s">
        <v>8315</v>
      </c>
      <c r="R3534" t="s">
        <v>8316</v>
      </c>
      <c r="S3534" s="15">
        <f t="shared" si="282"/>
        <v>42633.116851851853</v>
      </c>
      <c r="T3534" s="15">
        <f t="shared" si="283"/>
        <v>42663.116851851853</v>
      </c>
      <c r="U3534">
        <f t="shared" si="284"/>
        <v>2016</v>
      </c>
    </row>
    <row r="3535" spans="1:21" ht="57.6" x14ac:dyDescent="0.3">
      <c r="A3535">
        <v>3694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 s="11" t="s">
        <v>8315</v>
      </c>
      <c r="R3535" t="s">
        <v>8316</v>
      </c>
      <c r="S3535" s="15">
        <f t="shared" si="282"/>
        <v>42490.133877314816</v>
      </c>
      <c r="T3535" s="15">
        <f t="shared" si="283"/>
        <v>42527.083333333328</v>
      </c>
      <c r="U3535">
        <f t="shared" si="284"/>
        <v>2016</v>
      </c>
    </row>
    <row r="3536" spans="1:21" ht="43.2" x14ac:dyDescent="0.3">
      <c r="A3536">
        <v>3715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 s="11" t="s">
        <v>8315</v>
      </c>
      <c r="R3536" t="s">
        <v>8316</v>
      </c>
      <c r="S3536" s="15">
        <f t="shared" si="282"/>
        <v>42036.995590277773</v>
      </c>
      <c r="T3536" s="15">
        <f t="shared" si="283"/>
        <v>42094.536111111112</v>
      </c>
      <c r="U3536">
        <f t="shared" si="284"/>
        <v>2015</v>
      </c>
    </row>
    <row r="3537" spans="1:21" ht="43.2" x14ac:dyDescent="0.3">
      <c r="A3537">
        <v>3821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 s="11" t="s">
        <v>8315</v>
      </c>
      <c r="R3537" t="s">
        <v>8316</v>
      </c>
      <c r="S3537" s="15">
        <f t="shared" si="282"/>
        <v>42341.180636574078</v>
      </c>
      <c r="T3537" s="15">
        <f t="shared" si="283"/>
        <v>42373.180636574078</v>
      </c>
      <c r="U3537">
        <f t="shared" si="284"/>
        <v>2015</v>
      </c>
    </row>
    <row r="3538" spans="1:21" ht="43.2" x14ac:dyDescent="0.3">
      <c r="A3538">
        <v>3426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s="11" t="s">
        <v>8315</v>
      </c>
      <c r="R3538" t="s">
        <v>8316</v>
      </c>
      <c r="S3538" s="15">
        <f t="shared" si="282"/>
        <v>41884.056747685187</v>
      </c>
      <c r="T3538" s="15">
        <f t="shared" si="283"/>
        <v>41903.083333333336</v>
      </c>
      <c r="U3538">
        <f t="shared" si="284"/>
        <v>2014</v>
      </c>
    </row>
    <row r="3539" spans="1:21" ht="43.2" x14ac:dyDescent="0.3">
      <c r="A3539">
        <v>3492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s="11" t="s">
        <v>8315</v>
      </c>
      <c r="R3539" t="s">
        <v>8316</v>
      </c>
      <c r="S3539" s="15">
        <f t="shared" si="282"/>
        <v>42268.009224537032</v>
      </c>
      <c r="T3539" s="15">
        <f t="shared" si="283"/>
        <v>42303.009224537032</v>
      </c>
      <c r="U3539">
        <f t="shared" si="284"/>
        <v>2015</v>
      </c>
    </row>
    <row r="3540" spans="1:21" ht="28.8" x14ac:dyDescent="0.3">
      <c r="A3540">
        <v>3334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s="11" t="s">
        <v>8315</v>
      </c>
      <c r="R3540" t="s">
        <v>8316</v>
      </c>
      <c r="S3540" s="15">
        <f t="shared" si="282"/>
        <v>42185.521087962959</v>
      </c>
      <c r="T3540" s="15">
        <f t="shared" si="283"/>
        <v>42215.521087962959</v>
      </c>
      <c r="U3540">
        <f t="shared" si="284"/>
        <v>2015</v>
      </c>
    </row>
    <row r="3541" spans="1:21" ht="43.2" x14ac:dyDescent="0.3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s="11" t="s">
        <v>8315</v>
      </c>
      <c r="R3541" t="s">
        <v>8316</v>
      </c>
      <c r="S3541" s="15">
        <f t="shared" si="282"/>
        <v>42676.065150462964</v>
      </c>
      <c r="T3541" s="15">
        <f t="shared" si="283"/>
        <v>42721.290972222225</v>
      </c>
      <c r="U3541">
        <f t="shared" si="284"/>
        <v>2016</v>
      </c>
    </row>
    <row r="3542" spans="1:21" ht="43.2" x14ac:dyDescent="0.3">
      <c r="A3542">
        <v>1288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 s="11" t="s">
        <v>8315</v>
      </c>
      <c r="R3542" t="s">
        <v>8316</v>
      </c>
      <c r="S3542" s="15">
        <f t="shared" si="282"/>
        <v>42561.154664351852</v>
      </c>
      <c r="T3542" s="15">
        <f t="shared" si="283"/>
        <v>42592.166666666672</v>
      </c>
      <c r="U3542">
        <f t="shared" si="284"/>
        <v>2016</v>
      </c>
    </row>
    <row r="3543" spans="1:21" ht="28.8" x14ac:dyDescent="0.3">
      <c r="A3543">
        <v>3157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 s="11" t="s">
        <v>8315</v>
      </c>
      <c r="R3543" t="s">
        <v>8316</v>
      </c>
      <c r="S3543" s="15">
        <f t="shared" si="282"/>
        <v>41829.788252314815</v>
      </c>
      <c r="T3543" s="15">
        <f t="shared" si="283"/>
        <v>41839.208333333336</v>
      </c>
      <c r="U3543">
        <f t="shared" si="284"/>
        <v>2014</v>
      </c>
    </row>
    <row r="3544" spans="1:21" ht="43.2" x14ac:dyDescent="0.3">
      <c r="A3544">
        <v>3162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 s="11" t="s">
        <v>8315</v>
      </c>
      <c r="R3544" t="s">
        <v>8316</v>
      </c>
      <c r="S3544" s="15">
        <f t="shared" si="282"/>
        <v>41799.685902777775</v>
      </c>
      <c r="T3544" s="15">
        <f t="shared" si="283"/>
        <v>41827.083333333336</v>
      </c>
      <c r="U3544">
        <f t="shared" si="284"/>
        <v>2014</v>
      </c>
    </row>
    <row r="3545" spans="1:21" ht="28.8" x14ac:dyDescent="0.3">
      <c r="A3545">
        <v>3212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 s="11" t="s">
        <v>8315</v>
      </c>
      <c r="R3545" t="s">
        <v>8316</v>
      </c>
      <c r="S3545" s="15">
        <f t="shared" si="282"/>
        <v>41829.795729166668</v>
      </c>
      <c r="T3545" s="15">
        <f t="shared" si="283"/>
        <v>41859.795729166668</v>
      </c>
      <c r="U3545">
        <f t="shared" si="284"/>
        <v>2014</v>
      </c>
    </row>
    <row r="3546" spans="1:21" ht="57.6" x14ac:dyDescent="0.3">
      <c r="A3546">
        <v>3221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 s="11" t="s">
        <v>8315</v>
      </c>
      <c r="R3546" t="s">
        <v>8316</v>
      </c>
      <c r="S3546" s="15">
        <f t="shared" si="282"/>
        <v>42155.696793981479</v>
      </c>
      <c r="T3546" s="15">
        <f t="shared" si="283"/>
        <v>42190.696793981479</v>
      </c>
      <c r="U3546">
        <f t="shared" si="284"/>
        <v>2015</v>
      </c>
    </row>
    <row r="3547" spans="1:21" ht="43.2" x14ac:dyDescent="0.3">
      <c r="A3547">
        <v>3234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 s="11" t="s">
        <v>8315</v>
      </c>
      <c r="R3547" t="s">
        <v>8316</v>
      </c>
      <c r="S3547" s="15">
        <f t="shared" si="282"/>
        <v>42734.789444444439</v>
      </c>
      <c r="T3547" s="15">
        <f t="shared" si="283"/>
        <v>42767.979861111111</v>
      </c>
      <c r="U3547">
        <f t="shared" si="284"/>
        <v>2016</v>
      </c>
    </row>
    <row r="3548" spans="1:21" ht="57.6" x14ac:dyDescent="0.3">
      <c r="A3548">
        <v>3273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 s="11" t="s">
        <v>8315</v>
      </c>
      <c r="R3548" t="s">
        <v>8316</v>
      </c>
      <c r="S3548" s="15">
        <f t="shared" si="282"/>
        <v>42611.801412037035</v>
      </c>
      <c r="T3548" s="15">
        <f t="shared" si="283"/>
        <v>42627.791666666672</v>
      </c>
      <c r="U3548">
        <f t="shared" si="284"/>
        <v>2016</v>
      </c>
    </row>
    <row r="3549" spans="1:21" ht="43.2" x14ac:dyDescent="0.3">
      <c r="A3549">
        <v>3305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 s="11" t="s">
        <v>8315</v>
      </c>
      <c r="R3549" t="s">
        <v>8316</v>
      </c>
      <c r="S3549" s="15">
        <f t="shared" si="282"/>
        <v>42186.855879629627</v>
      </c>
      <c r="T3549" s="15">
        <f t="shared" si="283"/>
        <v>42216.855879629627</v>
      </c>
      <c r="U3549">
        <f t="shared" si="284"/>
        <v>2015</v>
      </c>
    </row>
    <row r="3550" spans="1:21" ht="43.2" x14ac:dyDescent="0.3">
      <c r="A3550">
        <v>3315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 s="11" t="s">
        <v>8315</v>
      </c>
      <c r="R3550" t="s">
        <v>8316</v>
      </c>
      <c r="S3550" s="15">
        <f t="shared" si="282"/>
        <v>42466.303715277783</v>
      </c>
      <c r="T3550" s="15">
        <f t="shared" si="283"/>
        <v>42496.303715277783</v>
      </c>
      <c r="U3550">
        <f t="shared" si="284"/>
        <v>2016</v>
      </c>
    </row>
    <row r="3551" spans="1:21" ht="43.2" x14ac:dyDescent="0.3">
      <c r="A3551">
        <v>3359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 s="11" t="s">
        <v>8315</v>
      </c>
      <c r="R3551" t="s">
        <v>8316</v>
      </c>
      <c r="S3551" s="15">
        <f t="shared" si="282"/>
        <v>42746.057106481487</v>
      </c>
      <c r="T3551" s="15">
        <f t="shared" si="283"/>
        <v>42791.057106481487</v>
      </c>
      <c r="U3551">
        <f t="shared" si="284"/>
        <v>2017</v>
      </c>
    </row>
    <row r="3552" spans="1:21" ht="43.2" x14ac:dyDescent="0.3">
      <c r="A3552">
        <v>3381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s="11" t="s">
        <v>8315</v>
      </c>
      <c r="R3552" t="s">
        <v>8316</v>
      </c>
      <c r="S3552" s="15">
        <f t="shared" si="282"/>
        <v>42044.184988425928</v>
      </c>
      <c r="T3552" s="15">
        <f t="shared" si="283"/>
        <v>42074.143321759257</v>
      </c>
      <c r="U3552">
        <f t="shared" si="284"/>
        <v>2015</v>
      </c>
    </row>
    <row r="3553" spans="1:21" ht="43.2" x14ac:dyDescent="0.3">
      <c r="A3553">
        <v>3398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 s="11" t="s">
        <v>8315</v>
      </c>
      <c r="R3553" t="s">
        <v>8316</v>
      </c>
      <c r="S3553" s="15">
        <f t="shared" si="282"/>
        <v>41941.75203703704</v>
      </c>
      <c r="T3553" s="15">
        <f t="shared" si="283"/>
        <v>41964.708333333328</v>
      </c>
      <c r="U3553">
        <f t="shared" si="284"/>
        <v>2014</v>
      </c>
    </row>
    <row r="3554" spans="1:21" ht="57.6" x14ac:dyDescent="0.3">
      <c r="A3554">
        <v>3416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 s="11" t="s">
        <v>8315</v>
      </c>
      <c r="R3554" t="s">
        <v>8316</v>
      </c>
      <c r="S3554" s="15">
        <f t="shared" si="282"/>
        <v>42089.412557870368</v>
      </c>
      <c r="T3554" s="15">
        <f t="shared" si="283"/>
        <v>42117.770833333328</v>
      </c>
      <c r="U3554">
        <f t="shared" si="284"/>
        <v>2015</v>
      </c>
    </row>
    <row r="3555" spans="1:21" ht="43.2" x14ac:dyDescent="0.3">
      <c r="A3555">
        <v>3418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 s="11" t="s">
        <v>8315</v>
      </c>
      <c r="R3555" t="s">
        <v>8316</v>
      </c>
      <c r="S3555" s="15">
        <f t="shared" si="282"/>
        <v>41752.83457175926</v>
      </c>
      <c r="T3555" s="15">
        <f t="shared" si="283"/>
        <v>41782.83457175926</v>
      </c>
      <c r="U3555">
        <f t="shared" si="284"/>
        <v>2014</v>
      </c>
    </row>
    <row r="3556" spans="1:21" ht="43.2" x14ac:dyDescent="0.3">
      <c r="A3556">
        <v>3502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 s="11" t="s">
        <v>8315</v>
      </c>
      <c r="R3556" t="s">
        <v>8316</v>
      </c>
      <c r="S3556" s="15">
        <f t="shared" si="282"/>
        <v>42430.839398148149</v>
      </c>
      <c r="T3556" s="15">
        <f t="shared" si="283"/>
        <v>42445.165972222225</v>
      </c>
      <c r="U3556">
        <f t="shared" si="284"/>
        <v>2016</v>
      </c>
    </row>
    <row r="3557" spans="1:21" ht="43.2" x14ac:dyDescent="0.3">
      <c r="A3557">
        <v>3517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 s="11" t="s">
        <v>8315</v>
      </c>
      <c r="R3557" t="s">
        <v>8316</v>
      </c>
      <c r="S3557" s="15">
        <f t="shared" si="282"/>
        <v>41794.817523148151</v>
      </c>
      <c r="T3557" s="15">
        <f t="shared" si="283"/>
        <v>41824.458333333336</v>
      </c>
      <c r="U3557">
        <f t="shared" si="284"/>
        <v>2014</v>
      </c>
    </row>
    <row r="3558" spans="1:21" ht="43.2" x14ac:dyDescent="0.3">
      <c r="A3558">
        <v>3523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 s="11" t="s">
        <v>8315</v>
      </c>
      <c r="R3558" t="s">
        <v>8316</v>
      </c>
      <c r="S3558" s="15">
        <f t="shared" si="282"/>
        <v>42581.397546296299</v>
      </c>
      <c r="T3558" s="15">
        <f t="shared" si="283"/>
        <v>42638.958333333328</v>
      </c>
      <c r="U3558">
        <f t="shared" si="284"/>
        <v>2016</v>
      </c>
    </row>
    <row r="3559" spans="1:21" ht="43.2" x14ac:dyDescent="0.3">
      <c r="A3559">
        <v>3589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 s="11" t="s">
        <v>8315</v>
      </c>
      <c r="R3559" t="s">
        <v>8316</v>
      </c>
      <c r="S3559" s="15">
        <f t="shared" si="282"/>
        <v>42125.647534722222</v>
      </c>
      <c r="T3559" s="15">
        <f t="shared" si="283"/>
        <v>42150.647534722222</v>
      </c>
      <c r="U3559">
        <f t="shared" si="284"/>
        <v>2015</v>
      </c>
    </row>
    <row r="3560" spans="1:21" ht="57.6" x14ac:dyDescent="0.3">
      <c r="A3560">
        <v>3602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 s="11" t="s">
        <v>8315</v>
      </c>
      <c r="R3560" t="s">
        <v>8316</v>
      </c>
      <c r="S3560" s="15">
        <f t="shared" si="282"/>
        <v>42447.894432870366</v>
      </c>
      <c r="T3560" s="15">
        <f t="shared" si="283"/>
        <v>42507.894432870366</v>
      </c>
      <c r="U3560">
        <f t="shared" si="284"/>
        <v>2016</v>
      </c>
    </row>
    <row r="3561" spans="1:21" ht="43.2" x14ac:dyDescent="0.3">
      <c r="A3561">
        <v>3626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 s="11" t="s">
        <v>8315</v>
      </c>
      <c r="R3561" t="s">
        <v>8316</v>
      </c>
      <c r="S3561" s="15">
        <f t="shared" si="282"/>
        <v>41846.667326388888</v>
      </c>
      <c r="T3561" s="15">
        <f t="shared" si="283"/>
        <v>41867.667326388888</v>
      </c>
      <c r="U3561">
        <f t="shared" si="284"/>
        <v>2014</v>
      </c>
    </row>
    <row r="3562" spans="1:21" ht="43.2" x14ac:dyDescent="0.3">
      <c r="A3562">
        <v>3673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 s="11" t="s">
        <v>8315</v>
      </c>
      <c r="R3562" t="s">
        <v>8316</v>
      </c>
      <c r="S3562" s="15">
        <f t="shared" si="282"/>
        <v>41914.295104166667</v>
      </c>
      <c r="T3562" s="15">
        <f t="shared" si="283"/>
        <v>41948.536111111112</v>
      </c>
      <c r="U3562">
        <f t="shared" si="284"/>
        <v>2014</v>
      </c>
    </row>
    <row r="3563" spans="1:21" ht="57.6" x14ac:dyDescent="0.3">
      <c r="A3563">
        <v>3695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 s="11" t="s">
        <v>8315</v>
      </c>
      <c r="R3563" t="s">
        <v>8316</v>
      </c>
      <c r="S3563" s="15">
        <f t="shared" si="282"/>
        <v>41995.870486111111</v>
      </c>
      <c r="T3563" s="15">
        <f t="shared" si="283"/>
        <v>42015.870486111111</v>
      </c>
      <c r="U3563">
        <f t="shared" si="284"/>
        <v>2014</v>
      </c>
    </row>
    <row r="3564" spans="1:21" ht="43.2" x14ac:dyDescent="0.3">
      <c r="A3564">
        <v>3717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 s="11" t="s">
        <v>8315</v>
      </c>
      <c r="R3564" t="s">
        <v>8316</v>
      </c>
      <c r="S3564" s="15">
        <f t="shared" si="282"/>
        <v>42102.866307870368</v>
      </c>
      <c r="T3564" s="15">
        <f t="shared" si="283"/>
        <v>42133.866307870368</v>
      </c>
      <c r="U3564">
        <f t="shared" si="284"/>
        <v>2015</v>
      </c>
    </row>
    <row r="3565" spans="1:21" ht="43.2" x14ac:dyDescent="0.3">
      <c r="A3565">
        <v>3179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s="11" t="s">
        <v>8315</v>
      </c>
      <c r="R3565" t="s">
        <v>8316</v>
      </c>
      <c r="S3565" s="15">
        <f t="shared" si="282"/>
        <v>41375.702210648145</v>
      </c>
      <c r="T3565" s="15">
        <f t="shared" si="283"/>
        <v>41400.702210648145</v>
      </c>
      <c r="U3565">
        <f t="shared" si="284"/>
        <v>2013</v>
      </c>
    </row>
    <row r="3566" spans="1:21" ht="43.2" x14ac:dyDescent="0.3">
      <c r="A3566">
        <v>3184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 s="11" t="s">
        <v>8315</v>
      </c>
      <c r="R3566" t="s">
        <v>8316</v>
      </c>
      <c r="S3566" s="15">
        <f t="shared" si="282"/>
        <v>41791.993414351848</v>
      </c>
      <c r="T3566" s="15">
        <f t="shared" si="283"/>
        <v>41821.993414351848</v>
      </c>
      <c r="U3566">
        <f t="shared" si="284"/>
        <v>2014</v>
      </c>
    </row>
    <row r="3567" spans="1:21" ht="43.2" x14ac:dyDescent="0.3">
      <c r="A3567">
        <v>3724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 s="11" t="s">
        <v>8315</v>
      </c>
      <c r="R3567" t="s">
        <v>8316</v>
      </c>
      <c r="S3567" s="15">
        <f t="shared" si="282"/>
        <v>42465.491435185191</v>
      </c>
      <c r="T3567" s="15">
        <f t="shared" si="283"/>
        <v>42494.958333333328</v>
      </c>
      <c r="U3567">
        <f t="shared" si="284"/>
        <v>2016</v>
      </c>
    </row>
    <row r="3568" spans="1:21" ht="43.2" x14ac:dyDescent="0.3">
      <c r="A3568">
        <v>2808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 s="11" t="s">
        <v>8315</v>
      </c>
      <c r="R3568" t="s">
        <v>8316</v>
      </c>
      <c r="S3568" s="15">
        <f t="shared" si="282"/>
        <v>42208.84646990741</v>
      </c>
      <c r="T3568" s="15">
        <f t="shared" si="283"/>
        <v>42238.84646990741</v>
      </c>
      <c r="U3568">
        <f t="shared" si="284"/>
        <v>2015</v>
      </c>
    </row>
    <row r="3569" spans="1:21" ht="43.2" x14ac:dyDescent="0.3">
      <c r="A3569">
        <v>3160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 s="11" t="s">
        <v>8315</v>
      </c>
      <c r="R3569" t="s">
        <v>8316</v>
      </c>
      <c r="S3569" s="15">
        <f t="shared" si="282"/>
        <v>41841.26489583333</v>
      </c>
      <c r="T3569" s="15">
        <f t="shared" si="283"/>
        <v>41864.207638888889</v>
      </c>
      <c r="U3569">
        <f t="shared" si="284"/>
        <v>2014</v>
      </c>
    </row>
    <row r="3570" spans="1:21" ht="28.8" x14ac:dyDescent="0.3">
      <c r="A3570">
        <v>3217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 s="11" t="s">
        <v>8315</v>
      </c>
      <c r="R3570" t="s">
        <v>8316</v>
      </c>
      <c r="S3570" s="15">
        <f t="shared" si="282"/>
        <v>42648.546111111107</v>
      </c>
      <c r="T3570" s="15">
        <f t="shared" si="283"/>
        <v>42678.546111111107</v>
      </c>
      <c r="U3570">
        <f t="shared" si="284"/>
        <v>2016</v>
      </c>
    </row>
    <row r="3571" spans="1:21" ht="43.2" x14ac:dyDescent="0.3">
      <c r="A3571">
        <v>3276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 s="11" t="s">
        <v>8315</v>
      </c>
      <c r="R3571" t="s">
        <v>8316</v>
      </c>
      <c r="S3571" s="15">
        <f t="shared" si="282"/>
        <v>42426.949988425928</v>
      </c>
      <c r="T3571" s="15">
        <f t="shared" si="283"/>
        <v>42461.165972222225</v>
      </c>
      <c r="U3571">
        <f t="shared" si="284"/>
        <v>2016</v>
      </c>
    </row>
    <row r="3572" spans="1:21" ht="57.6" x14ac:dyDescent="0.3">
      <c r="A3572">
        <v>3293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 s="11" t="s">
        <v>8315</v>
      </c>
      <c r="R3572" t="s">
        <v>8316</v>
      </c>
      <c r="S3572" s="15">
        <f t="shared" si="282"/>
        <v>42768.425370370373</v>
      </c>
      <c r="T3572" s="15">
        <f t="shared" si="283"/>
        <v>42798.425370370373</v>
      </c>
      <c r="U3572">
        <f t="shared" si="284"/>
        <v>2017</v>
      </c>
    </row>
    <row r="3573" spans="1:21" ht="43.2" x14ac:dyDescent="0.3">
      <c r="A3573">
        <v>3344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 s="11" t="s">
        <v>8315</v>
      </c>
      <c r="R3573" t="s">
        <v>8316</v>
      </c>
      <c r="S3573" s="15">
        <f t="shared" si="282"/>
        <v>41851.200150462959</v>
      </c>
      <c r="T3573" s="15">
        <f t="shared" si="283"/>
        <v>41881.200150462959</v>
      </c>
      <c r="U3573">
        <f t="shared" si="284"/>
        <v>2014</v>
      </c>
    </row>
    <row r="3574" spans="1:21" ht="43.2" x14ac:dyDescent="0.3">
      <c r="A3574">
        <v>3674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 s="11" t="s">
        <v>8315</v>
      </c>
      <c r="R3574" t="s">
        <v>8316</v>
      </c>
      <c r="S3574" s="15">
        <f t="shared" si="282"/>
        <v>42556.873020833329</v>
      </c>
      <c r="T3574" s="15">
        <f t="shared" si="283"/>
        <v>42616.873020833329</v>
      </c>
      <c r="U3574">
        <f t="shared" si="284"/>
        <v>2016</v>
      </c>
    </row>
    <row r="3575" spans="1:21" ht="28.8" x14ac:dyDescent="0.3">
      <c r="A3575">
        <v>3723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 s="11" t="s">
        <v>8315</v>
      </c>
      <c r="R3575" t="s">
        <v>8316</v>
      </c>
      <c r="S3575" s="15">
        <f t="shared" si="282"/>
        <v>41943.753032407411</v>
      </c>
      <c r="T3575" s="15">
        <f t="shared" si="283"/>
        <v>41973.794699074075</v>
      </c>
      <c r="U3575">
        <f t="shared" si="284"/>
        <v>2014</v>
      </c>
    </row>
    <row r="3576" spans="1:21" ht="43.2" x14ac:dyDescent="0.3">
      <c r="A3576">
        <v>3473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s="11" t="s">
        <v>8315</v>
      </c>
      <c r="R3576" t="s">
        <v>8316</v>
      </c>
      <c r="S3576" s="15">
        <f t="shared" si="282"/>
        <v>42062.834444444445</v>
      </c>
      <c r="T3576" s="15">
        <f t="shared" si="283"/>
        <v>42083.852083333331</v>
      </c>
      <c r="U3576">
        <f t="shared" si="284"/>
        <v>2015</v>
      </c>
    </row>
    <row r="3577" spans="1:21" x14ac:dyDescent="0.3">
      <c r="A3577">
        <v>3285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s="11" t="s">
        <v>8315</v>
      </c>
      <c r="R3577" t="s">
        <v>8316</v>
      </c>
      <c r="S3577" s="15">
        <f t="shared" si="282"/>
        <v>42762.942430555559</v>
      </c>
      <c r="T3577" s="15">
        <f t="shared" si="283"/>
        <v>42794.208333333328</v>
      </c>
      <c r="U3577">
        <f t="shared" si="284"/>
        <v>2017</v>
      </c>
    </row>
    <row r="3578" spans="1:21" ht="43.2" x14ac:dyDescent="0.3">
      <c r="A3578">
        <v>520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>
        <f t="shared" si="281"/>
        <v>150.15</v>
      </c>
      <c r="Q3578" s="11" t="s">
        <v>8315</v>
      </c>
      <c r="R3578" t="s">
        <v>8316</v>
      </c>
      <c r="S3578" s="15">
        <f t="shared" si="282"/>
        <v>42318.702094907407</v>
      </c>
      <c r="T3578" s="15">
        <f t="shared" si="283"/>
        <v>42348.702094907407</v>
      </c>
      <c r="U3578">
        <f t="shared" si="284"/>
        <v>2015</v>
      </c>
    </row>
    <row r="3579" spans="1:21" ht="43.2" x14ac:dyDescent="0.3">
      <c r="A3579">
        <v>521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>
        <f t="shared" si="281"/>
        <v>93.43</v>
      </c>
      <c r="Q3579" s="11" t="s">
        <v>8315</v>
      </c>
      <c r="R3579" t="s">
        <v>8316</v>
      </c>
      <c r="S3579" s="15">
        <f t="shared" si="282"/>
        <v>42646.092812499999</v>
      </c>
      <c r="T3579" s="15">
        <f t="shared" si="283"/>
        <v>42675.207638888889</v>
      </c>
      <c r="U3579">
        <f t="shared" si="284"/>
        <v>2016</v>
      </c>
    </row>
    <row r="3580" spans="1:21" ht="43.2" x14ac:dyDescent="0.3">
      <c r="A3580">
        <v>523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>
        <f t="shared" si="281"/>
        <v>71.790000000000006</v>
      </c>
      <c r="Q3580" s="11" t="s">
        <v>8315</v>
      </c>
      <c r="R3580" t="s">
        <v>8316</v>
      </c>
      <c r="S3580" s="15">
        <f t="shared" si="282"/>
        <v>42238.13282407407</v>
      </c>
      <c r="T3580" s="15">
        <f t="shared" si="283"/>
        <v>42268.13282407407</v>
      </c>
      <c r="U3580">
        <f t="shared" si="284"/>
        <v>2015</v>
      </c>
    </row>
    <row r="3581" spans="1:21" ht="43.2" x14ac:dyDescent="0.3">
      <c r="A3581">
        <v>538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>
        <f t="shared" si="281"/>
        <v>252.02</v>
      </c>
      <c r="Q3581" s="11" t="s">
        <v>8315</v>
      </c>
      <c r="R3581" t="s">
        <v>8316</v>
      </c>
      <c r="S3581" s="15">
        <f t="shared" si="282"/>
        <v>42473.794710648144</v>
      </c>
      <c r="T3581" s="15">
        <f t="shared" si="283"/>
        <v>42503.794710648144</v>
      </c>
      <c r="U3581">
        <f t="shared" si="284"/>
        <v>2016</v>
      </c>
    </row>
    <row r="3582" spans="1:21" ht="43.2" x14ac:dyDescent="0.3">
      <c r="A3582">
        <v>2785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>
        <f t="shared" si="281"/>
        <v>36.86</v>
      </c>
      <c r="Q3582" s="11" t="s">
        <v>8315</v>
      </c>
      <c r="R3582" t="s">
        <v>8316</v>
      </c>
      <c r="S3582" s="15">
        <f t="shared" si="282"/>
        <v>42558.189432870371</v>
      </c>
      <c r="T3582" s="15">
        <f t="shared" si="283"/>
        <v>42587.875</v>
      </c>
      <c r="U3582">
        <f t="shared" si="284"/>
        <v>2016</v>
      </c>
    </row>
    <row r="3583" spans="1:21" ht="43.2" x14ac:dyDescent="0.3">
      <c r="A3583">
        <v>2798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>
        <f t="shared" si="281"/>
        <v>36.47</v>
      </c>
      <c r="Q3583" s="11" t="s">
        <v>8315</v>
      </c>
      <c r="R3583" t="s">
        <v>8316</v>
      </c>
      <c r="S3583" s="15">
        <f t="shared" si="282"/>
        <v>42201.675011574072</v>
      </c>
      <c r="T3583" s="15">
        <f t="shared" si="283"/>
        <v>42216.666666666672</v>
      </c>
      <c r="U3583">
        <f t="shared" si="284"/>
        <v>2015</v>
      </c>
    </row>
    <row r="3584" spans="1:21" ht="43.2" x14ac:dyDescent="0.3">
      <c r="A3584">
        <v>2799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>
        <f t="shared" si="281"/>
        <v>44.86</v>
      </c>
      <c r="Q3584" s="11" t="s">
        <v>8315</v>
      </c>
      <c r="R3584" t="s">
        <v>8316</v>
      </c>
      <c r="S3584" s="15">
        <f t="shared" si="282"/>
        <v>42507.264699074076</v>
      </c>
      <c r="T3584" s="15">
        <f t="shared" si="283"/>
        <v>42538.666666666672</v>
      </c>
      <c r="U3584">
        <f t="shared" si="284"/>
        <v>2016</v>
      </c>
    </row>
    <row r="3585" spans="1:21" x14ac:dyDescent="0.3">
      <c r="A3585">
        <v>2807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>
        <f t="shared" si="281"/>
        <v>67.739999999999995</v>
      </c>
      <c r="Q3585" s="11" t="s">
        <v>8315</v>
      </c>
      <c r="R3585" t="s">
        <v>8316</v>
      </c>
      <c r="S3585" s="15">
        <f t="shared" si="282"/>
        <v>42154.873124999998</v>
      </c>
      <c r="T3585" s="15">
        <f t="shared" si="283"/>
        <v>42184.873124999998</v>
      </c>
      <c r="U3585">
        <f t="shared" si="284"/>
        <v>2015</v>
      </c>
    </row>
    <row r="3586" spans="1:21" ht="43.2" x14ac:dyDescent="0.3">
      <c r="A3586">
        <v>2812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>
        <f t="shared" si="281"/>
        <v>68.25</v>
      </c>
      <c r="Q3586" s="11" t="s">
        <v>8315</v>
      </c>
      <c r="R3586" t="s">
        <v>8316</v>
      </c>
      <c r="S3586" s="15">
        <f t="shared" si="282"/>
        <v>42054.74418981481</v>
      </c>
      <c r="T3586" s="15">
        <f t="shared" si="283"/>
        <v>42100.166666666672</v>
      </c>
      <c r="U3586">
        <f t="shared" si="284"/>
        <v>2015</v>
      </c>
    </row>
    <row r="3587" spans="1:21" ht="43.2" x14ac:dyDescent="0.3">
      <c r="A3587">
        <v>2819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>
        <f t="shared" si="281"/>
        <v>50.38</v>
      </c>
      <c r="Q3587" s="11" t="s">
        <v>8315</v>
      </c>
      <c r="R3587" t="s">
        <v>8316</v>
      </c>
      <c r="S3587" s="15">
        <f t="shared" si="282"/>
        <v>42139.525567129633</v>
      </c>
      <c r="T3587" s="15">
        <f t="shared" si="283"/>
        <v>42169.525567129633</v>
      </c>
      <c r="U3587">
        <f t="shared" si="284"/>
        <v>2015</v>
      </c>
    </row>
    <row r="3588" spans="1:21" ht="43.2" x14ac:dyDescent="0.3">
      <c r="A3588">
        <v>2961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 s="11" t="s">
        <v>8315</v>
      </c>
      <c r="R3588" t="s">
        <v>8316</v>
      </c>
      <c r="S3588" s="15">
        <f t="shared" si="282"/>
        <v>42061.212488425925</v>
      </c>
      <c r="T3588" s="15">
        <f t="shared" si="283"/>
        <v>42089.166666666672</v>
      </c>
      <c r="U3588">
        <f t="shared" si="284"/>
        <v>2015</v>
      </c>
    </row>
    <row r="3589" spans="1:21" ht="43.2" x14ac:dyDescent="0.3">
      <c r="A3589">
        <v>2964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 s="11" t="s">
        <v>8315</v>
      </c>
      <c r="R3589" t="s">
        <v>8316</v>
      </c>
      <c r="S3589" s="15">
        <f t="shared" si="282"/>
        <v>41827.909942129627</v>
      </c>
      <c r="T3589" s="15">
        <f t="shared" si="283"/>
        <v>41857.897222222222</v>
      </c>
      <c r="U3589">
        <f t="shared" si="284"/>
        <v>2014</v>
      </c>
    </row>
    <row r="3590" spans="1:21" ht="43.2" x14ac:dyDescent="0.3">
      <c r="A3590">
        <v>2967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 s="11" t="s">
        <v>8315</v>
      </c>
      <c r="R3590" t="s">
        <v>8316</v>
      </c>
      <c r="S3590" s="15">
        <f t="shared" si="282"/>
        <v>42042.197824074072</v>
      </c>
      <c r="T3590" s="15">
        <f t="shared" si="283"/>
        <v>42072.156157407408</v>
      </c>
      <c r="U3590">
        <f t="shared" si="284"/>
        <v>2015</v>
      </c>
    </row>
    <row r="3591" spans="1:21" ht="43.2" x14ac:dyDescent="0.3">
      <c r="A3591">
        <v>2973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 s="11" t="s">
        <v>8315</v>
      </c>
      <c r="R3591" t="s">
        <v>8316</v>
      </c>
      <c r="S3591" s="15">
        <f t="shared" si="282"/>
        <v>42341.818379629629</v>
      </c>
      <c r="T3591" s="15">
        <f t="shared" si="283"/>
        <v>42370.166666666672</v>
      </c>
      <c r="U3591">
        <f t="shared" si="284"/>
        <v>2015</v>
      </c>
    </row>
    <row r="3592" spans="1:21" ht="57.6" x14ac:dyDescent="0.3">
      <c r="A3592">
        <v>2974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 s="11" t="s">
        <v>8315</v>
      </c>
      <c r="R3592" t="s">
        <v>8316</v>
      </c>
      <c r="S3592" s="15">
        <f t="shared" si="282"/>
        <v>41880.061006944445</v>
      </c>
      <c r="T3592" s="15">
        <f t="shared" si="283"/>
        <v>41908.065972222219</v>
      </c>
      <c r="U3592">
        <f t="shared" si="284"/>
        <v>2014</v>
      </c>
    </row>
    <row r="3593" spans="1:21" ht="43.2" x14ac:dyDescent="0.3">
      <c r="A3593">
        <v>2979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 s="11" t="s">
        <v>8315</v>
      </c>
      <c r="R3593" t="s">
        <v>8316</v>
      </c>
      <c r="S3593" s="15">
        <f t="shared" si="282"/>
        <v>41993.824340277773</v>
      </c>
      <c r="T3593" s="15">
        <f t="shared" si="283"/>
        <v>42010.25</v>
      </c>
      <c r="U3593">
        <f t="shared" si="284"/>
        <v>2014</v>
      </c>
    </row>
    <row r="3594" spans="1:21" ht="43.2" x14ac:dyDescent="0.3">
      <c r="A3594">
        <v>3155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>
        <f t="shared" ref="P3594:P3657" si="286">IFERROR(ROUND(E3594/L3594,2),0)</f>
        <v>31.21</v>
      </c>
      <c r="Q3594" s="11" t="s">
        <v>8315</v>
      </c>
      <c r="R3594" t="s">
        <v>8316</v>
      </c>
      <c r="S3594" s="15">
        <f t="shared" ref="S3594:S3657" si="287">(((J3594/60)/60)/24)+DATE(1970,1,1)</f>
        <v>41233.499131944445</v>
      </c>
      <c r="T3594" s="15">
        <f t="shared" ref="T3594:T3657" si="288">(((I3594/60)/60)/24)+DATE(1970,1,1)</f>
        <v>41263.499131944445</v>
      </c>
      <c r="U3594">
        <f t="shared" ref="U3594:U3657" si="289">YEAR(S3594)</f>
        <v>2012</v>
      </c>
    </row>
    <row r="3595" spans="1:21" ht="28.8" x14ac:dyDescent="0.3">
      <c r="A3595">
        <v>3158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>
        <f t="shared" si="286"/>
        <v>82.61</v>
      </c>
      <c r="Q3595" s="11" t="s">
        <v>8315</v>
      </c>
      <c r="R3595" t="s">
        <v>8316</v>
      </c>
      <c r="S3595" s="15">
        <f t="shared" si="287"/>
        <v>41447.839722222219</v>
      </c>
      <c r="T3595" s="15">
        <f t="shared" si="288"/>
        <v>41477.839722222219</v>
      </c>
      <c r="U3595">
        <f t="shared" si="289"/>
        <v>2013</v>
      </c>
    </row>
    <row r="3596" spans="1:21" ht="57.6" x14ac:dyDescent="0.3">
      <c r="A3596">
        <v>3175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>
        <f t="shared" si="286"/>
        <v>91.3</v>
      </c>
      <c r="Q3596" s="11" t="s">
        <v>8315</v>
      </c>
      <c r="R3596" t="s">
        <v>8316</v>
      </c>
      <c r="S3596" s="15">
        <f t="shared" si="287"/>
        <v>40531.886886574073</v>
      </c>
      <c r="T3596" s="15">
        <f t="shared" si="288"/>
        <v>40591.886886574073</v>
      </c>
      <c r="U3596">
        <f t="shared" si="289"/>
        <v>2010</v>
      </c>
    </row>
    <row r="3597" spans="1:21" ht="43.2" x14ac:dyDescent="0.3">
      <c r="A3597">
        <v>3208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>
        <f t="shared" si="286"/>
        <v>63.11</v>
      </c>
      <c r="Q3597" s="11" t="s">
        <v>8315</v>
      </c>
      <c r="R3597" t="s">
        <v>8316</v>
      </c>
      <c r="S3597" s="15">
        <f t="shared" si="287"/>
        <v>41827.605057870373</v>
      </c>
      <c r="T3597" s="15">
        <f t="shared" si="288"/>
        <v>41848.605057870373</v>
      </c>
      <c r="U3597">
        <f t="shared" si="289"/>
        <v>2014</v>
      </c>
    </row>
    <row r="3598" spans="1:21" ht="43.2" x14ac:dyDescent="0.3">
      <c r="A3598">
        <v>3233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>
        <f t="shared" si="286"/>
        <v>97.38</v>
      </c>
      <c r="Q3598" s="11" t="s">
        <v>8315</v>
      </c>
      <c r="R3598" t="s">
        <v>8316</v>
      </c>
      <c r="S3598" s="15">
        <f t="shared" si="287"/>
        <v>42766.805034722223</v>
      </c>
      <c r="T3598" s="15">
        <f t="shared" si="288"/>
        <v>42796.805034722223</v>
      </c>
      <c r="U3598">
        <f t="shared" si="289"/>
        <v>2017</v>
      </c>
    </row>
    <row r="3599" spans="1:21" ht="43.2" x14ac:dyDescent="0.3">
      <c r="A3599">
        <v>3260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>
        <f t="shared" si="286"/>
        <v>74.819999999999993</v>
      </c>
      <c r="Q3599" s="11" t="s">
        <v>8315</v>
      </c>
      <c r="R3599" t="s">
        <v>8316</v>
      </c>
      <c r="S3599" s="15">
        <f t="shared" si="287"/>
        <v>42303.672662037032</v>
      </c>
      <c r="T3599" s="15">
        <f t="shared" si="288"/>
        <v>42338.714328703703</v>
      </c>
      <c r="U3599">
        <f t="shared" si="289"/>
        <v>2015</v>
      </c>
    </row>
    <row r="3600" spans="1:21" ht="57.6" x14ac:dyDescent="0.3">
      <c r="A3600">
        <v>3277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>
        <f t="shared" si="286"/>
        <v>54.3</v>
      </c>
      <c r="Q3600" s="11" t="s">
        <v>8315</v>
      </c>
      <c r="R3600" t="s">
        <v>8316</v>
      </c>
      <c r="S3600" s="15">
        <f t="shared" si="287"/>
        <v>41931.682939814818</v>
      </c>
      <c r="T3600" s="15">
        <f t="shared" si="288"/>
        <v>41961.724606481483</v>
      </c>
      <c r="U3600">
        <f t="shared" si="289"/>
        <v>2014</v>
      </c>
    </row>
    <row r="3601" spans="1:21" ht="28.8" x14ac:dyDescent="0.3">
      <c r="A3601">
        <v>3281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>
        <f t="shared" si="286"/>
        <v>129.36000000000001</v>
      </c>
      <c r="Q3601" s="11" t="s">
        <v>8315</v>
      </c>
      <c r="R3601" t="s">
        <v>8316</v>
      </c>
      <c r="S3601" s="15">
        <f t="shared" si="287"/>
        <v>42219.019733796296</v>
      </c>
      <c r="T3601" s="15">
        <f t="shared" si="288"/>
        <v>42249.019733796296</v>
      </c>
      <c r="U3601">
        <f t="shared" si="289"/>
        <v>2015</v>
      </c>
    </row>
    <row r="3602" spans="1:21" ht="43.2" x14ac:dyDescent="0.3">
      <c r="A3602">
        <v>3331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>
        <f t="shared" si="286"/>
        <v>80.400000000000006</v>
      </c>
      <c r="Q3602" s="11" t="s">
        <v>8315</v>
      </c>
      <c r="R3602" t="s">
        <v>8316</v>
      </c>
      <c r="S3602" s="15">
        <f t="shared" si="287"/>
        <v>42248.697754629626</v>
      </c>
      <c r="T3602" s="15">
        <f t="shared" si="288"/>
        <v>42283.697754629626</v>
      </c>
      <c r="U3602">
        <f t="shared" si="289"/>
        <v>2015</v>
      </c>
    </row>
    <row r="3603" spans="1:21" ht="43.2" x14ac:dyDescent="0.3">
      <c r="A3603">
        <v>3335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>
        <f t="shared" si="286"/>
        <v>79.62</v>
      </c>
      <c r="Q3603" s="11" t="s">
        <v>8315</v>
      </c>
      <c r="R3603" t="s">
        <v>8316</v>
      </c>
      <c r="S3603" s="15">
        <f t="shared" si="287"/>
        <v>41827.674143518518</v>
      </c>
      <c r="T3603" s="15">
        <f t="shared" si="288"/>
        <v>41854.958333333336</v>
      </c>
      <c r="U3603">
        <f t="shared" si="289"/>
        <v>2014</v>
      </c>
    </row>
    <row r="3604" spans="1:21" ht="43.2" x14ac:dyDescent="0.3">
      <c r="A3604">
        <v>3351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>
        <f t="shared" si="286"/>
        <v>93.61</v>
      </c>
      <c r="Q3604" s="11" t="s">
        <v>8315</v>
      </c>
      <c r="R3604" t="s">
        <v>8316</v>
      </c>
      <c r="S3604" s="15">
        <f t="shared" si="287"/>
        <v>41806.395428240743</v>
      </c>
      <c r="T3604" s="15">
        <f t="shared" si="288"/>
        <v>41843.458333333336</v>
      </c>
      <c r="U3604">
        <f t="shared" si="289"/>
        <v>2014</v>
      </c>
    </row>
    <row r="3605" spans="1:21" ht="43.2" x14ac:dyDescent="0.3">
      <c r="A3605">
        <v>3352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>
        <f t="shared" si="286"/>
        <v>76.8</v>
      </c>
      <c r="Q3605" s="11" t="s">
        <v>8315</v>
      </c>
      <c r="R3605" t="s">
        <v>8316</v>
      </c>
      <c r="S3605" s="15">
        <f t="shared" si="287"/>
        <v>42495.992800925931</v>
      </c>
      <c r="T3605" s="15">
        <f t="shared" si="288"/>
        <v>42552.958333333328</v>
      </c>
      <c r="U3605">
        <f t="shared" si="289"/>
        <v>2016</v>
      </c>
    </row>
    <row r="3606" spans="1:21" ht="57.6" x14ac:dyDescent="0.3">
      <c r="A3606">
        <v>3361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>
        <f t="shared" si="286"/>
        <v>83.43</v>
      </c>
      <c r="Q3606" s="11" t="s">
        <v>8315</v>
      </c>
      <c r="R3606" t="s">
        <v>8316</v>
      </c>
      <c r="S3606" s="15">
        <f t="shared" si="287"/>
        <v>41866.025347222225</v>
      </c>
      <c r="T3606" s="15">
        <f t="shared" si="288"/>
        <v>41883.665972222225</v>
      </c>
      <c r="U3606">
        <f t="shared" si="289"/>
        <v>2014</v>
      </c>
    </row>
    <row r="3607" spans="1:21" ht="43.2" x14ac:dyDescent="0.3">
      <c r="A3607">
        <v>3369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>
        <f t="shared" si="286"/>
        <v>96.2</v>
      </c>
      <c r="Q3607" s="11" t="s">
        <v>8315</v>
      </c>
      <c r="R3607" t="s">
        <v>8316</v>
      </c>
      <c r="S3607" s="15">
        <f t="shared" si="287"/>
        <v>42690.041435185187</v>
      </c>
      <c r="T3607" s="15">
        <f t="shared" si="288"/>
        <v>42750.041435185187</v>
      </c>
      <c r="U3607">
        <f t="shared" si="289"/>
        <v>2016</v>
      </c>
    </row>
    <row r="3608" spans="1:21" ht="43.2" x14ac:dyDescent="0.3">
      <c r="A3608">
        <v>3436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>
        <f t="shared" si="286"/>
        <v>143.11000000000001</v>
      </c>
      <c r="Q3608" s="11" t="s">
        <v>8315</v>
      </c>
      <c r="R3608" t="s">
        <v>8316</v>
      </c>
      <c r="S3608" s="15">
        <f t="shared" si="287"/>
        <v>41851.541585648149</v>
      </c>
      <c r="T3608" s="15">
        <f t="shared" si="288"/>
        <v>41872.686111111114</v>
      </c>
      <c r="U3608">
        <f t="shared" si="289"/>
        <v>2014</v>
      </c>
    </row>
    <row r="3609" spans="1:21" ht="43.2" x14ac:dyDescent="0.3">
      <c r="A3609">
        <v>3440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>
        <f t="shared" si="286"/>
        <v>64.16</v>
      </c>
      <c r="Q3609" s="11" t="s">
        <v>8315</v>
      </c>
      <c r="R3609" t="s">
        <v>8316</v>
      </c>
      <c r="S3609" s="15">
        <f t="shared" si="287"/>
        <v>41809.12300925926</v>
      </c>
      <c r="T3609" s="15">
        <f t="shared" si="288"/>
        <v>41831.677083333336</v>
      </c>
      <c r="U3609">
        <f t="shared" si="289"/>
        <v>2014</v>
      </c>
    </row>
    <row r="3610" spans="1:21" ht="57.6" x14ac:dyDescent="0.3">
      <c r="A3610">
        <v>3464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>
        <f t="shared" si="286"/>
        <v>55.01</v>
      </c>
      <c r="Q3610" s="11" t="s">
        <v>8315</v>
      </c>
      <c r="R3610" t="s">
        <v>8316</v>
      </c>
      <c r="S3610" s="15">
        <f t="shared" si="287"/>
        <v>42575.130057870367</v>
      </c>
      <c r="T3610" s="15">
        <f t="shared" si="288"/>
        <v>42605.130057870367</v>
      </c>
      <c r="U3610">
        <f t="shared" si="289"/>
        <v>2016</v>
      </c>
    </row>
    <row r="3611" spans="1:21" ht="43.2" x14ac:dyDescent="0.3">
      <c r="A3611">
        <v>3489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>
        <f t="shared" si="286"/>
        <v>78.260000000000005</v>
      </c>
      <c r="Q3611" s="11" t="s">
        <v>8315</v>
      </c>
      <c r="R3611" t="s">
        <v>8316</v>
      </c>
      <c r="S3611" s="15">
        <f t="shared" si="287"/>
        <v>41753.635775462964</v>
      </c>
      <c r="T3611" s="15">
        <f t="shared" si="288"/>
        <v>41783.875</v>
      </c>
      <c r="U3611">
        <f t="shared" si="289"/>
        <v>2014</v>
      </c>
    </row>
    <row r="3612" spans="1:21" ht="43.2" x14ac:dyDescent="0.3">
      <c r="A3612">
        <v>3495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>
        <f t="shared" si="286"/>
        <v>74.209999999999994</v>
      </c>
      <c r="Q3612" s="11" t="s">
        <v>8315</v>
      </c>
      <c r="R3612" t="s">
        <v>8316</v>
      </c>
      <c r="S3612" s="15">
        <f t="shared" si="287"/>
        <v>41915.762835648151</v>
      </c>
      <c r="T3612" s="15">
        <f t="shared" si="288"/>
        <v>41944.720833333333</v>
      </c>
      <c r="U3612">
        <f t="shared" si="289"/>
        <v>2014</v>
      </c>
    </row>
    <row r="3613" spans="1:21" ht="43.2" x14ac:dyDescent="0.3">
      <c r="A3613">
        <v>3534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>
        <f t="shared" si="286"/>
        <v>38.28</v>
      </c>
      <c r="Q3613" s="11" t="s">
        <v>8315</v>
      </c>
      <c r="R3613" t="s">
        <v>8316</v>
      </c>
      <c r="S3613" s="15">
        <f t="shared" si="287"/>
        <v>42243.6252662037</v>
      </c>
      <c r="T3613" s="15">
        <f t="shared" si="288"/>
        <v>42278.6252662037</v>
      </c>
      <c r="U3613">
        <f t="shared" si="289"/>
        <v>2015</v>
      </c>
    </row>
    <row r="3614" spans="1:21" ht="43.2" x14ac:dyDescent="0.3">
      <c r="A3614">
        <v>3554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>
        <f t="shared" si="286"/>
        <v>107</v>
      </c>
      <c r="Q3614" s="11" t="s">
        <v>8315</v>
      </c>
      <c r="R3614" t="s">
        <v>8316</v>
      </c>
      <c r="S3614" s="15">
        <f t="shared" si="287"/>
        <v>42016.050451388888</v>
      </c>
      <c r="T3614" s="15">
        <f t="shared" si="288"/>
        <v>42046.708333333328</v>
      </c>
      <c r="U3614">
        <f t="shared" si="289"/>
        <v>2015</v>
      </c>
    </row>
    <row r="3615" spans="1:21" ht="43.2" x14ac:dyDescent="0.3">
      <c r="A3615">
        <v>3569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>
        <f t="shared" si="286"/>
        <v>122.54</v>
      </c>
      <c r="Q3615" s="11" t="s">
        <v>8315</v>
      </c>
      <c r="R3615" t="s">
        <v>8316</v>
      </c>
      <c r="S3615" s="15">
        <f t="shared" si="287"/>
        <v>41982.688611111109</v>
      </c>
      <c r="T3615" s="15">
        <f t="shared" si="288"/>
        <v>42012.688611111109</v>
      </c>
      <c r="U3615">
        <f t="shared" si="289"/>
        <v>2014</v>
      </c>
    </row>
    <row r="3616" spans="1:21" ht="43.2" x14ac:dyDescent="0.3">
      <c r="A3616">
        <v>3590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>
        <f t="shared" si="286"/>
        <v>68.53</v>
      </c>
      <c r="Q3616" s="11" t="s">
        <v>8315</v>
      </c>
      <c r="R3616" t="s">
        <v>8316</v>
      </c>
      <c r="S3616" s="15">
        <f t="shared" si="287"/>
        <v>41902.333726851852</v>
      </c>
      <c r="T3616" s="15">
        <f t="shared" si="288"/>
        <v>41932.333726851852</v>
      </c>
      <c r="U3616">
        <f t="shared" si="289"/>
        <v>2014</v>
      </c>
    </row>
    <row r="3617" spans="1:21" ht="43.2" x14ac:dyDescent="0.3">
      <c r="A3617">
        <v>3612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>
        <f t="shared" si="286"/>
        <v>126.67</v>
      </c>
      <c r="Q3617" s="11" t="s">
        <v>8315</v>
      </c>
      <c r="R3617" t="s">
        <v>8316</v>
      </c>
      <c r="S3617" s="15">
        <f t="shared" si="287"/>
        <v>41789.726979166669</v>
      </c>
      <c r="T3617" s="15">
        <f t="shared" si="288"/>
        <v>41799.726979166669</v>
      </c>
      <c r="U3617">
        <f t="shared" si="289"/>
        <v>2014</v>
      </c>
    </row>
    <row r="3618" spans="1:21" ht="57.6" x14ac:dyDescent="0.3">
      <c r="A3618">
        <v>3655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>
        <f t="shared" si="286"/>
        <v>73.58</v>
      </c>
      <c r="Q3618" s="11" t="s">
        <v>8315</v>
      </c>
      <c r="R3618" t="s">
        <v>8316</v>
      </c>
      <c r="S3618" s="15">
        <f t="shared" si="287"/>
        <v>42173.803217592591</v>
      </c>
      <c r="T3618" s="15">
        <f t="shared" si="288"/>
        <v>42203.290972222225</v>
      </c>
      <c r="U3618">
        <f t="shared" si="289"/>
        <v>2015</v>
      </c>
    </row>
    <row r="3619" spans="1:21" ht="43.2" x14ac:dyDescent="0.3">
      <c r="A3619">
        <v>3656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>
        <f t="shared" si="286"/>
        <v>115.02</v>
      </c>
      <c r="Q3619" s="11" t="s">
        <v>8315</v>
      </c>
      <c r="R3619" t="s">
        <v>8316</v>
      </c>
      <c r="S3619" s="15">
        <f t="shared" si="287"/>
        <v>42737.910138888896</v>
      </c>
      <c r="T3619" s="15">
        <f t="shared" si="288"/>
        <v>42767.957638888889</v>
      </c>
      <c r="U3619">
        <f t="shared" si="289"/>
        <v>2017</v>
      </c>
    </row>
    <row r="3620" spans="1:21" ht="43.2" x14ac:dyDescent="0.3">
      <c r="A3620">
        <v>3685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>
        <f t="shared" si="286"/>
        <v>41.94</v>
      </c>
      <c r="Q3620" s="11" t="s">
        <v>8315</v>
      </c>
      <c r="R3620" t="s">
        <v>8316</v>
      </c>
      <c r="S3620" s="15">
        <f t="shared" si="287"/>
        <v>41753.593275462961</v>
      </c>
      <c r="T3620" s="15">
        <f t="shared" si="288"/>
        <v>41778.875</v>
      </c>
      <c r="U3620">
        <f t="shared" si="289"/>
        <v>2014</v>
      </c>
    </row>
    <row r="3621" spans="1:21" ht="43.2" x14ac:dyDescent="0.3">
      <c r="A3621">
        <v>3687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>
        <f t="shared" si="286"/>
        <v>200.49</v>
      </c>
      <c r="Q3621" s="11" t="s">
        <v>8315</v>
      </c>
      <c r="R3621" t="s">
        <v>8316</v>
      </c>
      <c r="S3621" s="15">
        <f t="shared" si="287"/>
        <v>41787.218229166669</v>
      </c>
      <c r="T3621" s="15">
        <f t="shared" si="288"/>
        <v>41817.218229166669</v>
      </c>
      <c r="U3621">
        <f t="shared" si="289"/>
        <v>2014</v>
      </c>
    </row>
    <row r="3622" spans="1:21" ht="43.2" x14ac:dyDescent="0.3">
      <c r="A3622">
        <v>3698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>
        <f t="shared" si="286"/>
        <v>40.630000000000003</v>
      </c>
      <c r="Q3622" s="11" t="s">
        <v>8315</v>
      </c>
      <c r="R3622" t="s">
        <v>8316</v>
      </c>
      <c r="S3622" s="15">
        <f t="shared" si="287"/>
        <v>42401.806562500002</v>
      </c>
      <c r="T3622" s="15">
        <f t="shared" si="288"/>
        <v>42431.806562500002</v>
      </c>
      <c r="U3622">
        <f t="shared" si="289"/>
        <v>2016</v>
      </c>
    </row>
    <row r="3623" spans="1:21" ht="57.6" x14ac:dyDescent="0.3">
      <c r="A3623">
        <v>3721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>
        <f t="shared" si="286"/>
        <v>114.55</v>
      </c>
      <c r="Q3623" s="11" t="s">
        <v>8315</v>
      </c>
      <c r="R3623" t="s">
        <v>8316</v>
      </c>
      <c r="S3623" s="15">
        <f t="shared" si="287"/>
        <v>41927.936157407406</v>
      </c>
      <c r="T3623" s="15">
        <f t="shared" si="288"/>
        <v>41948.977824074071</v>
      </c>
      <c r="U3623">
        <f t="shared" si="289"/>
        <v>2014</v>
      </c>
    </row>
    <row r="3624" spans="1:21" ht="57.6" x14ac:dyDescent="0.3">
      <c r="A3624">
        <v>3822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>
        <f t="shared" si="286"/>
        <v>72.38</v>
      </c>
      <c r="Q3624" s="11" t="s">
        <v>8315</v>
      </c>
      <c r="R3624" t="s">
        <v>8316</v>
      </c>
      <c r="S3624" s="15">
        <f t="shared" si="287"/>
        <v>42329.838159722218</v>
      </c>
      <c r="T3624" s="15">
        <f t="shared" si="288"/>
        <v>42388.957638888889</v>
      </c>
      <c r="U3624">
        <f t="shared" si="289"/>
        <v>2015</v>
      </c>
    </row>
    <row r="3625" spans="1:21" ht="43.2" x14ac:dyDescent="0.3">
      <c r="A3625">
        <v>3825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>
        <f t="shared" si="286"/>
        <v>107.57</v>
      </c>
      <c r="Q3625" s="11" t="s">
        <v>8315</v>
      </c>
      <c r="R3625" t="s">
        <v>8316</v>
      </c>
      <c r="S3625" s="15">
        <f t="shared" si="287"/>
        <v>42151.069606481484</v>
      </c>
      <c r="T3625" s="15">
        <f t="shared" si="288"/>
        <v>42172.069606481484</v>
      </c>
      <c r="U3625">
        <f t="shared" si="289"/>
        <v>2015</v>
      </c>
    </row>
    <row r="3626" spans="1:21" ht="43.2" x14ac:dyDescent="0.3">
      <c r="A3626">
        <v>3828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>
        <f t="shared" si="286"/>
        <v>178.57</v>
      </c>
      <c r="Q3626" s="11" t="s">
        <v>8315</v>
      </c>
      <c r="R3626" t="s">
        <v>8316</v>
      </c>
      <c r="S3626" s="15">
        <f t="shared" si="287"/>
        <v>41944.527627314819</v>
      </c>
      <c r="T3626" s="15">
        <f t="shared" si="288"/>
        <v>42004.569293981483</v>
      </c>
      <c r="U3626">
        <f t="shared" si="289"/>
        <v>2014</v>
      </c>
    </row>
    <row r="3627" spans="1:21" ht="43.2" x14ac:dyDescent="0.3">
      <c r="A3627">
        <v>3156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>
        <f t="shared" si="286"/>
        <v>62.92</v>
      </c>
      <c r="Q3627" s="11" t="s">
        <v>8315</v>
      </c>
      <c r="R3627" t="s">
        <v>8316</v>
      </c>
      <c r="S3627" s="15">
        <f t="shared" si="287"/>
        <v>41026.953055555554</v>
      </c>
      <c r="T3627" s="15">
        <f t="shared" si="288"/>
        <v>41061.953055555554</v>
      </c>
      <c r="U3627">
        <f t="shared" si="289"/>
        <v>2012</v>
      </c>
    </row>
    <row r="3628" spans="1:21" ht="43.2" x14ac:dyDescent="0.3">
      <c r="A3628">
        <v>3249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>
        <f t="shared" si="286"/>
        <v>65.58</v>
      </c>
      <c r="Q3628" s="11" t="s">
        <v>8315</v>
      </c>
      <c r="R3628" t="s">
        <v>8316</v>
      </c>
      <c r="S3628" s="15">
        <f t="shared" si="287"/>
        <v>42145.746689814812</v>
      </c>
      <c r="T3628" s="15">
        <f t="shared" si="288"/>
        <v>42175.746689814812</v>
      </c>
      <c r="U3628">
        <f t="shared" si="289"/>
        <v>2015</v>
      </c>
    </row>
    <row r="3629" spans="1:21" ht="43.2" x14ac:dyDescent="0.3">
      <c r="A3629">
        <v>3297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>
        <f t="shared" si="286"/>
        <v>125.09</v>
      </c>
      <c r="Q3629" s="11" t="s">
        <v>8315</v>
      </c>
      <c r="R3629" t="s">
        <v>8316</v>
      </c>
      <c r="S3629" s="15">
        <f t="shared" si="287"/>
        <v>42193.771481481483</v>
      </c>
      <c r="T3629" s="15">
        <f t="shared" si="288"/>
        <v>42212.957638888889</v>
      </c>
      <c r="U3629">
        <f t="shared" si="289"/>
        <v>2015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3.2" x14ac:dyDescent="0.3">
      <c r="A3632">
        <v>3755</v>
      </c>
      <c r="B3632" s="9" t="s">
        <v>3752</v>
      </c>
      <c r="C3632" s="3" t="s">
        <v>7865</v>
      </c>
      <c r="D3632" s="5">
        <v>550</v>
      </c>
      <c r="E3632" s="7">
        <v>713</v>
      </c>
      <c r="F3632" t="s">
        <v>8218</v>
      </c>
      <c r="G3632" t="s">
        <v>8224</v>
      </c>
      <c r="H3632" t="s">
        <v>8246</v>
      </c>
      <c r="I3632">
        <v>1460753307</v>
      </c>
      <c r="J3632">
        <v>1458161307</v>
      </c>
      <c r="K3632" t="b">
        <v>0</v>
      </c>
      <c r="L3632">
        <v>28</v>
      </c>
      <c r="M3632" t="b">
        <v>1</v>
      </c>
      <c r="N3632" t="s">
        <v>8303</v>
      </c>
      <c r="O3632">
        <f t="shared" si="285"/>
        <v>130</v>
      </c>
      <c r="P3632">
        <f t="shared" si="286"/>
        <v>25.46</v>
      </c>
      <c r="Q3632" s="11" t="s">
        <v>8315</v>
      </c>
      <c r="R3632" t="s">
        <v>8357</v>
      </c>
      <c r="S3632" s="15">
        <f t="shared" si="287"/>
        <v>42445.866979166662</v>
      </c>
      <c r="T3632" s="15">
        <f t="shared" si="288"/>
        <v>42475.866979166662</v>
      </c>
      <c r="U3632">
        <f t="shared" si="289"/>
        <v>2016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43.2" x14ac:dyDescent="0.3">
      <c r="A3634">
        <v>3193</v>
      </c>
      <c r="B3634" s="9" t="s">
        <v>3193</v>
      </c>
      <c r="C3634" s="3" t="s">
        <v>7303</v>
      </c>
      <c r="D3634" s="5">
        <v>5000</v>
      </c>
      <c r="E3634" s="7">
        <v>587</v>
      </c>
      <c r="F3634" t="s">
        <v>8220</v>
      </c>
      <c r="G3634" t="s">
        <v>8224</v>
      </c>
      <c r="H3634" t="s">
        <v>8246</v>
      </c>
      <c r="I3634">
        <v>1424474056</v>
      </c>
      <c r="J3634">
        <v>1420586056</v>
      </c>
      <c r="K3634" t="b">
        <v>0</v>
      </c>
      <c r="L3634">
        <v>24</v>
      </c>
      <c r="M3634" t="b">
        <v>0</v>
      </c>
      <c r="N3634" t="s">
        <v>8303</v>
      </c>
      <c r="O3634">
        <f t="shared" si="285"/>
        <v>12</v>
      </c>
      <c r="P3634">
        <f t="shared" si="286"/>
        <v>24.46</v>
      </c>
      <c r="Q3634" s="11" t="s">
        <v>8315</v>
      </c>
      <c r="R3634" t="s">
        <v>8357</v>
      </c>
      <c r="S3634" s="15">
        <f t="shared" si="287"/>
        <v>42010.968240740738</v>
      </c>
      <c r="T3634" s="15">
        <f t="shared" si="288"/>
        <v>42055.968240740738</v>
      </c>
      <c r="U3634">
        <f t="shared" si="289"/>
        <v>2015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57.6" x14ac:dyDescent="0.3">
      <c r="A3649">
        <v>3752</v>
      </c>
      <c r="B3649" s="9" t="s">
        <v>3749</v>
      </c>
      <c r="C3649" s="3" t="s">
        <v>7862</v>
      </c>
      <c r="D3649" s="5">
        <v>500</v>
      </c>
      <c r="E3649" s="7">
        <v>565</v>
      </c>
      <c r="F3649" t="s">
        <v>8218</v>
      </c>
      <c r="G3649" t="s">
        <v>8224</v>
      </c>
      <c r="H3649" t="s">
        <v>8246</v>
      </c>
      <c r="I3649">
        <v>1476651600</v>
      </c>
      <c r="J3649">
        <v>1473189335</v>
      </c>
      <c r="K3649" t="b">
        <v>0</v>
      </c>
      <c r="L3649">
        <v>15</v>
      </c>
      <c r="M3649" t="b">
        <v>1</v>
      </c>
      <c r="N3649" t="s">
        <v>8303</v>
      </c>
      <c r="O3649">
        <f t="shared" si="285"/>
        <v>113</v>
      </c>
      <c r="P3649">
        <f t="shared" si="286"/>
        <v>37.67</v>
      </c>
      <c r="Q3649" s="11" t="s">
        <v>8315</v>
      </c>
      <c r="R3649" t="s">
        <v>8357</v>
      </c>
      <c r="S3649" s="15">
        <f t="shared" si="287"/>
        <v>42619.802488425921</v>
      </c>
      <c r="T3649" s="15">
        <f t="shared" si="288"/>
        <v>42659.875</v>
      </c>
      <c r="U3649">
        <f t="shared" si="289"/>
        <v>2016</v>
      </c>
    </row>
    <row r="3650" spans="1:21" ht="43.2" x14ac:dyDescent="0.3">
      <c r="A3650">
        <v>3348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>
        <f t="shared" si="286"/>
        <v>69.819999999999993</v>
      </c>
      <c r="Q3650" s="11" t="s">
        <v>8315</v>
      </c>
      <c r="R3650" t="s">
        <v>8316</v>
      </c>
      <c r="S3650" s="15">
        <f t="shared" si="287"/>
        <v>42466.558796296296</v>
      </c>
      <c r="T3650" s="15">
        <f t="shared" si="288"/>
        <v>42490.165972222225</v>
      </c>
      <c r="U3650">
        <f t="shared" si="289"/>
        <v>2016</v>
      </c>
    </row>
    <row r="3651" spans="1:21" ht="43.2" x14ac:dyDescent="0.3">
      <c r="A3651">
        <v>3542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>
        <f t="shared" si="286"/>
        <v>66.150000000000006</v>
      </c>
      <c r="Q3651" s="11" t="s">
        <v>8315</v>
      </c>
      <c r="R3651" t="s">
        <v>8316</v>
      </c>
      <c r="S3651" s="15">
        <f t="shared" si="287"/>
        <v>41829.599791666667</v>
      </c>
      <c r="T3651" s="15">
        <f t="shared" si="288"/>
        <v>41889.599791666667</v>
      </c>
      <c r="U3651">
        <f t="shared" si="289"/>
        <v>2014</v>
      </c>
    </row>
    <row r="3652" spans="1:21" ht="43.2" x14ac:dyDescent="0.3">
      <c r="A3652">
        <v>3553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1" t="s">
        <v>8315</v>
      </c>
      <c r="R3652" t="s">
        <v>8316</v>
      </c>
      <c r="S3652" s="15">
        <f t="shared" si="287"/>
        <v>42196.028703703705</v>
      </c>
      <c r="T3652" s="15">
        <f t="shared" si="288"/>
        <v>42228</v>
      </c>
      <c r="U3652">
        <f t="shared" si="289"/>
        <v>2015</v>
      </c>
    </row>
    <row r="3653" spans="1:21" ht="57.6" x14ac:dyDescent="0.3">
      <c r="A3653">
        <v>3279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 s="11" t="s">
        <v>8315</v>
      </c>
      <c r="R3653" t="s">
        <v>8316</v>
      </c>
      <c r="S3653" s="15">
        <f t="shared" si="287"/>
        <v>42431.102534722217</v>
      </c>
      <c r="T3653" s="15">
        <f t="shared" si="288"/>
        <v>42461.06086805556</v>
      </c>
      <c r="U3653">
        <f t="shared" si="289"/>
        <v>2016</v>
      </c>
    </row>
    <row r="3654" spans="1:21" ht="43.2" x14ac:dyDescent="0.3">
      <c r="A3654">
        <v>3574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 s="11" t="s">
        <v>8315</v>
      </c>
      <c r="R3654" t="s">
        <v>8316</v>
      </c>
      <c r="S3654" s="15">
        <f t="shared" si="287"/>
        <v>41926.942685185182</v>
      </c>
      <c r="T3654" s="15">
        <f t="shared" si="288"/>
        <v>41956.984351851846</v>
      </c>
      <c r="U3654">
        <f t="shared" si="289"/>
        <v>2014</v>
      </c>
    </row>
    <row r="3655" spans="1:21" ht="57.6" x14ac:dyDescent="0.3">
      <c r="A3655">
        <v>3239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1" t="s">
        <v>8315</v>
      </c>
      <c r="R3655" t="s">
        <v>8316</v>
      </c>
      <c r="S3655" s="15">
        <f t="shared" si="287"/>
        <v>42278.089039351849</v>
      </c>
      <c r="T3655" s="15">
        <f t="shared" si="288"/>
        <v>42302.999305555553</v>
      </c>
      <c r="U3655">
        <f t="shared" si="289"/>
        <v>2015</v>
      </c>
    </row>
    <row r="3656" spans="1:21" ht="43.2" x14ac:dyDescent="0.3">
      <c r="A3656">
        <v>2784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 s="11" t="s">
        <v>8315</v>
      </c>
      <c r="R3656" t="s">
        <v>8316</v>
      </c>
      <c r="S3656" s="15">
        <f t="shared" si="287"/>
        <v>41920.787534722222</v>
      </c>
      <c r="T3656" s="15">
        <f t="shared" si="288"/>
        <v>41941.787534722222</v>
      </c>
      <c r="U3656">
        <f t="shared" si="289"/>
        <v>2014</v>
      </c>
    </row>
    <row r="3657" spans="1:21" ht="57.6" x14ac:dyDescent="0.3">
      <c r="A3657">
        <v>2822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 s="11" t="s">
        <v>8315</v>
      </c>
      <c r="R3657" t="s">
        <v>8316</v>
      </c>
      <c r="S3657" s="15">
        <f t="shared" si="287"/>
        <v>42060.683935185181</v>
      </c>
      <c r="T3657" s="15">
        <f t="shared" si="288"/>
        <v>42090.642268518524</v>
      </c>
      <c r="U3657">
        <f t="shared" si="289"/>
        <v>2015</v>
      </c>
    </row>
    <row r="3658" spans="1:21" ht="43.2" x14ac:dyDescent="0.3">
      <c r="A3658">
        <v>2970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IFERROR(ROUND(E3658/L3658,2),0)</f>
        <v>69.89</v>
      </c>
      <c r="Q3658" s="11" t="s">
        <v>8315</v>
      </c>
      <c r="R3658" t="s">
        <v>8316</v>
      </c>
      <c r="S3658" s="15">
        <f t="shared" ref="S3658:S3721" si="292">(((J3658/60)/60)/24)+DATE(1970,1,1)</f>
        <v>41808.669571759259</v>
      </c>
      <c r="T3658" s="15">
        <f t="shared" ref="T3658:T3721" si="293">(((I3658/60)/60)/24)+DATE(1970,1,1)</f>
        <v>41838.669571759259</v>
      </c>
      <c r="U3658">
        <f t="shared" ref="U3658:U3721" si="294">YEAR(S3658)</f>
        <v>2014</v>
      </c>
    </row>
    <row r="3659" spans="1:21" ht="43.2" x14ac:dyDescent="0.3">
      <c r="A3659">
        <v>3213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 s="11" t="s">
        <v>8315</v>
      </c>
      <c r="R3659" t="s">
        <v>8316</v>
      </c>
      <c r="S3659" s="15">
        <f t="shared" si="292"/>
        <v>42171.763414351852</v>
      </c>
      <c r="T3659" s="15">
        <f t="shared" si="293"/>
        <v>42211.763414351852</v>
      </c>
      <c r="U3659">
        <f t="shared" si="294"/>
        <v>2015</v>
      </c>
    </row>
    <row r="3660" spans="1:21" ht="43.2" x14ac:dyDescent="0.3">
      <c r="A3660">
        <v>3266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>
        <f t="shared" si="291"/>
        <v>48.33</v>
      </c>
      <c r="Q3660" s="11" t="s">
        <v>8315</v>
      </c>
      <c r="R3660" t="s">
        <v>8316</v>
      </c>
      <c r="S3660" s="15">
        <f t="shared" si="292"/>
        <v>42136.536134259266</v>
      </c>
      <c r="T3660" s="15">
        <f t="shared" si="293"/>
        <v>42167.875</v>
      </c>
      <c r="U3660">
        <f t="shared" si="294"/>
        <v>2015</v>
      </c>
    </row>
    <row r="3661" spans="1:21" ht="43.2" x14ac:dyDescent="0.3">
      <c r="A3661">
        <v>3332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>
        <f t="shared" si="291"/>
        <v>72.290000000000006</v>
      </c>
      <c r="Q3661" s="11" t="s">
        <v>8315</v>
      </c>
      <c r="R3661" t="s">
        <v>8316</v>
      </c>
      <c r="S3661" s="15">
        <f t="shared" si="292"/>
        <v>41809.860300925924</v>
      </c>
      <c r="T3661" s="15">
        <f t="shared" si="293"/>
        <v>41839.860300925924</v>
      </c>
      <c r="U3661">
        <f t="shared" si="294"/>
        <v>2014</v>
      </c>
    </row>
    <row r="3662" spans="1:21" ht="43.2" x14ac:dyDescent="0.3">
      <c r="A3662">
        <v>3342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>
        <f t="shared" si="291"/>
        <v>78.209999999999994</v>
      </c>
      <c r="Q3662" s="11" t="s">
        <v>8315</v>
      </c>
      <c r="R3662" t="s">
        <v>8316</v>
      </c>
      <c r="S3662" s="15">
        <f t="shared" si="292"/>
        <v>42062.296412037031</v>
      </c>
      <c r="T3662" s="15">
        <f t="shared" si="293"/>
        <v>42095.207638888889</v>
      </c>
      <c r="U3662">
        <f t="shared" si="294"/>
        <v>2015</v>
      </c>
    </row>
    <row r="3663" spans="1:21" ht="43.2" x14ac:dyDescent="0.3">
      <c r="A3663">
        <v>3384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>
        <f t="shared" si="291"/>
        <v>93.76</v>
      </c>
      <c r="Q3663" s="11" t="s">
        <v>8315</v>
      </c>
      <c r="R3663" t="s">
        <v>8316</v>
      </c>
      <c r="S3663" s="15">
        <f t="shared" si="292"/>
        <v>42292.087592592594</v>
      </c>
      <c r="T3663" s="15">
        <f t="shared" si="293"/>
        <v>42329.125</v>
      </c>
      <c r="U3663">
        <f t="shared" si="294"/>
        <v>2015</v>
      </c>
    </row>
    <row r="3664" spans="1:21" ht="43.2" x14ac:dyDescent="0.3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>
        <f t="shared" si="291"/>
        <v>81.78</v>
      </c>
      <c r="Q3664" s="11" t="s">
        <v>8315</v>
      </c>
      <c r="R3664" t="s">
        <v>8316</v>
      </c>
      <c r="S3664" s="15">
        <f t="shared" si="292"/>
        <v>42018.676898148144</v>
      </c>
      <c r="T3664" s="15">
        <f t="shared" si="293"/>
        <v>42040.290972222225</v>
      </c>
      <c r="U3664">
        <f t="shared" si="294"/>
        <v>2015</v>
      </c>
    </row>
    <row r="3665" spans="1:21" ht="43.2" x14ac:dyDescent="0.3">
      <c r="A3665">
        <v>3527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>
        <f t="shared" si="291"/>
        <v>81.569999999999993</v>
      </c>
      <c r="Q3665" s="11" t="s">
        <v>8315</v>
      </c>
      <c r="R3665" t="s">
        <v>8316</v>
      </c>
      <c r="S3665" s="15">
        <f t="shared" si="292"/>
        <v>42167.023206018523</v>
      </c>
      <c r="T3665" s="15">
        <f t="shared" si="293"/>
        <v>42196.165972222225</v>
      </c>
      <c r="U3665">
        <f t="shared" si="294"/>
        <v>2015</v>
      </c>
    </row>
    <row r="3666" spans="1:21" ht="28.8" x14ac:dyDescent="0.3">
      <c r="A3666">
        <v>3310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 s="11" t="s">
        <v>8315</v>
      </c>
      <c r="R3666" t="s">
        <v>8316</v>
      </c>
      <c r="S3666" s="15">
        <f t="shared" si="292"/>
        <v>42253.928530092591</v>
      </c>
      <c r="T3666" s="15">
        <f t="shared" si="293"/>
        <v>42283.928530092591</v>
      </c>
      <c r="U3666">
        <f t="shared" si="294"/>
        <v>2015</v>
      </c>
    </row>
    <row r="3667" spans="1:21" ht="43.2" x14ac:dyDescent="0.3">
      <c r="A3667">
        <v>3154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>
        <f t="shared" si="291"/>
        <v>64.27</v>
      </c>
      <c r="Q3667" s="11" t="s">
        <v>8315</v>
      </c>
      <c r="R3667" t="s">
        <v>8316</v>
      </c>
      <c r="S3667" s="15">
        <f t="shared" si="292"/>
        <v>40970.875671296293</v>
      </c>
      <c r="T3667" s="15">
        <f t="shared" si="293"/>
        <v>41000.834004629629</v>
      </c>
      <c r="U3667">
        <f t="shared" si="294"/>
        <v>2012</v>
      </c>
    </row>
    <row r="3668" spans="1:21" ht="57.6" x14ac:dyDescent="0.3">
      <c r="A3668">
        <v>3171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>
        <f t="shared" si="291"/>
        <v>65.099999999999994</v>
      </c>
      <c r="Q3668" s="11" t="s">
        <v>8315</v>
      </c>
      <c r="R3668" t="s">
        <v>8316</v>
      </c>
      <c r="S3668" s="15">
        <f t="shared" si="292"/>
        <v>42466.608310185184</v>
      </c>
      <c r="T3668" s="15">
        <f t="shared" si="293"/>
        <v>42496.608310185184</v>
      </c>
      <c r="U3668">
        <f t="shared" si="294"/>
        <v>2016</v>
      </c>
    </row>
    <row r="3669" spans="1:21" ht="57.6" x14ac:dyDescent="0.3">
      <c r="A3669">
        <v>3182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>
        <f t="shared" si="291"/>
        <v>46.77</v>
      </c>
      <c r="Q3669" s="11" t="s">
        <v>8315</v>
      </c>
      <c r="R3669" t="s">
        <v>8316</v>
      </c>
      <c r="S3669" s="15">
        <f t="shared" si="292"/>
        <v>40883.949317129627</v>
      </c>
      <c r="T3669" s="15">
        <f t="shared" si="293"/>
        <v>40939.708333333336</v>
      </c>
      <c r="U3669">
        <f t="shared" si="294"/>
        <v>2011</v>
      </c>
    </row>
    <row r="3670" spans="1:21" ht="28.8" x14ac:dyDescent="0.3">
      <c r="A3670">
        <v>3228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>
        <f t="shared" si="291"/>
        <v>193.62</v>
      </c>
      <c r="Q3670" s="11" t="s">
        <v>8315</v>
      </c>
      <c r="R3670" t="s">
        <v>8316</v>
      </c>
      <c r="S3670" s="15">
        <f t="shared" si="292"/>
        <v>42323.70930555556</v>
      </c>
      <c r="T3670" s="15">
        <f t="shared" si="293"/>
        <v>42355.207638888889</v>
      </c>
      <c r="U3670">
        <f t="shared" si="294"/>
        <v>2015</v>
      </c>
    </row>
    <row r="3671" spans="1:21" ht="43.2" x14ac:dyDescent="0.3">
      <c r="A3671">
        <v>3258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>
        <f t="shared" si="291"/>
        <v>98.2</v>
      </c>
      <c r="Q3671" s="11" t="s">
        <v>8315</v>
      </c>
      <c r="R3671" t="s">
        <v>8316</v>
      </c>
      <c r="S3671" s="15">
        <f t="shared" si="292"/>
        <v>41982.887280092589</v>
      </c>
      <c r="T3671" s="15">
        <f t="shared" si="293"/>
        <v>42012.887280092589</v>
      </c>
      <c r="U3671">
        <f t="shared" si="294"/>
        <v>2014</v>
      </c>
    </row>
    <row r="3672" spans="1:21" x14ac:dyDescent="0.3">
      <c r="A3672">
        <v>3586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 s="11" t="s">
        <v>8315</v>
      </c>
      <c r="R3672" t="s">
        <v>8316</v>
      </c>
      <c r="S3672" s="15">
        <f t="shared" si="292"/>
        <v>42576.697569444441</v>
      </c>
      <c r="T3672" s="15">
        <f t="shared" si="293"/>
        <v>42636.697569444441</v>
      </c>
      <c r="U3672">
        <f t="shared" si="294"/>
        <v>2016</v>
      </c>
    </row>
    <row r="3673" spans="1:21" ht="57.6" x14ac:dyDescent="0.3">
      <c r="A3673">
        <v>3712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 s="11" t="s">
        <v>8315</v>
      </c>
      <c r="R3673" t="s">
        <v>8316</v>
      </c>
      <c r="S3673" s="15">
        <f t="shared" si="292"/>
        <v>42134.172071759262</v>
      </c>
      <c r="T3673" s="15">
        <f t="shared" si="293"/>
        <v>42155.290972222225</v>
      </c>
      <c r="U3673">
        <f t="shared" si="294"/>
        <v>2015</v>
      </c>
    </row>
    <row r="3674" spans="1:21" ht="43.2" x14ac:dyDescent="0.3">
      <c r="A3674">
        <v>3363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 s="11" t="s">
        <v>8315</v>
      </c>
      <c r="R3674" t="s">
        <v>8316</v>
      </c>
      <c r="S3674" s="15">
        <f t="shared" si="292"/>
        <v>41851.771354166667</v>
      </c>
      <c r="T3674" s="15">
        <f t="shared" si="293"/>
        <v>41870.666666666664</v>
      </c>
      <c r="U3674">
        <f t="shared" si="294"/>
        <v>2014</v>
      </c>
    </row>
    <row r="3675" spans="1:21" ht="43.2" x14ac:dyDescent="0.3">
      <c r="A3675">
        <v>2797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>
        <f t="shared" si="291"/>
        <v>87.36</v>
      </c>
      <c r="Q3675" s="11" t="s">
        <v>8315</v>
      </c>
      <c r="R3675" t="s">
        <v>8316</v>
      </c>
      <c r="S3675" s="15">
        <f t="shared" si="292"/>
        <v>41798.94027777778</v>
      </c>
      <c r="T3675" s="15">
        <f t="shared" si="293"/>
        <v>41828.94027777778</v>
      </c>
      <c r="U3675">
        <f t="shared" si="294"/>
        <v>2014</v>
      </c>
    </row>
    <row r="3676" spans="1:21" ht="43.2" x14ac:dyDescent="0.3">
      <c r="A3676">
        <v>2975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 s="11" t="s">
        <v>8315</v>
      </c>
      <c r="R3676" t="s">
        <v>8316</v>
      </c>
      <c r="S3676" s="15">
        <f t="shared" si="292"/>
        <v>41941.683865740742</v>
      </c>
      <c r="T3676" s="15">
        <f t="shared" si="293"/>
        <v>41970.125</v>
      </c>
      <c r="U3676">
        <f t="shared" si="294"/>
        <v>2014</v>
      </c>
    </row>
    <row r="3677" spans="1:21" ht="28.8" x14ac:dyDescent="0.3">
      <c r="A3677">
        <v>3169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>
        <f t="shared" si="291"/>
        <v>100.5</v>
      </c>
      <c r="Q3677" s="11" t="s">
        <v>8315</v>
      </c>
      <c r="R3677" t="s">
        <v>8316</v>
      </c>
      <c r="S3677" s="15">
        <f t="shared" si="292"/>
        <v>41591.737974537034</v>
      </c>
      <c r="T3677" s="15">
        <f t="shared" si="293"/>
        <v>41621.207638888889</v>
      </c>
      <c r="U3677">
        <f t="shared" si="294"/>
        <v>2013</v>
      </c>
    </row>
    <row r="3678" spans="1:21" ht="43.2" x14ac:dyDescent="0.3">
      <c r="A3678">
        <v>3243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>
        <f t="shared" si="291"/>
        <v>115.87</v>
      </c>
      <c r="Q3678" s="11" t="s">
        <v>8315</v>
      </c>
      <c r="R3678" t="s">
        <v>8316</v>
      </c>
      <c r="S3678" s="15">
        <f t="shared" si="292"/>
        <v>42262.096782407403</v>
      </c>
      <c r="T3678" s="15">
        <f t="shared" si="293"/>
        <v>42286</v>
      </c>
      <c r="U3678">
        <f t="shared" si="294"/>
        <v>2015</v>
      </c>
    </row>
    <row r="3679" spans="1:21" ht="43.2" x14ac:dyDescent="0.3">
      <c r="A3679">
        <v>3269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>
        <f t="shared" si="291"/>
        <v>116</v>
      </c>
      <c r="Q3679" s="11" t="s">
        <v>8315</v>
      </c>
      <c r="R3679" t="s">
        <v>8316</v>
      </c>
      <c r="S3679" s="15">
        <f t="shared" si="292"/>
        <v>42137.395798611105</v>
      </c>
      <c r="T3679" s="15">
        <f t="shared" si="293"/>
        <v>42171.458333333328</v>
      </c>
      <c r="U3679">
        <f t="shared" si="294"/>
        <v>2015</v>
      </c>
    </row>
    <row r="3680" spans="1:21" ht="43.2" x14ac:dyDescent="0.3">
      <c r="A3680">
        <v>3326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>
        <f t="shared" si="291"/>
        <v>142.28</v>
      </c>
      <c r="Q3680" s="11" t="s">
        <v>8315</v>
      </c>
      <c r="R3680" t="s">
        <v>8316</v>
      </c>
      <c r="S3680" s="15">
        <f t="shared" si="292"/>
        <v>42041.714178240742</v>
      </c>
      <c r="T3680" s="15">
        <f t="shared" si="293"/>
        <v>42071.67251157407</v>
      </c>
      <c r="U3680">
        <f t="shared" si="294"/>
        <v>2015</v>
      </c>
    </row>
    <row r="3681" spans="1:21" ht="43.2" x14ac:dyDescent="0.3">
      <c r="A3681">
        <v>3339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>
        <f t="shared" si="291"/>
        <v>177.62</v>
      </c>
      <c r="Q3681" s="11" t="s">
        <v>8315</v>
      </c>
      <c r="R3681" t="s">
        <v>8316</v>
      </c>
      <c r="S3681" s="15">
        <f t="shared" si="292"/>
        <v>42549.665717592594</v>
      </c>
      <c r="T3681" s="15">
        <f t="shared" si="293"/>
        <v>42579.665717592594</v>
      </c>
      <c r="U3681">
        <f t="shared" si="294"/>
        <v>2016</v>
      </c>
    </row>
    <row r="3682" spans="1:21" ht="43.2" x14ac:dyDescent="0.3">
      <c r="A3682">
        <v>3376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>
        <f t="shared" si="291"/>
        <v>421.11</v>
      </c>
      <c r="Q3682" s="11" t="s">
        <v>8315</v>
      </c>
      <c r="R3682" t="s">
        <v>8316</v>
      </c>
      <c r="S3682" s="15">
        <f t="shared" si="292"/>
        <v>42059.701319444444</v>
      </c>
      <c r="T3682" s="15">
        <f t="shared" si="293"/>
        <v>42119.659652777773</v>
      </c>
      <c r="U3682">
        <f t="shared" si="294"/>
        <v>2015</v>
      </c>
    </row>
    <row r="3683" spans="1:21" ht="43.2" x14ac:dyDescent="0.3">
      <c r="A3683">
        <v>3377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>
        <f t="shared" si="291"/>
        <v>104.99</v>
      </c>
      <c r="Q3683" s="11" t="s">
        <v>8315</v>
      </c>
      <c r="R3683" t="s">
        <v>8316</v>
      </c>
      <c r="S3683" s="15">
        <f t="shared" si="292"/>
        <v>42053.732627314821</v>
      </c>
      <c r="T3683" s="15">
        <f t="shared" si="293"/>
        <v>42083.705555555556</v>
      </c>
      <c r="U3683">
        <f t="shared" si="294"/>
        <v>2015</v>
      </c>
    </row>
    <row r="3684" spans="1:21" ht="57.6" x14ac:dyDescent="0.3">
      <c r="A3684">
        <v>3662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>
        <f t="shared" si="291"/>
        <v>202.85</v>
      </c>
      <c r="Q3684" s="11" t="s">
        <v>8315</v>
      </c>
      <c r="R3684" t="s">
        <v>8316</v>
      </c>
      <c r="S3684" s="15">
        <f t="shared" si="292"/>
        <v>42064.220069444447</v>
      </c>
      <c r="T3684" s="15">
        <f t="shared" si="293"/>
        <v>42094.178402777776</v>
      </c>
      <c r="U3684">
        <f t="shared" si="294"/>
        <v>2015</v>
      </c>
    </row>
    <row r="3685" spans="1:21" x14ac:dyDescent="0.3">
      <c r="A3685">
        <v>3302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 s="11" t="s">
        <v>8315</v>
      </c>
      <c r="R3685" t="s">
        <v>8316</v>
      </c>
      <c r="S3685" s="15">
        <f t="shared" si="292"/>
        <v>42681.35157407407</v>
      </c>
      <c r="T3685" s="15">
        <f t="shared" si="293"/>
        <v>42711.35157407407</v>
      </c>
      <c r="U3685">
        <f t="shared" si="294"/>
        <v>2016</v>
      </c>
    </row>
    <row r="3686" spans="1:21" ht="57.6" x14ac:dyDescent="0.3">
      <c r="A3686">
        <v>3241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 s="11" t="s">
        <v>8315</v>
      </c>
      <c r="R3686" t="s">
        <v>8316</v>
      </c>
      <c r="S3686" s="15">
        <f t="shared" si="292"/>
        <v>41893.324884259258</v>
      </c>
      <c r="T3686" s="15">
        <f t="shared" si="293"/>
        <v>41926.290972222225</v>
      </c>
      <c r="U3686">
        <f t="shared" si="294"/>
        <v>2014</v>
      </c>
    </row>
    <row r="3687" spans="1:21" ht="28.8" x14ac:dyDescent="0.3">
      <c r="A3687">
        <v>3360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 s="11" t="s">
        <v>8315</v>
      </c>
      <c r="R3687" t="s">
        <v>8316</v>
      </c>
      <c r="S3687" s="15">
        <f t="shared" si="292"/>
        <v>42697.082673611112</v>
      </c>
      <c r="T3687" s="15">
        <f t="shared" si="293"/>
        <v>42718.665972222225</v>
      </c>
      <c r="U3687">
        <f t="shared" si="294"/>
        <v>2016</v>
      </c>
    </row>
    <row r="3688" spans="1:21" ht="43.2" x14ac:dyDescent="0.3">
      <c r="A3688">
        <v>2828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>
        <f t="shared" si="291"/>
        <v>98.31</v>
      </c>
      <c r="Q3688" s="11" t="s">
        <v>8315</v>
      </c>
      <c r="R3688" t="s">
        <v>8316</v>
      </c>
      <c r="S3688" s="15">
        <f t="shared" si="292"/>
        <v>42254.264687499999</v>
      </c>
      <c r="T3688" s="15">
        <f t="shared" si="293"/>
        <v>42279.958333333328</v>
      </c>
      <c r="U3688">
        <f t="shared" si="294"/>
        <v>2015</v>
      </c>
    </row>
    <row r="3689" spans="1:21" ht="43.2" x14ac:dyDescent="0.3">
      <c r="A3689">
        <v>3209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>
        <f t="shared" si="291"/>
        <v>50.16</v>
      </c>
      <c r="Q3689" s="11" t="s">
        <v>8315</v>
      </c>
      <c r="R3689" t="s">
        <v>8316</v>
      </c>
      <c r="S3689" s="15">
        <f t="shared" si="292"/>
        <v>41778.637245370373</v>
      </c>
      <c r="T3689" s="15">
        <f t="shared" si="293"/>
        <v>41810.958333333336</v>
      </c>
      <c r="U3689">
        <f t="shared" si="294"/>
        <v>2014</v>
      </c>
    </row>
    <row r="3690" spans="1:21" ht="43.2" x14ac:dyDescent="0.3">
      <c r="A3690">
        <v>3433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>
        <f t="shared" si="291"/>
        <v>134.15</v>
      </c>
      <c r="Q3690" s="11" t="s">
        <v>8315</v>
      </c>
      <c r="R3690" t="s">
        <v>8316</v>
      </c>
      <c r="S3690" s="15">
        <f t="shared" si="292"/>
        <v>41776.063136574077</v>
      </c>
      <c r="T3690" s="15">
        <f t="shared" si="293"/>
        <v>41807.125</v>
      </c>
      <c r="U3690">
        <f t="shared" si="294"/>
        <v>2014</v>
      </c>
    </row>
    <row r="3691" spans="1:21" ht="57.6" x14ac:dyDescent="0.3">
      <c r="A3691">
        <v>527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 s="11" t="s">
        <v>8315</v>
      </c>
      <c r="R3691" t="s">
        <v>8316</v>
      </c>
      <c r="S3691" s="15">
        <f t="shared" si="292"/>
        <v>42753.205625000002</v>
      </c>
      <c r="T3691" s="15">
        <f t="shared" si="293"/>
        <v>42783.670138888891</v>
      </c>
      <c r="U3691">
        <f t="shared" si="294"/>
        <v>2017</v>
      </c>
    </row>
    <row r="3692" spans="1:21" ht="43.2" x14ac:dyDescent="0.3">
      <c r="A3692">
        <v>532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 s="11" t="s">
        <v>8315</v>
      </c>
      <c r="R3692" t="s">
        <v>8316</v>
      </c>
      <c r="S3692" s="15">
        <f t="shared" si="292"/>
        <v>42473.007037037038</v>
      </c>
      <c r="T3692" s="15">
        <f t="shared" si="293"/>
        <v>42503.007037037038</v>
      </c>
      <c r="U3692">
        <f t="shared" si="294"/>
        <v>2016</v>
      </c>
    </row>
    <row r="3693" spans="1:21" ht="57.6" x14ac:dyDescent="0.3">
      <c r="A3693">
        <v>2793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 s="11" t="s">
        <v>8315</v>
      </c>
      <c r="R3693" t="s">
        <v>8316</v>
      </c>
      <c r="S3693" s="15">
        <f t="shared" si="292"/>
        <v>42176.419039351851</v>
      </c>
      <c r="T3693" s="15">
        <f t="shared" si="293"/>
        <v>42206.419039351851</v>
      </c>
      <c r="U3693">
        <f t="shared" si="294"/>
        <v>2015</v>
      </c>
    </row>
    <row r="3694" spans="1:21" ht="43.2" x14ac:dyDescent="0.3">
      <c r="A3694">
        <v>2803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 s="11" t="s">
        <v>8315</v>
      </c>
      <c r="R3694" t="s">
        <v>8316</v>
      </c>
      <c r="S3694" s="15">
        <f t="shared" si="292"/>
        <v>42158.065694444449</v>
      </c>
      <c r="T3694" s="15">
        <f t="shared" si="293"/>
        <v>42201</v>
      </c>
      <c r="U3694">
        <f t="shared" si="294"/>
        <v>2015</v>
      </c>
    </row>
    <row r="3695" spans="1:21" ht="43.2" x14ac:dyDescent="0.3">
      <c r="A3695">
        <v>2811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 s="11" t="s">
        <v>8315</v>
      </c>
      <c r="R3695" t="s">
        <v>8316</v>
      </c>
      <c r="S3695" s="15">
        <f t="shared" si="292"/>
        <v>42028.496562500004</v>
      </c>
      <c r="T3695" s="15">
        <f t="shared" si="293"/>
        <v>42058.496562500004</v>
      </c>
      <c r="U3695">
        <f t="shared" si="294"/>
        <v>2015</v>
      </c>
    </row>
    <row r="3696" spans="1:21" ht="43.2" x14ac:dyDescent="0.3">
      <c r="A3696">
        <v>2818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 s="11" t="s">
        <v>8315</v>
      </c>
      <c r="R3696" t="s">
        <v>8316</v>
      </c>
      <c r="S3696" s="15">
        <f t="shared" si="292"/>
        <v>42250.598217592589</v>
      </c>
      <c r="T3696" s="15">
        <f t="shared" si="293"/>
        <v>42270.598217592589</v>
      </c>
      <c r="U3696">
        <f t="shared" si="294"/>
        <v>2015</v>
      </c>
    </row>
    <row r="3697" spans="1:21" ht="57.6" x14ac:dyDescent="0.3">
      <c r="A3697">
        <v>2963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 s="11" t="s">
        <v>8315</v>
      </c>
      <c r="R3697" t="s">
        <v>8316</v>
      </c>
      <c r="S3697" s="15">
        <f t="shared" si="292"/>
        <v>42157.470185185186</v>
      </c>
      <c r="T3697" s="15">
        <f t="shared" si="293"/>
        <v>42187.470185185186</v>
      </c>
      <c r="U3697">
        <f t="shared" si="294"/>
        <v>2015</v>
      </c>
    </row>
    <row r="3698" spans="1:21" ht="43.2" x14ac:dyDescent="0.3">
      <c r="A3698">
        <v>2966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 s="11" t="s">
        <v>8315</v>
      </c>
      <c r="R3698" t="s">
        <v>8316</v>
      </c>
      <c r="S3698" s="15">
        <f t="shared" si="292"/>
        <v>42233.738564814819</v>
      </c>
      <c r="T3698" s="15">
        <f t="shared" si="293"/>
        <v>42263.738564814819</v>
      </c>
      <c r="U3698">
        <f t="shared" si="294"/>
        <v>2015</v>
      </c>
    </row>
    <row r="3699" spans="1:21" ht="43.2" x14ac:dyDescent="0.3">
      <c r="A3699">
        <v>3173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 s="11" t="s">
        <v>8315</v>
      </c>
      <c r="R3699" t="s">
        <v>8316</v>
      </c>
      <c r="S3699" s="15">
        <f t="shared" si="292"/>
        <v>41878.878379629627</v>
      </c>
      <c r="T3699" s="15">
        <f t="shared" si="293"/>
        <v>41908.878379629627</v>
      </c>
      <c r="U3699">
        <f t="shared" si="294"/>
        <v>2014</v>
      </c>
    </row>
    <row r="3700" spans="1:21" ht="43.2" x14ac:dyDescent="0.3">
      <c r="A3700">
        <v>3242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 s="11" t="s">
        <v>8315</v>
      </c>
      <c r="R3700" t="s">
        <v>8316</v>
      </c>
      <c r="S3700" s="15">
        <f t="shared" si="292"/>
        <v>41871.755694444444</v>
      </c>
      <c r="T3700" s="15">
        <f t="shared" si="293"/>
        <v>41901.755694444444</v>
      </c>
      <c r="U3700">
        <f t="shared" si="294"/>
        <v>2014</v>
      </c>
    </row>
    <row r="3701" spans="1:21" ht="43.2" x14ac:dyDescent="0.3">
      <c r="A3701">
        <v>3246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 s="11" t="s">
        <v>8315</v>
      </c>
      <c r="R3701" t="s">
        <v>8316</v>
      </c>
      <c r="S3701" s="15">
        <f t="shared" si="292"/>
        <v>42230.472222222219</v>
      </c>
      <c r="T3701" s="15">
        <f t="shared" si="293"/>
        <v>42259.165972222225</v>
      </c>
      <c r="U3701">
        <f t="shared" si="294"/>
        <v>2015</v>
      </c>
    </row>
    <row r="3702" spans="1:21" ht="43.2" x14ac:dyDescent="0.3">
      <c r="A3702">
        <v>3256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 s="11" t="s">
        <v>8315</v>
      </c>
      <c r="R3702" t="s">
        <v>8316</v>
      </c>
      <c r="S3702" s="15">
        <f t="shared" si="292"/>
        <v>42144.573807870373</v>
      </c>
      <c r="T3702" s="15">
        <f t="shared" si="293"/>
        <v>42166.165972222225</v>
      </c>
      <c r="U3702">
        <f t="shared" si="294"/>
        <v>2015</v>
      </c>
    </row>
    <row r="3703" spans="1:21" ht="43.2" x14ac:dyDescent="0.3">
      <c r="A3703">
        <v>3272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 s="11" t="s">
        <v>8315</v>
      </c>
      <c r="R3703" t="s">
        <v>8316</v>
      </c>
      <c r="S3703" s="15">
        <f t="shared" si="292"/>
        <v>42284.500104166669</v>
      </c>
      <c r="T3703" s="15">
        <f t="shared" si="293"/>
        <v>42314.541770833333</v>
      </c>
      <c r="U3703">
        <f t="shared" si="294"/>
        <v>2015</v>
      </c>
    </row>
    <row r="3704" spans="1:21" ht="43.2" x14ac:dyDescent="0.3">
      <c r="A3704">
        <v>3288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 s="11" t="s">
        <v>8315</v>
      </c>
      <c r="R3704" t="s">
        <v>8316</v>
      </c>
      <c r="S3704" s="15">
        <f t="shared" si="292"/>
        <v>42505.774479166663</v>
      </c>
      <c r="T3704" s="15">
        <f t="shared" si="293"/>
        <v>42541.958333333328</v>
      </c>
      <c r="U3704">
        <f t="shared" si="294"/>
        <v>2016</v>
      </c>
    </row>
    <row r="3705" spans="1:21" ht="43.2" x14ac:dyDescent="0.3">
      <c r="A3705">
        <v>3298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 s="11" t="s">
        <v>8315</v>
      </c>
      <c r="R3705" t="s">
        <v>8316</v>
      </c>
      <c r="S3705" s="15">
        <f t="shared" si="292"/>
        <v>42239.957962962959</v>
      </c>
      <c r="T3705" s="15">
        <f t="shared" si="293"/>
        <v>42260</v>
      </c>
      <c r="U3705">
        <f t="shared" si="294"/>
        <v>2015</v>
      </c>
    </row>
    <row r="3706" spans="1:21" ht="43.2" x14ac:dyDescent="0.3">
      <c r="A3706">
        <v>3358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 s="11" t="s">
        <v>8315</v>
      </c>
      <c r="R3706" t="s">
        <v>8316</v>
      </c>
      <c r="S3706" s="15">
        <f t="shared" si="292"/>
        <v>41932.311099537037</v>
      </c>
      <c r="T3706" s="15">
        <f t="shared" si="293"/>
        <v>41962.352766203709</v>
      </c>
      <c r="U3706">
        <f t="shared" si="294"/>
        <v>2014</v>
      </c>
    </row>
    <row r="3707" spans="1:21" ht="43.2" x14ac:dyDescent="0.3">
      <c r="A3707">
        <v>3389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 s="11" t="s">
        <v>8315</v>
      </c>
      <c r="R3707" t="s">
        <v>8316</v>
      </c>
      <c r="S3707" s="15">
        <f t="shared" si="292"/>
        <v>42494.563449074078</v>
      </c>
      <c r="T3707" s="15">
        <f t="shared" si="293"/>
        <v>42524.563449074078</v>
      </c>
      <c r="U3707">
        <f t="shared" si="294"/>
        <v>2016</v>
      </c>
    </row>
    <row r="3708" spans="1:21" ht="43.2" x14ac:dyDescent="0.3">
      <c r="A3708">
        <v>3400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 s="11" t="s">
        <v>8315</v>
      </c>
      <c r="R3708" t="s">
        <v>8316</v>
      </c>
      <c r="S3708" s="15">
        <f t="shared" si="292"/>
        <v>41834.953865740739</v>
      </c>
      <c r="T3708" s="15">
        <f t="shared" si="293"/>
        <v>41879.953865740739</v>
      </c>
      <c r="U3708">
        <f t="shared" si="294"/>
        <v>2014</v>
      </c>
    </row>
    <row r="3709" spans="1:21" ht="43.2" x14ac:dyDescent="0.3">
      <c r="A3709">
        <v>3406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 s="11" t="s">
        <v>8315</v>
      </c>
      <c r="R3709" t="s">
        <v>8316</v>
      </c>
      <c r="S3709" s="15">
        <f t="shared" si="292"/>
        <v>41791.492777777778</v>
      </c>
      <c r="T3709" s="15">
        <f t="shared" si="293"/>
        <v>41836.492777777778</v>
      </c>
      <c r="U3709">
        <f t="shared" si="294"/>
        <v>2014</v>
      </c>
    </row>
    <row r="3710" spans="1:21" ht="43.2" x14ac:dyDescent="0.3">
      <c r="A3710">
        <v>3421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 s="11" t="s">
        <v>8315</v>
      </c>
      <c r="R3710" t="s">
        <v>8316</v>
      </c>
      <c r="S3710" s="15">
        <f t="shared" si="292"/>
        <v>42037.791238425925</v>
      </c>
      <c r="T3710" s="15">
        <f t="shared" si="293"/>
        <v>42067.791238425925</v>
      </c>
      <c r="U3710">
        <f t="shared" si="294"/>
        <v>2015</v>
      </c>
    </row>
    <row r="3711" spans="1:21" ht="43.2" x14ac:dyDescent="0.3">
      <c r="A3711">
        <v>3434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 s="11" t="s">
        <v>8315</v>
      </c>
      <c r="R3711" t="s">
        <v>8316</v>
      </c>
      <c r="S3711" s="15">
        <f t="shared" si="292"/>
        <v>41800.380428240744</v>
      </c>
      <c r="T3711" s="15">
        <f t="shared" si="293"/>
        <v>41830.380428240744</v>
      </c>
      <c r="U3711">
        <f t="shared" si="294"/>
        <v>2014</v>
      </c>
    </row>
    <row r="3712" spans="1:21" ht="43.2" x14ac:dyDescent="0.3">
      <c r="A3712">
        <v>3455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 s="11" t="s">
        <v>8315</v>
      </c>
      <c r="R3712" t="s">
        <v>8316</v>
      </c>
      <c r="S3712" s="15">
        <f t="shared" si="292"/>
        <v>42626.7503125</v>
      </c>
      <c r="T3712" s="15">
        <f t="shared" si="293"/>
        <v>42656.7503125</v>
      </c>
      <c r="U3712">
        <f t="shared" si="294"/>
        <v>2016</v>
      </c>
    </row>
    <row r="3713" spans="1:21" ht="43.2" x14ac:dyDescent="0.3">
      <c r="A3713">
        <v>3463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 s="11" t="s">
        <v>8315</v>
      </c>
      <c r="R3713" t="s">
        <v>8316</v>
      </c>
      <c r="S3713" s="15">
        <f t="shared" si="292"/>
        <v>42612.918807870374</v>
      </c>
      <c r="T3713" s="15">
        <f t="shared" si="293"/>
        <v>42654.165972222225</v>
      </c>
      <c r="U3713">
        <f t="shared" si="294"/>
        <v>2016</v>
      </c>
    </row>
    <row r="3714" spans="1:21" ht="43.2" x14ac:dyDescent="0.3">
      <c r="A3714">
        <v>3468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s="11" t="s">
        <v>8315</v>
      </c>
      <c r="R3714" t="s">
        <v>8316</v>
      </c>
      <c r="S3714" s="15">
        <f t="shared" si="292"/>
        <v>42605.765381944439</v>
      </c>
      <c r="T3714" s="15">
        <f t="shared" si="293"/>
        <v>42634.125</v>
      </c>
      <c r="U3714">
        <f t="shared" si="294"/>
        <v>2016</v>
      </c>
    </row>
    <row r="3715" spans="1:21" ht="43.2" x14ac:dyDescent="0.3">
      <c r="A3715">
        <v>3481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 s="11" t="s">
        <v>8315</v>
      </c>
      <c r="R3715" t="s">
        <v>8316</v>
      </c>
      <c r="S3715" s="15">
        <f t="shared" si="292"/>
        <v>41989.24754629629</v>
      </c>
      <c r="T3715" s="15">
        <f t="shared" si="293"/>
        <v>42006.24754629629</v>
      </c>
      <c r="U3715">
        <f t="shared" si="294"/>
        <v>2014</v>
      </c>
    </row>
    <row r="3716" spans="1:21" ht="43.2" x14ac:dyDescent="0.3">
      <c r="A3716">
        <v>3507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 s="11" t="s">
        <v>8315</v>
      </c>
      <c r="R3716" t="s">
        <v>8316</v>
      </c>
      <c r="S3716" s="15">
        <f t="shared" si="292"/>
        <v>42491.92288194444</v>
      </c>
      <c r="T3716" s="15">
        <f t="shared" si="293"/>
        <v>42521.92288194444</v>
      </c>
      <c r="U3716">
        <f t="shared" si="294"/>
        <v>2016</v>
      </c>
    </row>
    <row r="3717" spans="1:21" ht="43.2" x14ac:dyDescent="0.3">
      <c r="A3717">
        <v>3524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 s="11" t="s">
        <v>8315</v>
      </c>
      <c r="R3717" t="s">
        <v>8316</v>
      </c>
      <c r="S3717" s="15">
        <f t="shared" si="292"/>
        <v>41880.76357638889</v>
      </c>
      <c r="T3717" s="15">
        <f t="shared" si="293"/>
        <v>41895.166666666664</v>
      </c>
      <c r="U3717">
        <f t="shared" si="294"/>
        <v>2014</v>
      </c>
    </row>
    <row r="3718" spans="1:21" ht="43.2" x14ac:dyDescent="0.3">
      <c r="A3718">
        <v>3575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 s="11" t="s">
        <v>8315</v>
      </c>
      <c r="R3718" t="s">
        <v>8316</v>
      </c>
      <c r="S3718" s="15">
        <f t="shared" si="292"/>
        <v>42561.783877314811</v>
      </c>
      <c r="T3718" s="15">
        <f t="shared" si="293"/>
        <v>42593.165972222225</v>
      </c>
      <c r="U3718">
        <f t="shared" si="294"/>
        <v>2016</v>
      </c>
    </row>
    <row r="3719" spans="1:21" ht="43.2" x14ac:dyDescent="0.3">
      <c r="A3719">
        <v>3714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 s="11" t="s">
        <v>8315</v>
      </c>
      <c r="R3719" t="s">
        <v>8316</v>
      </c>
      <c r="S3719" s="15">
        <f t="shared" si="292"/>
        <v>42118.556331018524</v>
      </c>
      <c r="T3719" s="15">
        <f t="shared" si="293"/>
        <v>42150.165972222225</v>
      </c>
      <c r="U3719">
        <f t="shared" si="294"/>
        <v>2015</v>
      </c>
    </row>
    <row r="3720" spans="1:21" ht="43.2" x14ac:dyDescent="0.3">
      <c r="A3720">
        <v>3620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1" t="s">
        <v>8315</v>
      </c>
      <c r="R3720" t="s">
        <v>8316</v>
      </c>
      <c r="S3720" s="15">
        <f t="shared" si="292"/>
        <v>42037.938206018516</v>
      </c>
      <c r="T3720" s="15">
        <f t="shared" si="293"/>
        <v>42068.166666666672</v>
      </c>
      <c r="U3720">
        <f t="shared" si="294"/>
        <v>2015</v>
      </c>
    </row>
    <row r="3721" spans="1:21" ht="72" x14ac:dyDescent="0.3">
      <c r="A3721">
        <v>3316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1" t="s">
        <v>8315</v>
      </c>
      <c r="R3721" t="s">
        <v>8316</v>
      </c>
      <c r="S3721" s="15">
        <f t="shared" si="292"/>
        <v>41826.871238425927</v>
      </c>
      <c r="T3721" s="15">
        <f t="shared" si="293"/>
        <v>41859.57916666667</v>
      </c>
      <c r="U3721">
        <f t="shared" si="294"/>
        <v>2014</v>
      </c>
    </row>
    <row r="3722" spans="1:21" ht="57.6" x14ac:dyDescent="0.3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IFERROR(ROUND(E3722/L3722,2),0)</f>
        <v>1000</v>
      </c>
      <c r="Q3722" s="11" t="s">
        <v>8315</v>
      </c>
      <c r="R3722" t="s">
        <v>8316</v>
      </c>
      <c r="S3722" s="15">
        <f t="shared" ref="S3722:S3785" si="297">(((J3722/60)/60)/24)+DATE(1970,1,1)</f>
        <v>41850.400937500002</v>
      </c>
      <c r="T3722" s="15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43.2" x14ac:dyDescent="0.3">
      <c r="A3723">
        <v>3214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 s="11" t="s">
        <v>8315</v>
      </c>
      <c r="R3723" t="s">
        <v>8316</v>
      </c>
      <c r="S3723" s="15">
        <f t="shared" si="297"/>
        <v>42337.792511574073</v>
      </c>
      <c r="T3723" s="15">
        <f t="shared" si="298"/>
        <v>42374.996527777781</v>
      </c>
      <c r="U3723">
        <f t="shared" si="299"/>
        <v>2015</v>
      </c>
    </row>
    <row r="3724" spans="1:21" ht="43.2" x14ac:dyDescent="0.3">
      <c r="A3724">
        <v>3218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s="11" t="s">
        <v>8315</v>
      </c>
      <c r="R3724" t="s">
        <v>8316</v>
      </c>
      <c r="S3724" s="15">
        <f t="shared" si="297"/>
        <v>41971.002152777779</v>
      </c>
      <c r="T3724" s="15">
        <f t="shared" si="298"/>
        <v>42004</v>
      </c>
      <c r="U3724">
        <f t="shared" si="299"/>
        <v>2014</v>
      </c>
    </row>
    <row r="3725" spans="1:21" ht="28.8" x14ac:dyDescent="0.3">
      <c r="A3725">
        <v>3248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 s="11" t="s">
        <v>8315</v>
      </c>
      <c r="R3725" t="s">
        <v>8316</v>
      </c>
      <c r="S3725" s="15">
        <f t="shared" si="297"/>
        <v>42068.888391203705</v>
      </c>
      <c r="T3725" s="15">
        <f t="shared" si="298"/>
        <v>42098.846724537041</v>
      </c>
      <c r="U3725">
        <f t="shared" si="299"/>
        <v>2015</v>
      </c>
    </row>
    <row r="3726" spans="1:21" ht="43.2" x14ac:dyDescent="0.3">
      <c r="A3726">
        <v>3677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s="11" t="s">
        <v>8315</v>
      </c>
      <c r="R3726" t="s">
        <v>8316</v>
      </c>
      <c r="S3726" s="15">
        <f t="shared" si="297"/>
        <v>41802.574282407404</v>
      </c>
      <c r="T3726" s="15">
        <f t="shared" si="298"/>
        <v>41823.165972222225</v>
      </c>
      <c r="U3726">
        <f t="shared" si="299"/>
        <v>2014</v>
      </c>
    </row>
    <row r="3727" spans="1:21" ht="28.8" x14ac:dyDescent="0.3">
      <c r="A3727">
        <v>3262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s="11" t="s">
        <v>8315</v>
      </c>
      <c r="R3727" t="s">
        <v>8316</v>
      </c>
      <c r="S3727" s="15">
        <f t="shared" si="297"/>
        <v>41964.315532407403</v>
      </c>
      <c r="T3727" s="15">
        <f t="shared" si="298"/>
        <v>41995.166666666672</v>
      </c>
      <c r="U3727">
        <f t="shared" si="299"/>
        <v>2014</v>
      </c>
    </row>
    <row r="3728" spans="1:21" ht="43.2" x14ac:dyDescent="0.3">
      <c r="A3728">
        <v>3163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 s="11" t="s">
        <v>8315</v>
      </c>
      <c r="R3728" t="s">
        <v>8316</v>
      </c>
      <c r="S3728" s="15">
        <f t="shared" si="297"/>
        <v>41775.753761574073</v>
      </c>
      <c r="T3728" s="15">
        <f t="shared" si="298"/>
        <v>41805.753761574073</v>
      </c>
      <c r="U3728">
        <f t="shared" si="299"/>
        <v>2014</v>
      </c>
    </row>
    <row r="3729" spans="1:21" ht="43.2" x14ac:dyDescent="0.3">
      <c r="A3729">
        <v>3254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 s="11" t="s">
        <v>8315</v>
      </c>
      <c r="R3729" t="s">
        <v>8316</v>
      </c>
      <c r="S3729" s="15">
        <f t="shared" si="297"/>
        <v>42059.085752314815</v>
      </c>
      <c r="T3729" s="15">
        <f t="shared" si="298"/>
        <v>42089.044085648144</v>
      </c>
      <c r="U3729">
        <f t="shared" si="299"/>
        <v>2015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9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9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9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9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9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8315</v>
      </c>
      <c r="R3735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9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9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9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9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9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9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9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9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8315</v>
      </c>
      <c r="R3743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9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9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8315</v>
      </c>
      <c r="R3745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9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8315</v>
      </c>
      <c r="R3746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9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9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9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43.2" x14ac:dyDescent="0.3">
      <c r="A3754">
        <v>2922</v>
      </c>
      <c r="B3754" s="9" t="s">
        <v>2922</v>
      </c>
      <c r="C3754" s="3" t="s">
        <v>7032</v>
      </c>
      <c r="D3754" s="5">
        <v>500</v>
      </c>
      <c r="E3754" s="7">
        <v>500</v>
      </c>
      <c r="F3754" t="s">
        <v>8218</v>
      </c>
      <c r="G3754" t="s">
        <v>8224</v>
      </c>
      <c r="H3754" t="s">
        <v>8246</v>
      </c>
      <c r="I3754">
        <v>1431982727</v>
      </c>
      <c r="J3754">
        <v>1428094727</v>
      </c>
      <c r="K3754" t="b">
        <v>0</v>
      </c>
      <c r="L3754">
        <v>6</v>
      </c>
      <c r="M3754" t="b">
        <v>1</v>
      </c>
      <c r="N3754" t="s">
        <v>8303</v>
      </c>
      <c r="O3754">
        <f t="shared" si="295"/>
        <v>100</v>
      </c>
      <c r="P3754">
        <f t="shared" si="296"/>
        <v>83.33</v>
      </c>
      <c r="Q3754" s="11" t="s">
        <v>8315</v>
      </c>
      <c r="R3754" t="s">
        <v>8357</v>
      </c>
      <c r="S3754" s="15">
        <f t="shared" si="297"/>
        <v>42097.874155092592</v>
      </c>
      <c r="T3754" s="15">
        <f t="shared" si="298"/>
        <v>42142.874155092592</v>
      </c>
      <c r="U3754">
        <f t="shared" si="299"/>
        <v>2015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57.6" x14ac:dyDescent="0.3">
      <c r="A3757">
        <v>3761</v>
      </c>
      <c r="B3757" s="9" t="s">
        <v>3758</v>
      </c>
      <c r="C3757" s="3" t="s">
        <v>7871</v>
      </c>
      <c r="D3757" s="5">
        <v>500</v>
      </c>
      <c r="E3757" s="7">
        <v>500</v>
      </c>
      <c r="F3757" t="s">
        <v>8218</v>
      </c>
      <c r="G3757" t="s">
        <v>8224</v>
      </c>
      <c r="H3757" t="s">
        <v>8246</v>
      </c>
      <c r="I3757">
        <v>1439247600</v>
      </c>
      <c r="J3757">
        <v>1434625937</v>
      </c>
      <c r="K3757" t="b">
        <v>0</v>
      </c>
      <c r="L3757">
        <v>3</v>
      </c>
      <c r="M3757" t="b">
        <v>1</v>
      </c>
      <c r="N3757" t="s">
        <v>8303</v>
      </c>
      <c r="O3757">
        <f t="shared" si="295"/>
        <v>100</v>
      </c>
      <c r="P3757">
        <f t="shared" si="296"/>
        <v>166.67</v>
      </c>
      <c r="Q3757" s="11" t="s">
        <v>8315</v>
      </c>
      <c r="R3757" t="s">
        <v>8357</v>
      </c>
      <c r="S3757" s="15">
        <f t="shared" si="297"/>
        <v>42173.466863425929</v>
      </c>
      <c r="T3757" s="15">
        <f t="shared" si="298"/>
        <v>42226.958333333328</v>
      </c>
      <c r="U3757">
        <f t="shared" si="299"/>
        <v>2015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43.2" x14ac:dyDescent="0.3">
      <c r="A3763">
        <v>3205</v>
      </c>
      <c r="B3763" s="9" t="s">
        <v>3205</v>
      </c>
      <c r="C3763" s="3" t="s">
        <v>7315</v>
      </c>
      <c r="D3763" s="5">
        <v>8000</v>
      </c>
      <c r="E3763" s="7">
        <v>273</v>
      </c>
      <c r="F3763" t="s">
        <v>8220</v>
      </c>
      <c r="G3763" t="s">
        <v>8224</v>
      </c>
      <c r="H3763" t="s">
        <v>8246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 t="shared" si="295"/>
        <v>3</v>
      </c>
      <c r="P3763">
        <f t="shared" si="296"/>
        <v>22.75</v>
      </c>
      <c r="Q3763" s="11" t="s">
        <v>8315</v>
      </c>
      <c r="R3763" t="s">
        <v>8357</v>
      </c>
      <c r="S3763" s="15">
        <f t="shared" si="297"/>
        <v>42095.374675925923</v>
      </c>
      <c r="T3763" s="15">
        <f t="shared" si="298"/>
        <v>42125.374675925923</v>
      </c>
      <c r="U3763">
        <f t="shared" si="299"/>
        <v>2015</v>
      </c>
    </row>
    <row r="3764" spans="1:21" ht="43.2" x14ac:dyDescent="0.3">
      <c r="A3764">
        <v>3188</v>
      </c>
      <c r="B3764" s="9" t="s">
        <v>3188</v>
      </c>
      <c r="C3764" s="3" t="s">
        <v>7298</v>
      </c>
      <c r="D3764" s="5">
        <v>200</v>
      </c>
      <c r="E3764" s="7">
        <v>130</v>
      </c>
      <c r="F3764" t="s">
        <v>8220</v>
      </c>
      <c r="G3764" t="s">
        <v>8224</v>
      </c>
      <c r="H3764" t="s">
        <v>8246</v>
      </c>
      <c r="I3764">
        <v>1433930302</v>
      </c>
      <c r="J3764">
        <v>1432115902</v>
      </c>
      <c r="K3764" t="b">
        <v>0</v>
      </c>
      <c r="L3764">
        <v>9</v>
      </c>
      <c r="M3764" t="b">
        <v>0</v>
      </c>
      <c r="N3764" t="s">
        <v>8303</v>
      </c>
      <c r="O3764">
        <f t="shared" si="295"/>
        <v>65</v>
      </c>
      <c r="P3764">
        <f t="shared" si="296"/>
        <v>14.44</v>
      </c>
      <c r="Q3764" s="11" t="s">
        <v>8315</v>
      </c>
      <c r="R3764" t="s">
        <v>8357</v>
      </c>
      <c r="S3764" s="15">
        <f t="shared" si="297"/>
        <v>42144.415532407409</v>
      </c>
      <c r="T3764" s="15">
        <f t="shared" si="298"/>
        <v>42165.415532407409</v>
      </c>
      <c r="U3764">
        <f t="shared" si="299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3.2" x14ac:dyDescent="0.3">
      <c r="A3772">
        <v>3789</v>
      </c>
      <c r="B3772" s="9" t="s">
        <v>3786</v>
      </c>
      <c r="C3772" s="3" t="s">
        <v>7899</v>
      </c>
      <c r="D3772" s="5">
        <v>3550</v>
      </c>
      <c r="E3772" s="7">
        <v>116</v>
      </c>
      <c r="F3772" t="s">
        <v>8220</v>
      </c>
      <c r="G3772" t="s">
        <v>8224</v>
      </c>
      <c r="H3772" t="s">
        <v>8246</v>
      </c>
      <c r="I3772">
        <v>1434395418</v>
      </c>
      <c r="J3772">
        <v>1431630618</v>
      </c>
      <c r="K3772" t="b">
        <v>0</v>
      </c>
      <c r="L3772">
        <v>4</v>
      </c>
      <c r="M3772" t="b">
        <v>0</v>
      </c>
      <c r="N3772" t="s">
        <v>8303</v>
      </c>
      <c r="O3772">
        <f t="shared" si="295"/>
        <v>3</v>
      </c>
      <c r="P3772">
        <f t="shared" si="296"/>
        <v>29</v>
      </c>
      <c r="Q3772" s="11" t="s">
        <v>8315</v>
      </c>
      <c r="R3772" t="s">
        <v>8357</v>
      </c>
      <c r="S3772" s="15">
        <f t="shared" si="297"/>
        <v>42138.798819444448</v>
      </c>
      <c r="T3772" s="15">
        <f t="shared" si="298"/>
        <v>42170.798819444448</v>
      </c>
      <c r="U3772">
        <f t="shared" si="299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3192</v>
      </c>
      <c r="B3784" s="9" t="s">
        <v>3192</v>
      </c>
      <c r="C3784" s="3" t="s">
        <v>7302</v>
      </c>
      <c r="D3784" s="5">
        <v>10000</v>
      </c>
      <c r="E3784" s="7">
        <v>102</v>
      </c>
      <c r="F3784" t="s">
        <v>8220</v>
      </c>
      <c r="G3784" t="s">
        <v>8224</v>
      </c>
      <c r="H3784" t="s">
        <v>8246</v>
      </c>
      <c r="I3784">
        <v>1425160800</v>
      </c>
      <c r="J3784">
        <v>1421274859</v>
      </c>
      <c r="K3784" t="b">
        <v>0</v>
      </c>
      <c r="L3784">
        <v>8</v>
      </c>
      <c r="M3784" t="b">
        <v>0</v>
      </c>
      <c r="N3784" t="s">
        <v>8303</v>
      </c>
      <c r="O3784">
        <f t="shared" si="295"/>
        <v>1</v>
      </c>
      <c r="P3784">
        <f t="shared" si="296"/>
        <v>12.75</v>
      </c>
      <c r="Q3784" s="11" t="s">
        <v>8315</v>
      </c>
      <c r="R3784" t="s">
        <v>8357</v>
      </c>
      <c r="S3784" s="15">
        <f t="shared" si="297"/>
        <v>42018.94049768518</v>
      </c>
      <c r="T3784" s="15">
        <f t="shared" si="298"/>
        <v>42063.916666666672</v>
      </c>
      <c r="U3784">
        <f t="shared" si="299"/>
        <v>2015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1" t="s">
        <v>8315</v>
      </c>
      <c r="R3786" t="s">
        <v>8357</v>
      </c>
      <c r="S3786" s="15">
        <f t="shared" ref="S3786:S3842" si="302">(((J3786/60)/60)/24)+DATE(1970,1,1)</f>
        <v>42531.980694444443</v>
      </c>
      <c r="T3786" s="15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3.2" x14ac:dyDescent="0.3">
      <c r="A3787">
        <v>3632</v>
      </c>
      <c r="B3787" s="9" t="s">
        <v>3630</v>
      </c>
      <c r="C3787" s="3" t="s">
        <v>7742</v>
      </c>
      <c r="D3787" s="5">
        <v>500</v>
      </c>
      <c r="E3787" s="7">
        <v>100</v>
      </c>
      <c r="F3787" t="s">
        <v>8220</v>
      </c>
      <c r="G3787" t="s">
        <v>8224</v>
      </c>
      <c r="H3787" t="s">
        <v>8246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8303</v>
      </c>
      <c r="O3787">
        <f t="shared" si="300"/>
        <v>20</v>
      </c>
      <c r="P3787">
        <f t="shared" si="301"/>
        <v>100</v>
      </c>
      <c r="Q3787" s="11" t="s">
        <v>8315</v>
      </c>
      <c r="R3787" t="s">
        <v>8357</v>
      </c>
      <c r="S3787" s="15">
        <f t="shared" si="302"/>
        <v>41946.936909722222</v>
      </c>
      <c r="T3787" s="15">
        <f t="shared" si="303"/>
        <v>41966.936909722222</v>
      </c>
      <c r="U3787">
        <f t="shared" si="304"/>
        <v>2014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3.2" x14ac:dyDescent="0.3">
      <c r="A3791">
        <v>3794</v>
      </c>
      <c r="B3791" s="9" t="s">
        <v>3791</v>
      </c>
      <c r="C3791" s="3" t="s">
        <v>7904</v>
      </c>
      <c r="D3791" s="5">
        <v>5000</v>
      </c>
      <c r="E3791" s="7">
        <v>50</v>
      </c>
      <c r="F3791" t="s">
        <v>8220</v>
      </c>
      <c r="G3791" t="s">
        <v>8224</v>
      </c>
      <c r="H3791" t="s">
        <v>8246</v>
      </c>
      <c r="I3791">
        <v>1433685354</v>
      </c>
      <c r="J3791">
        <v>1431093354</v>
      </c>
      <c r="K3791" t="b">
        <v>0</v>
      </c>
      <c r="L3791">
        <v>1</v>
      </c>
      <c r="M3791" t="b">
        <v>0</v>
      </c>
      <c r="N3791" t="s">
        <v>8303</v>
      </c>
      <c r="O3791">
        <f t="shared" si="300"/>
        <v>1</v>
      </c>
      <c r="P3791">
        <f t="shared" si="301"/>
        <v>50</v>
      </c>
      <c r="Q3791" s="11" t="s">
        <v>8315</v>
      </c>
      <c r="R3791" t="s">
        <v>8357</v>
      </c>
      <c r="S3791" s="15">
        <f t="shared" si="302"/>
        <v>42132.58048611111</v>
      </c>
      <c r="T3791" s="15">
        <f t="shared" si="303"/>
        <v>42162.58048611111</v>
      </c>
      <c r="U3791">
        <f t="shared" si="304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43.2" x14ac:dyDescent="0.3">
      <c r="A3796">
        <v>3647</v>
      </c>
      <c r="B3796" s="9" t="s">
        <v>3645</v>
      </c>
      <c r="C3796" s="3" t="s">
        <v>7757</v>
      </c>
      <c r="D3796" s="5">
        <v>500</v>
      </c>
      <c r="E3796" s="7">
        <v>30</v>
      </c>
      <c r="F3796" t="s">
        <v>8220</v>
      </c>
      <c r="G3796" t="s">
        <v>8224</v>
      </c>
      <c r="H3796" t="s">
        <v>8246</v>
      </c>
      <c r="I3796">
        <v>1475258327</v>
      </c>
      <c r="J3796">
        <v>1471370327</v>
      </c>
      <c r="K3796" t="b">
        <v>0</v>
      </c>
      <c r="L3796">
        <v>2</v>
      </c>
      <c r="M3796" t="b">
        <v>0</v>
      </c>
      <c r="N3796" t="s">
        <v>8303</v>
      </c>
      <c r="O3796">
        <f t="shared" si="300"/>
        <v>6</v>
      </c>
      <c r="P3796">
        <f t="shared" si="301"/>
        <v>15</v>
      </c>
      <c r="Q3796" s="11" t="s">
        <v>8315</v>
      </c>
      <c r="R3796" t="s">
        <v>8357</v>
      </c>
      <c r="S3796" s="15">
        <f t="shared" si="302"/>
        <v>42598.749155092592</v>
      </c>
      <c r="T3796" s="15">
        <f t="shared" si="303"/>
        <v>42643.749155092592</v>
      </c>
      <c r="U3796">
        <f t="shared" si="304"/>
        <v>2016</v>
      </c>
    </row>
    <row r="3797" spans="1:21" ht="43.2" x14ac:dyDescent="0.3">
      <c r="A3797">
        <v>3201</v>
      </c>
      <c r="B3797" s="9" t="s">
        <v>3201</v>
      </c>
      <c r="C3797" s="3" t="s">
        <v>7311</v>
      </c>
      <c r="D3797" s="5">
        <v>2000</v>
      </c>
      <c r="E3797" s="7">
        <v>25</v>
      </c>
      <c r="F3797" t="s">
        <v>8220</v>
      </c>
      <c r="G3797" t="s">
        <v>8224</v>
      </c>
      <c r="H3797" t="s">
        <v>8246</v>
      </c>
      <c r="I3797">
        <v>1409509477</v>
      </c>
      <c r="J3797">
        <v>1407695077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1</v>
      </c>
      <c r="P3797">
        <f t="shared" si="301"/>
        <v>12.5</v>
      </c>
      <c r="Q3797" s="11" t="s">
        <v>8315</v>
      </c>
      <c r="R3797" t="s">
        <v>8357</v>
      </c>
      <c r="S3797" s="15">
        <f t="shared" si="302"/>
        <v>41861.767094907409</v>
      </c>
      <c r="T3797" s="15">
        <f t="shared" si="303"/>
        <v>41882.767094907409</v>
      </c>
      <c r="U3797">
        <f t="shared" si="304"/>
        <v>2014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3.2" x14ac:dyDescent="0.3">
      <c r="A3810">
        <v>534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 s="11" t="s">
        <v>8315</v>
      </c>
      <c r="R3810" t="s">
        <v>8316</v>
      </c>
      <c r="S3810" s="15">
        <f t="shared" si="302"/>
        <v>42270.810995370368</v>
      </c>
      <c r="T3810" s="15">
        <f t="shared" si="303"/>
        <v>42309.958333333328</v>
      </c>
      <c r="U3810">
        <f t="shared" si="304"/>
        <v>2015</v>
      </c>
    </row>
    <row r="3811" spans="1:21" ht="57.6" x14ac:dyDescent="0.3">
      <c r="A3811">
        <v>1293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 s="11" t="s">
        <v>8315</v>
      </c>
      <c r="R3811" t="s">
        <v>8316</v>
      </c>
      <c r="S3811" s="15">
        <f t="shared" si="302"/>
        <v>42292.701053240744</v>
      </c>
      <c r="T3811" s="15">
        <f t="shared" si="303"/>
        <v>42322.742719907401</v>
      </c>
      <c r="U3811">
        <f t="shared" si="304"/>
        <v>2015</v>
      </c>
    </row>
    <row r="3812" spans="1:21" ht="57.6" x14ac:dyDescent="0.3">
      <c r="A3812">
        <v>3187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 s="11" t="s">
        <v>8315</v>
      </c>
      <c r="R3812" t="s">
        <v>8316</v>
      </c>
      <c r="S3812" s="15">
        <f t="shared" si="302"/>
        <v>41835.666354166664</v>
      </c>
      <c r="T3812" s="15">
        <f t="shared" si="303"/>
        <v>41855.666354166664</v>
      </c>
      <c r="U3812">
        <f t="shared" si="304"/>
        <v>2014</v>
      </c>
    </row>
    <row r="3813" spans="1:21" ht="28.8" x14ac:dyDescent="0.3">
      <c r="A3813">
        <v>3220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 s="11" t="s">
        <v>8315</v>
      </c>
      <c r="R3813" t="s">
        <v>8316</v>
      </c>
      <c r="S3813" s="15">
        <f t="shared" si="302"/>
        <v>42772.833379629628</v>
      </c>
      <c r="T3813" s="15">
        <f t="shared" si="303"/>
        <v>42806.875</v>
      </c>
      <c r="U3813">
        <f t="shared" si="304"/>
        <v>2017</v>
      </c>
    </row>
    <row r="3814" spans="1:21" ht="43.2" x14ac:dyDescent="0.3">
      <c r="A3814">
        <v>3235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 s="11" t="s">
        <v>8315</v>
      </c>
      <c r="R3814" t="s">
        <v>8316</v>
      </c>
      <c r="S3814" s="15">
        <f t="shared" si="302"/>
        <v>42522.347812499997</v>
      </c>
      <c r="T3814" s="15">
        <f t="shared" si="303"/>
        <v>42552.347812499997</v>
      </c>
      <c r="U3814">
        <f t="shared" si="304"/>
        <v>2016</v>
      </c>
    </row>
    <row r="3815" spans="1:21" ht="43.2" x14ac:dyDescent="0.3">
      <c r="A3815">
        <v>3267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 s="11" t="s">
        <v>8315</v>
      </c>
      <c r="R3815" t="s">
        <v>8316</v>
      </c>
      <c r="S3815" s="15">
        <f t="shared" si="302"/>
        <v>42172.757638888885</v>
      </c>
      <c r="T3815" s="15">
        <f t="shared" si="303"/>
        <v>42202.757638888885</v>
      </c>
      <c r="U3815">
        <f t="shared" si="304"/>
        <v>2015</v>
      </c>
    </row>
    <row r="3816" spans="1:21" ht="57.6" x14ac:dyDescent="0.3">
      <c r="A3816">
        <v>3286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 s="11" t="s">
        <v>8315</v>
      </c>
      <c r="R3816" t="s">
        <v>8316</v>
      </c>
      <c r="S3816" s="15">
        <f t="shared" si="302"/>
        <v>42567.840069444443</v>
      </c>
      <c r="T3816" s="15">
        <f t="shared" si="303"/>
        <v>42597.840069444443</v>
      </c>
      <c r="U3816">
        <f t="shared" si="304"/>
        <v>2016</v>
      </c>
    </row>
    <row r="3817" spans="1:21" ht="43.2" x14ac:dyDescent="0.3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s="11" t="s">
        <v>8315</v>
      </c>
      <c r="R3817" t="s">
        <v>8316</v>
      </c>
      <c r="S3817" s="15">
        <f t="shared" si="302"/>
        <v>42696.624444444446</v>
      </c>
      <c r="T3817" s="15">
        <f t="shared" si="303"/>
        <v>42726.624444444446</v>
      </c>
      <c r="U3817">
        <f t="shared" si="304"/>
        <v>2016</v>
      </c>
    </row>
    <row r="3818" spans="1:21" ht="28.8" x14ac:dyDescent="0.3">
      <c r="A3818">
        <v>3338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 s="11" t="s">
        <v>8315</v>
      </c>
      <c r="R3818" t="s">
        <v>8316</v>
      </c>
      <c r="S3818" s="15">
        <f t="shared" si="302"/>
        <v>42769.574999999997</v>
      </c>
      <c r="T3818" s="15">
        <f t="shared" si="303"/>
        <v>42790.574999999997</v>
      </c>
      <c r="U3818">
        <f t="shared" si="304"/>
        <v>2017</v>
      </c>
    </row>
    <row r="3819" spans="1:21" ht="43.2" x14ac:dyDescent="0.3">
      <c r="A3819">
        <v>3402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s="11" t="s">
        <v>8315</v>
      </c>
      <c r="R3819" t="s">
        <v>8316</v>
      </c>
      <c r="S3819" s="15">
        <f t="shared" si="302"/>
        <v>42290.61855324074</v>
      </c>
      <c r="T3819" s="15">
        <f t="shared" si="303"/>
        <v>42320.104861111111</v>
      </c>
      <c r="U3819">
        <f t="shared" si="304"/>
        <v>2015</v>
      </c>
    </row>
    <row r="3820" spans="1:21" ht="43.2" x14ac:dyDescent="0.3">
      <c r="A3820">
        <v>3411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 s="11" t="s">
        <v>8315</v>
      </c>
      <c r="R3820" t="s">
        <v>8316</v>
      </c>
      <c r="S3820" s="15">
        <f t="shared" si="302"/>
        <v>42265.022824074069</v>
      </c>
      <c r="T3820" s="15">
        <f t="shared" si="303"/>
        <v>42285.022824074069</v>
      </c>
      <c r="U3820">
        <f t="shared" si="304"/>
        <v>2015</v>
      </c>
    </row>
    <row r="3821" spans="1:21" ht="43.2" x14ac:dyDescent="0.3">
      <c r="A3821">
        <v>3274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s="11" t="s">
        <v>8315</v>
      </c>
      <c r="R3821" t="s">
        <v>8316</v>
      </c>
      <c r="S3821" s="15">
        <f t="shared" si="302"/>
        <v>42400.704537037032</v>
      </c>
      <c r="T3821" s="15">
        <f t="shared" si="303"/>
        <v>42444.875</v>
      </c>
      <c r="U3821">
        <f t="shared" si="304"/>
        <v>2016</v>
      </c>
    </row>
    <row r="3822" spans="1:21" ht="43.2" x14ac:dyDescent="0.3">
      <c r="A3822">
        <v>1297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 s="11" t="s">
        <v>8315</v>
      </c>
      <c r="R3822" t="s">
        <v>8316</v>
      </c>
      <c r="S3822" s="15">
        <f t="shared" si="302"/>
        <v>42461.747199074074</v>
      </c>
      <c r="T3822" s="15">
        <f t="shared" si="303"/>
        <v>42491.747199074074</v>
      </c>
      <c r="U3822">
        <f t="shared" si="304"/>
        <v>2016</v>
      </c>
    </row>
    <row r="3823" spans="1:21" ht="43.2" x14ac:dyDescent="0.3">
      <c r="A3823">
        <v>3147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 s="11" t="s">
        <v>8315</v>
      </c>
      <c r="R3823" t="s">
        <v>8316</v>
      </c>
      <c r="S3823" s="15">
        <f t="shared" si="302"/>
        <v>41909.969386574077</v>
      </c>
      <c r="T3823" s="15">
        <f t="shared" si="303"/>
        <v>41950.011053240742</v>
      </c>
      <c r="U3823">
        <f t="shared" si="304"/>
        <v>2014</v>
      </c>
    </row>
    <row r="3824" spans="1:21" ht="43.2" x14ac:dyDescent="0.3">
      <c r="A3824">
        <v>3219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 s="11" t="s">
        <v>8315</v>
      </c>
      <c r="R3824" t="s">
        <v>8316</v>
      </c>
      <c r="S3824" s="15">
        <f t="shared" si="302"/>
        <v>42050.983182870375</v>
      </c>
      <c r="T3824" s="15">
        <f t="shared" si="303"/>
        <v>42085.941516203704</v>
      </c>
      <c r="U3824">
        <f t="shared" si="304"/>
        <v>2015</v>
      </c>
    </row>
    <row r="3825" spans="1:21" ht="43.2" x14ac:dyDescent="0.3">
      <c r="A3825">
        <v>3229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s="11" t="s">
        <v>8315</v>
      </c>
      <c r="R3825" t="s">
        <v>8316</v>
      </c>
      <c r="S3825" s="15">
        <f t="shared" si="302"/>
        <v>41933.291643518518</v>
      </c>
      <c r="T3825" s="15">
        <f t="shared" si="303"/>
        <v>41963.333310185189</v>
      </c>
      <c r="U3825">
        <f t="shared" si="304"/>
        <v>2014</v>
      </c>
    </row>
    <row r="3826" spans="1:21" ht="43.2" x14ac:dyDescent="0.3">
      <c r="A3826">
        <v>3236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 s="11" t="s">
        <v>8315</v>
      </c>
      <c r="R3826" t="s">
        <v>8316</v>
      </c>
      <c r="S3826" s="15">
        <f t="shared" si="302"/>
        <v>42702.917048611111</v>
      </c>
      <c r="T3826" s="15">
        <f t="shared" si="303"/>
        <v>42732.917048611111</v>
      </c>
      <c r="U3826">
        <f t="shared" si="304"/>
        <v>2016</v>
      </c>
    </row>
    <row r="3827" spans="1:21" ht="43.2" x14ac:dyDescent="0.3">
      <c r="A3827">
        <v>3253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 s="11" t="s">
        <v>8315</v>
      </c>
      <c r="R3827" t="s">
        <v>8316</v>
      </c>
      <c r="S3827" s="15">
        <f t="shared" si="302"/>
        <v>42602.576712962968</v>
      </c>
      <c r="T3827" s="15">
        <f t="shared" si="303"/>
        <v>42621.15625</v>
      </c>
      <c r="U3827">
        <f t="shared" si="304"/>
        <v>2016</v>
      </c>
    </row>
    <row r="3828" spans="1:21" ht="43.2" x14ac:dyDescent="0.3">
      <c r="A3828">
        <v>3245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s="11" t="s">
        <v>8315</v>
      </c>
      <c r="R3828" t="s">
        <v>8316</v>
      </c>
      <c r="S3828" s="15">
        <f t="shared" si="302"/>
        <v>42135.60020833333</v>
      </c>
      <c r="T3828" s="15">
        <f t="shared" si="303"/>
        <v>42167.083333333328</v>
      </c>
      <c r="U3828">
        <f t="shared" si="304"/>
        <v>2015</v>
      </c>
    </row>
    <row r="3829" spans="1:21" ht="43.2" x14ac:dyDescent="0.3">
      <c r="A3829">
        <v>3211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 s="11" t="s">
        <v>8315</v>
      </c>
      <c r="R3829" t="s">
        <v>8316</v>
      </c>
      <c r="S3829" s="15">
        <f t="shared" si="302"/>
        <v>41834.586574074077</v>
      </c>
      <c r="T3829" s="15">
        <f t="shared" si="303"/>
        <v>41866.083333333336</v>
      </c>
      <c r="U3829">
        <f t="shared" si="304"/>
        <v>2014</v>
      </c>
    </row>
    <row r="3830" spans="1:21" ht="43.2" x14ac:dyDescent="0.3">
      <c r="A3830">
        <v>3259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 s="11" t="s">
        <v>8315</v>
      </c>
      <c r="R3830" t="s">
        <v>8316</v>
      </c>
      <c r="S3830" s="15">
        <f t="shared" si="302"/>
        <v>42614.760937500003</v>
      </c>
      <c r="T3830" s="15">
        <f t="shared" si="303"/>
        <v>42644.165972222225</v>
      </c>
      <c r="U3830">
        <f t="shared" si="304"/>
        <v>2016</v>
      </c>
    </row>
    <row r="3831" spans="1:21" ht="57.6" x14ac:dyDescent="0.3">
      <c r="A3831">
        <v>3250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s="11" t="s">
        <v>8315</v>
      </c>
      <c r="R3831" t="s">
        <v>8316</v>
      </c>
      <c r="S3831" s="15">
        <f t="shared" si="302"/>
        <v>41918.742175925923</v>
      </c>
      <c r="T3831" s="15">
        <f t="shared" si="303"/>
        <v>41948.783842592595</v>
      </c>
      <c r="U3831">
        <f t="shared" si="304"/>
        <v>2014</v>
      </c>
    </row>
    <row r="3832" spans="1:21" ht="57.6" x14ac:dyDescent="0.3">
      <c r="A3832">
        <v>3224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s="11" t="s">
        <v>8315</v>
      </c>
      <c r="R3832" t="s">
        <v>8316</v>
      </c>
      <c r="S3832" s="15">
        <f t="shared" si="302"/>
        <v>42697.850844907407</v>
      </c>
      <c r="T3832" s="15">
        <f t="shared" si="303"/>
        <v>42745.208333333328</v>
      </c>
      <c r="U3832">
        <f t="shared" si="304"/>
        <v>2016</v>
      </c>
    </row>
    <row r="3833" spans="1:21" ht="43.2" x14ac:dyDescent="0.3">
      <c r="A3833">
        <v>3425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s="11" t="s">
        <v>8315</v>
      </c>
      <c r="R3833" t="s">
        <v>8316</v>
      </c>
      <c r="S3833" s="15">
        <f t="shared" si="302"/>
        <v>41884.617314814815</v>
      </c>
      <c r="T3833" s="15">
        <f t="shared" si="303"/>
        <v>41916.617314814815</v>
      </c>
      <c r="U3833">
        <f t="shared" si="304"/>
        <v>2014</v>
      </c>
    </row>
    <row r="3834" spans="1:21" ht="43.2" x14ac:dyDescent="0.3">
      <c r="A3834">
        <v>3282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s="11" t="s">
        <v>8315</v>
      </c>
      <c r="R3834" t="s">
        <v>8316</v>
      </c>
      <c r="S3834" s="15">
        <f t="shared" si="302"/>
        <v>42445.19430555556</v>
      </c>
      <c r="T3834" s="15">
        <f t="shared" si="303"/>
        <v>42489.19430555556</v>
      </c>
      <c r="U3834">
        <f t="shared" si="304"/>
        <v>2016</v>
      </c>
    </row>
    <row r="3835" spans="1:21" ht="43.2" x14ac:dyDescent="0.3">
      <c r="A3835">
        <v>3166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 s="11" t="s">
        <v>8315</v>
      </c>
      <c r="R3835" t="s">
        <v>8316</v>
      </c>
      <c r="S3835" s="15">
        <f t="shared" si="302"/>
        <v>41940.69158564815</v>
      </c>
      <c r="T3835" s="15">
        <f t="shared" si="303"/>
        <v>41969.332638888889</v>
      </c>
      <c r="U3835">
        <f t="shared" si="304"/>
        <v>2014</v>
      </c>
    </row>
    <row r="3836" spans="1:21" ht="57.6" x14ac:dyDescent="0.3">
      <c r="A3836">
        <v>3215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 s="11" t="s">
        <v>8315</v>
      </c>
      <c r="R3836" t="s">
        <v>8316</v>
      </c>
      <c r="S3836" s="15">
        <f t="shared" si="302"/>
        <v>42219.665173611109</v>
      </c>
      <c r="T3836" s="15">
        <f t="shared" si="303"/>
        <v>42257.165972222225</v>
      </c>
      <c r="U3836">
        <f t="shared" si="304"/>
        <v>2015</v>
      </c>
    </row>
    <row r="3837" spans="1:21" ht="28.8" x14ac:dyDescent="0.3">
      <c r="A3837">
        <v>3237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 s="11" t="s">
        <v>8315</v>
      </c>
      <c r="R3837" t="s">
        <v>8316</v>
      </c>
      <c r="S3837" s="15">
        <f t="shared" si="302"/>
        <v>42252.474351851852</v>
      </c>
      <c r="T3837" s="15">
        <f t="shared" si="303"/>
        <v>42276.165972222225</v>
      </c>
      <c r="U3837">
        <f t="shared" si="304"/>
        <v>2015</v>
      </c>
    </row>
    <row r="3838" spans="1:21" ht="43.2" x14ac:dyDescent="0.3">
      <c r="A3838">
        <v>3547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 s="11" t="s">
        <v>8315</v>
      </c>
      <c r="R3838" t="s">
        <v>8316</v>
      </c>
      <c r="S3838" s="15">
        <f t="shared" si="302"/>
        <v>42480.078715277778</v>
      </c>
      <c r="T3838" s="15">
        <f t="shared" si="303"/>
        <v>42504.165972222225</v>
      </c>
      <c r="U3838">
        <f t="shared" si="304"/>
        <v>2016</v>
      </c>
    </row>
    <row r="3839" spans="1:21" ht="28.8" x14ac:dyDescent="0.3">
      <c r="A3839">
        <v>3648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s="11" t="s">
        <v>8315</v>
      </c>
      <c r="R3839" t="s">
        <v>8316</v>
      </c>
      <c r="S3839" s="15">
        <f t="shared" si="302"/>
        <v>41887.292187500003</v>
      </c>
      <c r="T3839" s="15">
        <f t="shared" si="303"/>
        <v>41917.292187500003</v>
      </c>
      <c r="U3839">
        <f t="shared" si="304"/>
        <v>2014</v>
      </c>
    </row>
    <row r="3840" spans="1:21" ht="28.8" x14ac:dyDescent="0.3">
      <c r="A3840">
        <v>3691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s="11" t="s">
        <v>8315</v>
      </c>
      <c r="R3840" t="s">
        <v>8316</v>
      </c>
      <c r="S3840" s="15">
        <f t="shared" si="302"/>
        <v>42020.700567129628</v>
      </c>
      <c r="T3840" s="15">
        <f t="shared" si="303"/>
        <v>42065.207638888889</v>
      </c>
      <c r="U3840">
        <f t="shared" si="304"/>
        <v>2015</v>
      </c>
    </row>
    <row r="3841" spans="1:21" ht="57.6" x14ac:dyDescent="0.3">
      <c r="A3841">
        <v>3557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s="11" t="s">
        <v>8315</v>
      </c>
      <c r="R3841" t="s">
        <v>8316</v>
      </c>
      <c r="S3841" s="15">
        <f t="shared" si="302"/>
        <v>41730.276747685188</v>
      </c>
      <c r="T3841" s="15">
        <f t="shared" si="303"/>
        <v>41764.276747685188</v>
      </c>
      <c r="U3841">
        <f t="shared" si="304"/>
        <v>2014</v>
      </c>
    </row>
    <row r="3842" spans="1:21" ht="57.6" x14ac:dyDescent="0.3">
      <c r="A3842">
        <v>3838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s="11" t="s">
        <v>8315</v>
      </c>
      <c r="R3842" t="s">
        <v>8316</v>
      </c>
      <c r="S3842" s="15">
        <f t="shared" si="302"/>
        <v>42116.710752314815</v>
      </c>
      <c r="T3842" s="15">
        <f t="shared" si="303"/>
        <v>42146.710752314815</v>
      </c>
      <c r="U3842">
        <f t="shared" si="304"/>
        <v>2015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885" si="305">ROUND(E3843/D3843*100,0)</f>
        <v>9</v>
      </c>
      <c r="P3843">
        <f t="shared" ref="P3843:P3885" si="306">IFERROR(ROUND(E3843/L3843,2),0)</f>
        <v>25.65</v>
      </c>
      <c r="Q3843" s="11" t="s">
        <v>8315</v>
      </c>
      <c r="R3843" t="s">
        <v>8316</v>
      </c>
      <c r="S3843" s="15">
        <f t="shared" ref="S3843:S3885" si="307">(((J3843/60)/60)/24)+DATE(1970,1,1)</f>
        <v>41780.785729166666</v>
      </c>
      <c r="T3843" s="15">
        <f t="shared" ref="T3843:T3885" si="308">(((I3843/60)/60)/24)+DATE(1970,1,1)</f>
        <v>41840.785729166666</v>
      </c>
      <c r="U3843">
        <f t="shared" ref="U3843:U3884" si="309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1" t="s">
        <v>8315</v>
      </c>
      <c r="R3844" t="s">
        <v>8316</v>
      </c>
      <c r="S3844" s="15">
        <f t="shared" si="307"/>
        <v>41740.493657407409</v>
      </c>
      <c r="T3844" s="15">
        <f t="shared" si="308"/>
        <v>41770.493657407409</v>
      </c>
      <c r="U3844">
        <f t="shared" si="309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1" t="s">
        <v>8315</v>
      </c>
      <c r="R3845" t="s">
        <v>8316</v>
      </c>
      <c r="S3845" s="15">
        <f t="shared" si="307"/>
        <v>41766.072500000002</v>
      </c>
      <c r="T3845" s="15">
        <f t="shared" si="308"/>
        <v>41791.072500000002</v>
      </c>
      <c r="U3845">
        <f t="shared" si="309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1" t="s">
        <v>8315</v>
      </c>
      <c r="R3846" t="s">
        <v>8316</v>
      </c>
      <c r="S3846" s="15">
        <f t="shared" si="307"/>
        <v>41766.617291666669</v>
      </c>
      <c r="T3846" s="15">
        <f t="shared" si="308"/>
        <v>41793.290972222225</v>
      </c>
      <c r="U3846">
        <f t="shared" si="309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1" t="s">
        <v>8315</v>
      </c>
      <c r="R3847" t="s">
        <v>8316</v>
      </c>
      <c r="S3847" s="15">
        <f t="shared" si="307"/>
        <v>42248.627013888887</v>
      </c>
      <c r="T3847" s="15">
        <f t="shared" si="308"/>
        <v>42278.627013888887</v>
      </c>
      <c r="U3847">
        <f t="shared" si="309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1" t="s">
        <v>8315</v>
      </c>
      <c r="R3848" t="s">
        <v>8316</v>
      </c>
      <c r="S3848" s="15">
        <f t="shared" si="307"/>
        <v>41885.221550925926</v>
      </c>
      <c r="T3848" s="15">
        <f t="shared" si="308"/>
        <v>41916.290972222225</v>
      </c>
      <c r="U3848">
        <f t="shared" si="309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1" t="s">
        <v>8315</v>
      </c>
      <c r="R3849" t="s">
        <v>8316</v>
      </c>
      <c r="S3849" s="15">
        <f t="shared" si="307"/>
        <v>42159.224432870367</v>
      </c>
      <c r="T3849" s="15">
        <f t="shared" si="308"/>
        <v>42204.224432870367</v>
      </c>
      <c r="U3849">
        <f t="shared" si="309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1" t="s">
        <v>8315</v>
      </c>
      <c r="R3850" t="s">
        <v>8316</v>
      </c>
      <c r="S3850" s="15">
        <f t="shared" si="307"/>
        <v>42265.817002314812</v>
      </c>
      <c r="T3850" s="15">
        <f t="shared" si="308"/>
        <v>42295.817002314812</v>
      </c>
      <c r="U3850">
        <f t="shared" si="309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9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9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9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9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9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9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9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9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9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9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9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9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9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9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1" t="s">
        <v>8315</v>
      </c>
      <c r="R3865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9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9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9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9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9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43.2" x14ac:dyDescent="0.3">
      <c r="A3878">
        <v>3795</v>
      </c>
      <c r="B3878" s="9" t="s">
        <v>3792</v>
      </c>
      <c r="C3878" s="3" t="s">
        <v>7905</v>
      </c>
      <c r="D3878" s="5">
        <v>600</v>
      </c>
      <c r="E3878" s="7">
        <v>10</v>
      </c>
      <c r="F3878" t="s">
        <v>8220</v>
      </c>
      <c r="G3878" t="s">
        <v>8224</v>
      </c>
      <c r="H3878" t="s">
        <v>8246</v>
      </c>
      <c r="I3878">
        <v>1440801000</v>
      </c>
      <c r="J3878">
        <v>1437042490</v>
      </c>
      <c r="K3878" t="b">
        <v>0</v>
      </c>
      <c r="L3878">
        <v>2</v>
      </c>
      <c r="M3878" t="b">
        <v>0</v>
      </c>
      <c r="N3878" t="s">
        <v>8303</v>
      </c>
      <c r="O3878">
        <f t="shared" si="305"/>
        <v>2</v>
      </c>
      <c r="P3878">
        <f t="shared" si="306"/>
        <v>5</v>
      </c>
      <c r="Q3878" s="11" t="s">
        <v>8315</v>
      </c>
      <c r="R3878" t="s">
        <v>8357</v>
      </c>
      <c r="S3878" s="15">
        <f t="shared" si="307"/>
        <v>42201.436226851853</v>
      </c>
      <c r="T3878" s="15">
        <f t="shared" si="308"/>
        <v>42244.9375</v>
      </c>
      <c r="U3878">
        <f t="shared" si="309"/>
        <v>2015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3.2" x14ac:dyDescent="0.3">
      <c r="A3881">
        <v>3630</v>
      </c>
      <c r="B3881" s="9" t="s">
        <v>3628</v>
      </c>
      <c r="C3881" s="3" t="s">
        <v>7740</v>
      </c>
      <c r="D3881" s="5">
        <v>3000</v>
      </c>
      <c r="E3881" s="7">
        <v>1</v>
      </c>
      <c r="F3881" t="s">
        <v>8220</v>
      </c>
      <c r="G3881" t="s">
        <v>8224</v>
      </c>
      <c r="H3881" t="s">
        <v>8246</v>
      </c>
      <c r="I3881">
        <v>1417295990</v>
      </c>
      <c r="J3881">
        <v>1414700390</v>
      </c>
      <c r="K3881" t="b">
        <v>0</v>
      </c>
      <c r="L3881">
        <v>1</v>
      </c>
      <c r="M3881" t="b">
        <v>0</v>
      </c>
      <c r="N3881" t="s">
        <v>8303</v>
      </c>
      <c r="O3881">
        <f t="shared" si="305"/>
        <v>0</v>
      </c>
      <c r="P3881">
        <f t="shared" si="306"/>
        <v>1</v>
      </c>
      <c r="Q3881" s="11" t="s">
        <v>8315</v>
      </c>
      <c r="R3881" t="s">
        <v>8357</v>
      </c>
      <c r="S3881" s="15">
        <f t="shared" si="307"/>
        <v>41942.84710648148</v>
      </c>
      <c r="T3881" s="15">
        <f t="shared" si="308"/>
        <v>41972.888773148152</v>
      </c>
      <c r="U3881">
        <f t="shared" si="309"/>
        <v>2014</v>
      </c>
    </row>
    <row r="3882" spans="1:21" ht="43.2" x14ac:dyDescent="0.3">
      <c r="A3882">
        <v>3879</v>
      </c>
      <c r="B3882" s="9" t="s">
        <v>3876</v>
      </c>
      <c r="C3882" s="3" t="s">
        <v>7988</v>
      </c>
      <c r="D3882" s="5">
        <v>15000</v>
      </c>
      <c r="E3882" s="7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>
        <f t="shared" si="305"/>
        <v>0</v>
      </c>
      <c r="P3882">
        <f t="shared" si="306"/>
        <v>0</v>
      </c>
      <c r="Q3882" s="11" t="s">
        <v>8315</v>
      </c>
      <c r="R3882" t="s">
        <v>8357</v>
      </c>
      <c r="S3882" s="15">
        <f t="shared" si="307"/>
        <v>41999.861064814817</v>
      </c>
      <c r="T3882" s="15">
        <f t="shared" si="308"/>
        <v>42029.861064814817</v>
      </c>
      <c r="U3882">
        <f t="shared" si="309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ref="U3885:U3948" si="310">YEAR(S3885)</f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6" si="311">ROUND(E3886/D3886*100,0)</f>
        <v>0</v>
      </c>
      <c r="P3886">
        <f t="shared" ref="P3886:P3906" si="312">IFERROR(ROUND(E3886/L3886,2),0)</f>
        <v>0</v>
      </c>
      <c r="Q3886" s="11" t="s">
        <v>8315</v>
      </c>
      <c r="R3886" t="s">
        <v>8357</v>
      </c>
      <c r="S3886" s="15">
        <f t="shared" ref="S3886:S3906" si="313">(((J3886/60)/60)/24)+DATE(1970,1,1)</f>
        <v>42065.791574074072</v>
      </c>
      <c r="T3886" s="15">
        <f t="shared" ref="T3886:T3906" si="314">(((I3886/60)/60)/24)+DATE(1970,1,1)</f>
        <v>42090.749907407408</v>
      </c>
      <c r="U3886">
        <f t="shared" si="310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1"/>
        <v>0</v>
      </c>
      <c r="P3887">
        <f t="shared" si="312"/>
        <v>0</v>
      </c>
      <c r="Q3887" s="11" t="s">
        <v>8315</v>
      </c>
      <c r="R3887" t="s">
        <v>8357</v>
      </c>
      <c r="S3887" s="15">
        <f t="shared" si="313"/>
        <v>42469.951284722221</v>
      </c>
      <c r="T3887" s="15">
        <f t="shared" si="314"/>
        <v>42499.951284722221</v>
      </c>
      <c r="U3887">
        <f t="shared" si="310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1"/>
        <v>0</v>
      </c>
      <c r="P3888">
        <f t="shared" si="312"/>
        <v>0</v>
      </c>
      <c r="Q3888" s="11" t="s">
        <v>8315</v>
      </c>
      <c r="R3888" t="s">
        <v>8357</v>
      </c>
      <c r="S3888" s="15">
        <f t="shared" si="313"/>
        <v>41954.228032407409</v>
      </c>
      <c r="T3888" s="15">
        <f t="shared" si="314"/>
        <v>41984.228032407409</v>
      </c>
      <c r="U3888">
        <f t="shared" si="310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1"/>
        <v>2</v>
      </c>
      <c r="P3889">
        <f t="shared" si="312"/>
        <v>17.5</v>
      </c>
      <c r="Q3889" s="11" t="s">
        <v>8315</v>
      </c>
      <c r="R3889" t="s">
        <v>8357</v>
      </c>
      <c r="S3889" s="15">
        <f t="shared" si="313"/>
        <v>42079.857974537037</v>
      </c>
      <c r="T3889" s="15">
        <f t="shared" si="314"/>
        <v>42125.916666666672</v>
      </c>
      <c r="U3889">
        <f t="shared" si="310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1"/>
        <v>27</v>
      </c>
      <c r="P3890">
        <f t="shared" si="312"/>
        <v>38.71</v>
      </c>
      <c r="Q3890" s="11" t="s">
        <v>8315</v>
      </c>
      <c r="R3890" t="s">
        <v>8316</v>
      </c>
      <c r="S3890" s="15">
        <f t="shared" si="313"/>
        <v>42762.545810185184</v>
      </c>
      <c r="T3890" s="15">
        <f t="shared" si="314"/>
        <v>42792.545810185184</v>
      </c>
      <c r="U3890">
        <f t="shared" si="310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1"/>
        <v>1</v>
      </c>
      <c r="P3891">
        <f t="shared" si="312"/>
        <v>13.11</v>
      </c>
      <c r="Q3891" s="11" t="s">
        <v>8315</v>
      </c>
      <c r="R3891" t="s">
        <v>8316</v>
      </c>
      <c r="S3891" s="15">
        <f t="shared" si="313"/>
        <v>41977.004976851851</v>
      </c>
      <c r="T3891" s="15">
        <f t="shared" si="314"/>
        <v>42008.976388888885</v>
      </c>
      <c r="U3891">
        <f t="shared" si="310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1"/>
        <v>17</v>
      </c>
      <c r="P3892">
        <f t="shared" si="312"/>
        <v>315.5</v>
      </c>
      <c r="Q3892" s="11" t="s">
        <v>8315</v>
      </c>
      <c r="R3892" t="s">
        <v>8316</v>
      </c>
      <c r="S3892" s="15">
        <f t="shared" si="313"/>
        <v>42171.758611111116</v>
      </c>
      <c r="T3892" s="15">
        <f t="shared" si="314"/>
        <v>42231.758611111116</v>
      </c>
      <c r="U3892">
        <f t="shared" si="310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1"/>
        <v>33</v>
      </c>
      <c r="P3893">
        <f t="shared" si="312"/>
        <v>37.14</v>
      </c>
      <c r="Q3893" s="11" t="s">
        <v>8315</v>
      </c>
      <c r="R3893" t="s">
        <v>8316</v>
      </c>
      <c r="S3893" s="15">
        <f t="shared" si="313"/>
        <v>42056.1324537037</v>
      </c>
      <c r="T3893" s="15">
        <f t="shared" si="314"/>
        <v>42086.207638888889</v>
      </c>
      <c r="U3893">
        <f t="shared" si="310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1"/>
        <v>0</v>
      </c>
      <c r="P3894">
        <f t="shared" si="312"/>
        <v>0</v>
      </c>
      <c r="Q3894" s="11" t="s">
        <v>8315</v>
      </c>
      <c r="R3894" t="s">
        <v>8316</v>
      </c>
      <c r="S3894" s="15">
        <f t="shared" si="313"/>
        <v>41867.652280092596</v>
      </c>
      <c r="T3894" s="15">
        <f t="shared" si="314"/>
        <v>41875.291666666664</v>
      </c>
      <c r="U3894">
        <f t="shared" si="310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1"/>
        <v>22</v>
      </c>
      <c r="P3895">
        <f t="shared" si="312"/>
        <v>128.27000000000001</v>
      </c>
      <c r="Q3895" s="11" t="s">
        <v>8315</v>
      </c>
      <c r="R3895" t="s">
        <v>8316</v>
      </c>
      <c r="S3895" s="15">
        <f t="shared" si="313"/>
        <v>41779.657870370371</v>
      </c>
      <c r="T3895" s="15">
        <f t="shared" si="314"/>
        <v>41821.25</v>
      </c>
      <c r="U3895">
        <f t="shared" si="310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1"/>
        <v>3</v>
      </c>
      <c r="P3896">
        <f t="shared" si="312"/>
        <v>47.27</v>
      </c>
      <c r="Q3896" s="11" t="s">
        <v>8315</v>
      </c>
      <c r="R3896" t="s">
        <v>8316</v>
      </c>
      <c r="S3896" s="15">
        <f t="shared" si="313"/>
        <v>42679.958472222221</v>
      </c>
      <c r="T3896" s="15">
        <f t="shared" si="314"/>
        <v>42710.207638888889</v>
      </c>
      <c r="U3896">
        <f t="shared" si="310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1"/>
        <v>5</v>
      </c>
      <c r="P3897">
        <f t="shared" si="312"/>
        <v>50</v>
      </c>
      <c r="Q3897" s="11" t="s">
        <v>8315</v>
      </c>
      <c r="R3897" t="s">
        <v>8316</v>
      </c>
      <c r="S3897" s="15">
        <f t="shared" si="313"/>
        <v>42032.250208333338</v>
      </c>
      <c r="T3897" s="15">
        <f t="shared" si="314"/>
        <v>42063.250208333338</v>
      </c>
      <c r="U3897">
        <f t="shared" si="310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1"/>
        <v>11</v>
      </c>
      <c r="P3898">
        <f t="shared" si="312"/>
        <v>42.5</v>
      </c>
      <c r="Q3898" s="11" t="s">
        <v>8315</v>
      </c>
      <c r="R3898" t="s">
        <v>8316</v>
      </c>
      <c r="S3898" s="15">
        <f t="shared" si="313"/>
        <v>41793.191875000004</v>
      </c>
      <c r="T3898" s="15">
        <f t="shared" si="314"/>
        <v>41807.191875000004</v>
      </c>
      <c r="U3898">
        <f t="shared" si="310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1"/>
        <v>18</v>
      </c>
      <c r="P3899">
        <f t="shared" si="312"/>
        <v>44</v>
      </c>
      <c r="Q3899" s="11" t="s">
        <v>8315</v>
      </c>
      <c r="R3899" t="s">
        <v>8316</v>
      </c>
      <c r="S3899" s="15">
        <f t="shared" si="313"/>
        <v>41982.87364583333</v>
      </c>
      <c r="T3899" s="15">
        <f t="shared" si="314"/>
        <v>42012.87364583333</v>
      </c>
      <c r="U3899">
        <f t="shared" si="310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1"/>
        <v>33</v>
      </c>
      <c r="P3900">
        <f t="shared" si="312"/>
        <v>50.88</v>
      </c>
      <c r="Q3900" s="11" t="s">
        <v>8315</v>
      </c>
      <c r="R3900" t="s">
        <v>8316</v>
      </c>
      <c r="S3900" s="15">
        <f t="shared" si="313"/>
        <v>42193.482291666667</v>
      </c>
      <c r="T3900" s="15">
        <f t="shared" si="314"/>
        <v>42233.666666666672</v>
      </c>
      <c r="U3900">
        <f t="shared" si="310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1"/>
        <v>1</v>
      </c>
      <c r="P3901">
        <f t="shared" si="312"/>
        <v>62.5</v>
      </c>
      <c r="Q3901" s="11" t="s">
        <v>8315</v>
      </c>
      <c r="R3901" t="s">
        <v>8316</v>
      </c>
      <c r="S3901" s="15">
        <f t="shared" si="313"/>
        <v>41843.775011574071</v>
      </c>
      <c r="T3901" s="15">
        <f t="shared" si="314"/>
        <v>41863.775011574071</v>
      </c>
      <c r="U3901">
        <f t="shared" si="310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1"/>
        <v>5</v>
      </c>
      <c r="P3902">
        <f t="shared" si="312"/>
        <v>27</v>
      </c>
      <c r="Q3902" s="11" t="s">
        <v>8315</v>
      </c>
      <c r="R3902" t="s">
        <v>8316</v>
      </c>
      <c r="S3902" s="15">
        <f t="shared" si="313"/>
        <v>42136.092488425929</v>
      </c>
      <c r="T3902" s="15">
        <f t="shared" si="314"/>
        <v>42166.092488425929</v>
      </c>
      <c r="U3902">
        <f t="shared" si="310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1"/>
        <v>1</v>
      </c>
      <c r="P3903">
        <f t="shared" si="312"/>
        <v>25</v>
      </c>
      <c r="Q3903" s="11" t="s">
        <v>8315</v>
      </c>
      <c r="R3903" t="s">
        <v>8316</v>
      </c>
      <c r="S3903" s="15">
        <f t="shared" si="313"/>
        <v>42317.826377314821</v>
      </c>
      <c r="T3903" s="15">
        <f t="shared" si="314"/>
        <v>42357.826377314821</v>
      </c>
      <c r="U3903">
        <f t="shared" si="310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1"/>
        <v>49</v>
      </c>
      <c r="P3904">
        <f t="shared" si="312"/>
        <v>47.26</v>
      </c>
      <c r="Q3904" s="11" t="s">
        <v>8315</v>
      </c>
      <c r="R3904" t="s">
        <v>8316</v>
      </c>
      <c r="S3904" s="15">
        <f t="shared" si="313"/>
        <v>42663.468078703707</v>
      </c>
      <c r="T3904" s="15">
        <f t="shared" si="314"/>
        <v>42688.509745370371</v>
      </c>
      <c r="U3904">
        <f t="shared" si="310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1"/>
        <v>0</v>
      </c>
      <c r="P3905">
        <f t="shared" si="312"/>
        <v>0</v>
      </c>
      <c r="Q3905" s="11" t="s">
        <v>8315</v>
      </c>
      <c r="R3905" t="s">
        <v>8316</v>
      </c>
      <c r="S3905" s="15">
        <f t="shared" si="313"/>
        <v>42186.01116898148</v>
      </c>
      <c r="T3905" s="15">
        <f t="shared" si="314"/>
        <v>42230.818055555559</v>
      </c>
      <c r="U3905">
        <f t="shared" si="310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11"/>
        <v>0</v>
      </c>
      <c r="P3906">
        <f t="shared" si="312"/>
        <v>1.5</v>
      </c>
      <c r="Q3906" s="11" t="s">
        <v>8315</v>
      </c>
      <c r="R3906" t="s">
        <v>8316</v>
      </c>
      <c r="S3906" s="15">
        <f t="shared" si="313"/>
        <v>42095.229166666672</v>
      </c>
      <c r="T3906" s="15">
        <f t="shared" si="314"/>
        <v>42109.211111111115</v>
      </c>
      <c r="U3906">
        <f t="shared" si="310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5">ROUND(E3907/D3907*100,0)</f>
        <v>12</v>
      </c>
      <c r="P3907">
        <f t="shared" ref="P3907:P3970" si="316">IFERROR(ROUND(E3907/L3907,2),0)</f>
        <v>24.71</v>
      </c>
      <c r="Q3907" s="11" t="s">
        <v>8315</v>
      </c>
      <c r="R3907" t="s">
        <v>8316</v>
      </c>
      <c r="S3907" s="15">
        <f t="shared" ref="S3907:S3970" si="317">(((J3907/60)/60)/24)+DATE(1970,1,1)</f>
        <v>42124.623877314814</v>
      </c>
      <c r="T3907" s="15">
        <f t="shared" ref="T3907:T3970" si="318">(((I3907/60)/60)/24)+DATE(1970,1,1)</f>
        <v>42166.958333333328</v>
      </c>
      <c r="U3907">
        <f t="shared" si="310"/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5"/>
        <v>67</v>
      </c>
      <c r="P3908">
        <f t="shared" si="316"/>
        <v>63.13</v>
      </c>
      <c r="Q3908" s="11" t="s">
        <v>8315</v>
      </c>
      <c r="R3908" t="s">
        <v>8316</v>
      </c>
      <c r="S3908" s="15">
        <f t="shared" si="317"/>
        <v>42143.917743055557</v>
      </c>
      <c r="T3908" s="15">
        <f t="shared" si="318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5"/>
        <v>15</v>
      </c>
      <c r="P3909">
        <f t="shared" si="316"/>
        <v>38.25</v>
      </c>
      <c r="Q3909" s="11" t="s">
        <v>8315</v>
      </c>
      <c r="R3909" t="s">
        <v>8316</v>
      </c>
      <c r="S3909" s="15">
        <f t="shared" si="317"/>
        <v>41906.819513888891</v>
      </c>
      <c r="T3909" s="15">
        <f t="shared" si="318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5"/>
        <v>9</v>
      </c>
      <c r="P3910">
        <f t="shared" si="316"/>
        <v>16.25</v>
      </c>
      <c r="Q3910" s="11" t="s">
        <v>8315</v>
      </c>
      <c r="R3910" t="s">
        <v>8316</v>
      </c>
      <c r="S3910" s="15">
        <f t="shared" si="317"/>
        <v>41834.135370370372</v>
      </c>
      <c r="T3910" s="15">
        <f t="shared" si="318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5"/>
        <v>0</v>
      </c>
      <c r="P3911">
        <f t="shared" si="316"/>
        <v>33.75</v>
      </c>
      <c r="Q3911" s="11" t="s">
        <v>8315</v>
      </c>
      <c r="R3911" t="s">
        <v>8316</v>
      </c>
      <c r="S3911" s="15">
        <f t="shared" si="317"/>
        <v>41863.359282407408</v>
      </c>
      <c r="T3911" s="15">
        <f t="shared" si="318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5"/>
        <v>3</v>
      </c>
      <c r="P3912">
        <f t="shared" si="316"/>
        <v>61.67</v>
      </c>
      <c r="Q3912" s="11" t="s">
        <v>8315</v>
      </c>
      <c r="R3912" t="s">
        <v>8316</v>
      </c>
      <c r="S3912" s="15">
        <f t="shared" si="317"/>
        <v>42224.756909722222</v>
      </c>
      <c r="T3912" s="15">
        <f t="shared" si="318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5"/>
        <v>37</v>
      </c>
      <c r="P3913">
        <f t="shared" si="316"/>
        <v>83.14</v>
      </c>
      <c r="Q3913" s="11" t="s">
        <v>8315</v>
      </c>
      <c r="R3913" t="s">
        <v>8316</v>
      </c>
      <c r="S3913" s="15">
        <f t="shared" si="317"/>
        <v>41939.8122337963</v>
      </c>
      <c r="T3913" s="15">
        <f t="shared" si="318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5"/>
        <v>0</v>
      </c>
      <c r="P3914">
        <f t="shared" si="316"/>
        <v>1</v>
      </c>
      <c r="Q3914" s="11" t="s">
        <v>8315</v>
      </c>
      <c r="R3914" t="s">
        <v>8316</v>
      </c>
      <c r="S3914" s="15">
        <f t="shared" si="317"/>
        <v>42059.270023148143</v>
      </c>
      <c r="T3914" s="15">
        <f t="shared" si="318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5"/>
        <v>10</v>
      </c>
      <c r="P3915">
        <f t="shared" si="316"/>
        <v>142.86000000000001</v>
      </c>
      <c r="Q3915" s="11" t="s">
        <v>8315</v>
      </c>
      <c r="R3915" t="s">
        <v>8316</v>
      </c>
      <c r="S3915" s="15">
        <f t="shared" si="317"/>
        <v>42308.211215277777</v>
      </c>
      <c r="T3915" s="15">
        <f t="shared" si="318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5"/>
        <v>36</v>
      </c>
      <c r="P3916">
        <f t="shared" si="316"/>
        <v>33.67</v>
      </c>
      <c r="Q3916" s="11" t="s">
        <v>8315</v>
      </c>
      <c r="R3916" t="s">
        <v>8316</v>
      </c>
      <c r="S3916" s="15">
        <f t="shared" si="317"/>
        <v>42114.818935185183</v>
      </c>
      <c r="T3916" s="15">
        <f t="shared" si="318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5"/>
        <v>0</v>
      </c>
      <c r="P3917">
        <f t="shared" si="316"/>
        <v>5</v>
      </c>
      <c r="Q3917" s="11" t="s">
        <v>8315</v>
      </c>
      <c r="R3917" t="s">
        <v>8316</v>
      </c>
      <c r="S3917" s="15">
        <f t="shared" si="317"/>
        <v>42492.98505787037</v>
      </c>
      <c r="T3917" s="15">
        <f t="shared" si="318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5"/>
        <v>0</v>
      </c>
      <c r="P3918">
        <f t="shared" si="316"/>
        <v>0</v>
      </c>
      <c r="Q3918" s="11" t="s">
        <v>8315</v>
      </c>
      <c r="R3918" t="s">
        <v>8316</v>
      </c>
      <c r="S3918" s="15">
        <f t="shared" si="317"/>
        <v>42494.471666666665</v>
      </c>
      <c r="T3918" s="15">
        <f t="shared" si="318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5"/>
        <v>0</v>
      </c>
      <c r="P3919">
        <f t="shared" si="316"/>
        <v>10</v>
      </c>
      <c r="Q3919" s="11" t="s">
        <v>8315</v>
      </c>
      <c r="R3919" t="s">
        <v>8316</v>
      </c>
      <c r="S3919" s="15">
        <f t="shared" si="317"/>
        <v>41863.527326388888</v>
      </c>
      <c r="T3919" s="15">
        <f t="shared" si="318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5"/>
        <v>0</v>
      </c>
      <c r="P3920">
        <f t="shared" si="316"/>
        <v>40</v>
      </c>
      <c r="Q3920" s="11" t="s">
        <v>8315</v>
      </c>
      <c r="R3920" t="s">
        <v>8316</v>
      </c>
      <c r="S3920" s="15">
        <f t="shared" si="317"/>
        <v>41843.664618055554</v>
      </c>
      <c r="T3920" s="15">
        <f t="shared" si="318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5"/>
        <v>2</v>
      </c>
      <c r="P3921">
        <f t="shared" si="316"/>
        <v>30</v>
      </c>
      <c r="Q3921" s="11" t="s">
        <v>8315</v>
      </c>
      <c r="R3921" t="s">
        <v>8316</v>
      </c>
      <c r="S3921" s="15">
        <f t="shared" si="317"/>
        <v>42358.684872685189</v>
      </c>
      <c r="T3921" s="15">
        <f t="shared" si="318"/>
        <v>42387</v>
      </c>
      <c r="U3921">
        <f t="shared" si="310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5"/>
        <v>5</v>
      </c>
      <c r="P3922">
        <f t="shared" si="316"/>
        <v>45</v>
      </c>
      <c r="Q3922" s="11" t="s">
        <v>8315</v>
      </c>
      <c r="R3922" t="s">
        <v>8316</v>
      </c>
      <c r="S3922" s="15">
        <f t="shared" si="317"/>
        <v>42657.38726851852</v>
      </c>
      <c r="T3922" s="15">
        <f t="shared" si="318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5"/>
        <v>0</v>
      </c>
      <c r="P3923">
        <f t="shared" si="316"/>
        <v>0</v>
      </c>
      <c r="Q3923" s="11" t="s">
        <v>8315</v>
      </c>
      <c r="R3923" t="s">
        <v>8316</v>
      </c>
      <c r="S3923" s="15">
        <f t="shared" si="317"/>
        <v>41926.542303240742</v>
      </c>
      <c r="T3923" s="15">
        <f t="shared" si="318"/>
        <v>41938.75</v>
      </c>
      <c r="U3923">
        <f t="shared" si="310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5"/>
        <v>8</v>
      </c>
      <c r="P3924">
        <f t="shared" si="316"/>
        <v>10.17</v>
      </c>
      <c r="Q3924" s="11" t="s">
        <v>8315</v>
      </c>
      <c r="R3924" t="s">
        <v>8316</v>
      </c>
      <c r="S3924" s="15">
        <f t="shared" si="317"/>
        <v>42020.768634259264</v>
      </c>
      <c r="T3924" s="15">
        <f t="shared" si="318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5"/>
        <v>12</v>
      </c>
      <c r="P3925">
        <f t="shared" si="316"/>
        <v>81.41</v>
      </c>
      <c r="Q3925" s="11" t="s">
        <v>8315</v>
      </c>
      <c r="R3925" t="s">
        <v>8316</v>
      </c>
      <c r="S3925" s="15">
        <f t="shared" si="317"/>
        <v>42075.979988425926</v>
      </c>
      <c r="T3925" s="15">
        <f t="shared" si="318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5"/>
        <v>15</v>
      </c>
      <c r="P3926">
        <f t="shared" si="316"/>
        <v>57.25</v>
      </c>
      <c r="Q3926" s="11" t="s">
        <v>8315</v>
      </c>
      <c r="R3926" t="s">
        <v>8316</v>
      </c>
      <c r="S3926" s="15">
        <f t="shared" si="317"/>
        <v>41786.959745370368</v>
      </c>
      <c r="T3926" s="15">
        <f t="shared" si="318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5"/>
        <v>10</v>
      </c>
      <c r="P3927">
        <f t="shared" si="316"/>
        <v>5</v>
      </c>
      <c r="Q3927" s="11" t="s">
        <v>8315</v>
      </c>
      <c r="R3927" t="s">
        <v>8316</v>
      </c>
      <c r="S3927" s="15">
        <f t="shared" si="317"/>
        <v>41820.870821759258</v>
      </c>
      <c r="T3927" s="15">
        <f t="shared" si="318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5"/>
        <v>0</v>
      </c>
      <c r="P3928">
        <f t="shared" si="316"/>
        <v>15</v>
      </c>
      <c r="Q3928" s="11" t="s">
        <v>8315</v>
      </c>
      <c r="R3928" t="s">
        <v>8316</v>
      </c>
      <c r="S3928" s="15">
        <f t="shared" si="317"/>
        <v>41970.085046296299</v>
      </c>
      <c r="T3928" s="15">
        <f t="shared" si="318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5"/>
        <v>1</v>
      </c>
      <c r="P3929">
        <f t="shared" si="316"/>
        <v>12.5</v>
      </c>
      <c r="Q3929" s="11" t="s">
        <v>8315</v>
      </c>
      <c r="R3929" t="s">
        <v>8316</v>
      </c>
      <c r="S3929" s="15">
        <f t="shared" si="317"/>
        <v>41830.267407407409</v>
      </c>
      <c r="T3929" s="15">
        <f t="shared" si="318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5"/>
        <v>13</v>
      </c>
      <c r="P3930">
        <f t="shared" si="316"/>
        <v>93</v>
      </c>
      <c r="Q3930" s="11" t="s">
        <v>8315</v>
      </c>
      <c r="R3930" t="s">
        <v>8316</v>
      </c>
      <c r="S3930" s="15">
        <f t="shared" si="317"/>
        <v>42265.683182870373</v>
      </c>
      <c r="T3930" s="15">
        <f t="shared" si="318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5"/>
        <v>2</v>
      </c>
      <c r="P3931">
        <f t="shared" si="316"/>
        <v>32.36</v>
      </c>
      <c r="Q3931" s="11" t="s">
        <v>8315</v>
      </c>
      <c r="R3931" t="s">
        <v>8316</v>
      </c>
      <c r="S3931" s="15">
        <f t="shared" si="317"/>
        <v>42601.827141203699</v>
      </c>
      <c r="T3931" s="15">
        <f t="shared" si="318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5"/>
        <v>0</v>
      </c>
      <c r="P3932">
        <f t="shared" si="316"/>
        <v>0</v>
      </c>
      <c r="Q3932" s="11" t="s">
        <v>8315</v>
      </c>
      <c r="R3932" t="s">
        <v>8316</v>
      </c>
      <c r="S3932" s="15">
        <f t="shared" si="317"/>
        <v>42433.338749999995</v>
      </c>
      <c r="T3932" s="15">
        <f t="shared" si="318"/>
        <v>42461.25</v>
      </c>
      <c r="U3932">
        <f t="shared" si="310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5"/>
        <v>0</v>
      </c>
      <c r="P3933">
        <f t="shared" si="316"/>
        <v>0</v>
      </c>
      <c r="Q3933" s="11" t="s">
        <v>8315</v>
      </c>
      <c r="R3933" t="s">
        <v>8316</v>
      </c>
      <c r="S3933" s="15">
        <f t="shared" si="317"/>
        <v>42228.151701388888</v>
      </c>
      <c r="T3933" s="15">
        <f t="shared" si="318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5"/>
        <v>0</v>
      </c>
      <c r="P3934">
        <f t="shared" si="316"/>
        <v>1</v>
      </c>
      <c r="Q3934" s="11" t="s">
        <v>8315</v>
      </c>
      <c r="R3934" t="s">
        <v>8316</v>
      </c>
      <c r="S3934" s="15">
        <f t="shared" si="317"/>
        <v>42415.168564814812</v>
      </c>
      <c r="T3934" s="15">
        <f t="shared" si="318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5"/>
        <v>16</v>
      </c>
      <c r="P3935">
        <f t="shared" si="316"/>
        <v>91.83</v>
      </c>
      <c r="Q3935" s="11" t="s">
        <v>8315</v>
      </c>
      <c r="R3935" t="s">
        <v>8316</v>
      </c>
      <c r="S3935" s="15">
        <f t="shared" si="317"/>
        <v>42538.968310185184</v>
      </c>
      <c r="T3935" s="15">
        <f t="shared" si="318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5"/>
        <v>11</v>
      </c>
      <c r="P3936">
        <f t="shared" si="316"/>
        <v>45.83</v>
      </c>
      <c r="Q3936" s="11" t="s">
        <v>8315</v>
      </c>
      <c r="R3936" t="s">
        <v>8316</v>
      </c>
      <c r="S3936" s="15">
        <f t="shared" si="317"/>
        <v>42233.671747685185</v>
      </c>
      <c r="T3936" s="15">
        <f t="shared" si="318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5"/>
        <v>44</v>
      </c>
      <c r="P3937">
        <f t="shared" si="316"/>
        <v>57.17</v>
      </c>
      <c r="Q3937" s="11" t="s">
        <v>8315</v>
      </c>
      <c r="R3937" t="s">
        <v>8316</v>
      </c>
      <c r="S3937" s="15">
        <f t="shared" si="317"/>
        <v>42221.656782407401</v>
      </c>
      <c r="T3937" s="15">
        <f t="shared" si="318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5"/>
        <v>0</v>
      </c>
      <c r="P3938">
        <f t="shared" si="316"/>
        <v>0</v>
      </c>
      <c r="Q3938" s="11" t="s">
        <v>8315</v>
      </c>
      <c r="R3938" t="s">
        <v>8316</v>
      </c>
      <c r="S3938" s="15">
        <f t="shared" si="317"/>
        <v>42675.262962962966</v>
      </c>
      <c r="T3938" s="15">
        <f t="shared" si="318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5"/>
        <v>86</v>
      </c>
      <c r="P3939">
        <f t="shared" si="316"/>
        <v>248.5</v>
      </c>
      <c r="Q3939" s="11" t="s">
        <v>8315</v>
      </c>
      <c r="R3939" t="s">
        <v>8316</v>
      </c>
      <c r="S3939" s="15">
        <f t="shared" si="317"/>
        <v>42534.631481481483</v>
      </c>
      <c r="T3939" s="15">
        <f t="shared" si="318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5"/>
        <v>12</v>
      </c>
      <c r="P3940">
        <f t="shared" si="316"/>
        <v>79.400000000000006</v>
      </c>
      <c r="Q3940" s="11" t="s">
        <v>8315</v>
      </c>
      <c r="R3940" t="s">
        <v>8316</v>
      </c>
      <c r="S3940" s="15">
        <f t="shared" si="317"/>
        <v>42151.905717592599</v>
      </c>
      <c r="T3940" s="15">
        <f t="shared" si="318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5"/>
        <v>0</v>
      </c>
      <c r="P3941">
        <f t="shared" si="316"/>
        <v>5</v>
      </c>
      <c r="Q3941" s="11" t="s">
        <v>8315</v>
      </c>
      <c r="R3941" t="s">
        <v>8316</v>
      </c>
      <c r="S3941" s="15">
        <f t="shared" si="317"/>
        <v>41915.400219907409</v>
      </c>
      <c r="T3941" s="15">
        <f t="shared" si="318"/>
        <v>41919.1875</v>
      </c>
      <c r="U3941">
        <f t="shared" si="310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5"/>
        <v>0</v>
      </c>
      <c r="P3942">
        <f t="shared" si="316"/>
        <v>5.5</v>
      </c>
      <c r="Q3942" s="11" t="s">
        <v>8315</v>
      </c>
      <c r="R3942" t="s">
        <v>8316</v>
      </c>
      <c r="S3942" s="15">
        <f t="shared" si="317"/>
        <v>41961.492488425924</v>
      </c>
      <c r="T3942" s="15">
        <f t="shared" si="318"/>
        <v>42006.492488425924</v>
      </c>
      <c r="U3942">
        <f t="shared" si="310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5"/>
        <v>1</v>
      </c>
      <c r="P3943">
        <f t="shared" si="316"/>
        <v>25</v>
      </c>
      <c r="Q3943" s="11" t="s">
        <v>8315</v>
      </c>
      <c r="R3943" t="s">
        <v>8316</v>
      </c>
      <c r="S3943" s="15">
        <f t="shared" si="317"/>
        <v>41940.587233796294</v>
      </c>
      <c r="T3943" s="15">
        <f t="shared" si="318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5"/>
        <v>0</v>
      </c>
      <c r="P3944">
        <f t="shared" si="316"/>
        <v>0</v>
      </c>
      <c r="Q3944" s="11" t="s">
        <v>8315</v>
      </c>
      <c r="R3944" t="s">
        <v>8316</v>
      </c>
      <c r="S3944" s="15">
        <f t="shared" si="317"/>
        <v>42111.904097222221</v>
      </c>
      <c r="T3944" s="15">
        <f t="shared" si="318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5"/>
        <v>36</v>
      </c>
      <c r="P3945">
        <f t="shared" si="316"/>
        <v>137.08000000000001</v>
      </c>
      <c r="Q3945" s="11" t="s">
        <v>8315</v>
      </c>
      <c r="R3945" t="s">
        <v>8316</v>
      </c>
      <c r="S3945" s="15">
        <f t="shared" si="317"/>
        <v>42279.778564814813</v>
      </c>
      <c r="T3945" s="15">
        <f t="shared" si="318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5"/>
        <v>0</v>
      </c>
      <c r="P3946">
        <f t="shared" si="316"/>
        <v>0</v>
      </c>
      <c r="Q3946" s="11" t="s">
        <v>8315</v>
      </c>
      <c r="R3946" t="s">
        <v>8316</v>
      </c>
      <c r="S3946" s="15">
        <f t="shared" si="317"/>
        <v>42213.662905092591</v>
      </c>
      <c r="T3946" s="15">
        <f t="shared" si="318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5"/>
        <v>0</v>
      </c>
      <c r="P3947">
        <f t="shared" si="316"/>
        <v>5</v>
      </c>
      <c r="Q3947" s="11" t="s">
        <v>8315</v>
      </c>
      <c r="R3947" t="s">
        <v>8316</v>
      </c>
      <c r="S3947" s="15">
        <f t="shared" si="317"/>
        <v>42109.801712962959</v>
      </c>
      <c r="T3947" s="15">
        <f t="shared" si="318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5"/>
        <v>3</v>
      </c>
      <c r="P3948">
        <f t="shared" si="316"/>
        <v>39</v>
      </c>
      <c r="Q3948" s="11" t="s">
        <v>8315</v>
      </c>
      <c r="R3948" t="s">
        <v>8316</v>
      </c>
      <c r="S3948" s="15">
        <f t="shared" si="317"/>
        <v>42031.833587962959</v>
      </c>
      <c r="T3948" s="15">
        <f t="shared" si="318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5"/>
        <v>3</v>
      </c>
      <c r="P3949">
        <f t="shared" si="316"/>
        <v>50.5</v>
      </c>
      <c r="Q3949" s="11" t="s">
        <v>8315</v>
      </c>
      <c r="R3949" t="s">
        <v>8316</v>
      </c>
      <c r="S3949" s="15">
        <f t="shared" si="317"/>
        <v>42615.142870370371</v>
      </c>
      <c r="T3949" s="15">
        <f t="shared" si="318"/>
        <v>42645.142870370371</v>
      </c>
      <c r="U3949">
        <f t="shared" ref="U3949:U4012" si="319">YEAR(S3949)</f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5"/>
        <v>0</v>
      </c>
      <c r="P3950">
        <f t="shared" si="316"/>
        <v>0</v>
      </c>
      <c r="Q3950" s="11" t="s">
        <v>8315</v>
      </c>
      <c r="R3950" t="s">
        <v>8316</v>
      </c>
      <c r="S3950" s="15">
        <f t="shared" si="317"/>
        <v>41829.325497685182</v>
      </c>
      <c r="T3950" s="15">
        <f t="shared" si="318"/>
        <v>41889.325497685182</v>
      </c>
      <c r="U3950">
        <f t="shared" si="31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5"/>
        <v>16</v>
      </c>
      <c r="P3951">
        <f t="shared" si="316"/>
        <v>49.28</v>
      </c>
      <c r="Q3951" s="11" t="s">
        <v>8315</v>
      </c>
      <c r="R3951" t="s">
        <v>8316</v>
      </c>
      <c r="S3951" s="15">
        <f t="shared" si="317"/>
        <v>42016.120613425926</v>
      </c>
      <c r="T3951" s="15">
        <f t="shared" si="318"/>
        <v>42046.120613425926</v>
      </c>
      <c r="U3951">
        <f t="shared" si="31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5"/>
        <v>1</v>
      </c>
      <c r="P3952">
        <f t="shared" si="316"/>
        <v>25</v>
      </c>
      <c r="Q3952" s="11" t="s">
        <v>8315</v>
      </c>
      <c r="R3952" t="s">
        <v>8316</v>
      </c>
      <c r="S3952" s="15">
        <f t="shared" si="317"/>
        <v>42439.702314814815</v>
      </c>
      <c r="T3952" s="15">
        <f t="shared" si="318"/>
        <v>42468.774305555555</v>
      </c>
      <c r="U3952">
        <f t="shared" si="31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5"/>
        <v>0</v>
      </c>
      <c r="P3953">
        <f t="shared" si="316"/>
        <v>1</v>
      </c>
      <c r="Q3953" s="11" t="s">
        <v>8315</v>
      </c>
      <c r="R3953" t="s">
        <v>8316</v>
      </c>
      <c r="S3953" s="15">
        <f t="shared" si="317"/>
        <v>42433.825717592597</v>
      </c>
      <c r="T3953" s="15">
        <f t="shared" si="318"/>
        <v>42493.784050925926</v>
      </c>
      <c r="U3953">
        <f t="shared" si="31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5"/>
        <v>0</v>
      </c>
      <c r="P3954">
        <f t="shared" si="316"/>
        <v>25</v>
      </c>
      <c r="Q3954" s="11" t="s">
        <v>8315</v>
      </c>
      <c r="R3954" t="s">
        <v>8316</v>
      </c>
      <c r="S3954" s="15">
        <f t="shared" si="317"/>
        <v>42243.790393518517</v>
      </c>
      <c r="T3954" s="15">
        <f t="shared" si="318"/>
        <v>42303.790393518517</v>
      </c>
      <c r="U3954">
        <f t="shared" si="31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5"/>
        <v>0</v>
      </c>
      <c r="P3955">
        <f t="shared" si="316"/>
        <v>0</v>
      </c>
      <c r="Q3955" s="11" t="s">
        <v>8315</v>
      </c>
      <c r="R3955" t="s">
        <v>8316</v>
      </c>
      <c r="S3955" s="15">
        <f t="shared" si="317"/>
        <v>42550.048449074078</v>
      </c>
      <c r="T3955" s="15">
        <f t="shared" si="318"/>
        <v>42580.978472222225</v>
      </c>
      <c r="U3955">
        <f t="shared" si="31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5"/>
        <v>0</v>
      </c>
      <c r="P3956">
        <f t="shared" si="316"/>
        <v>0</v>
      </c>
      <c r="Q3956" s="11" t="s">
        <v>8315</v>
      </c>
      <c r="R3956" t="s">
        <v>8316</v>
      </c>
      <c r="S3956" s="15">
        <f t="shared" si="317"/>
        <v>41774.651203703703</v>
      </c>
      <c r="T3956" s="15">
        <f t="shared" si="318"/>
        <v>41834.651203703703</v>
      </c>
      <c r="U3956">
        <f t="shared" si="31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5"/>
        <v>24</v>
      </c>
      <c r="P3957">
        <f t="shared" si="316"/>
        <v>53.13</v>
      </c>
      <c r="Q3957" s="11" t="s">
        <v>8315</v>
      </c>
      <c r="R3957" t="s">
        <v>8316</v>
      </c>
      <c r="S3957" s="15">
        <f t="shared" si="317"/>
        <v>42306.848854166667</v>
      </c>
      <c r="T3957" s="15">
        <f t="shared" si="318"/>
        <v>42336.890520833331</v>
      </c>
      <c r="U3957">
        <f t="shared" si="31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5"/>
        <v>0</v>
      </c>
      <c r="P3958">
        <f t="shared" si="316"/>
        <v>0</v>
      </c>
      <c r="Q3958" s="11" t="s">
        <v>8315</v>
      </c>
      <c r="R3958" t="s">
        <v>8316</v>
      </c>
      <c r="S3958" s="15">
        <f t="shared" si="317"/>
        <v>42457.932025462964</v>
      </c>
      <c r="T3958" s="15">
        <f t="shared" si="318"/>
        <v>42485.013888888891</v>
      </c>
      <c r="U3958">
        <f t="shared" si="31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5"/>
        <v>0</v>
      </c>
      <c r="P3959">
        <f t="shared" si="316"/>
        <v>7</v>
      </c>
      <c r="Q3959" s="11" t="s">
        <v>8315</v>
      </c>
      <c r="R3959" t="s">
        <v>8316</v>
      </c>
      <c r="S3959" s="15">
        <f t="shared" si="317"/>
        <v>42513.976319444439</v>
      </c>
      <c r="T3959" s="15">
        <f t="shared" si="318"/>
        <v>42559.976319444439</v>
      </c>
      <c r="U3959">
        <f t="shared" si="31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5"/>
        <v>32</v>
      </c>
      <c r="P3960">
        <f t="shared" si="316"/>
        <v>40.06</v>
      </c>
      <c r="Q3960" s="11" t="s">
        <v>8315</v>
      </c>
      <c r="R3960" t="s">
        <v>8316</v>
      </c>
      <c r="S3960" s="15">
        <f t="shared" si="317"/>
        <v>41816.950370370374</v>
      </c>
      <c r="T3960" s="15">
        <f t="shared" si="318"/>
        <v>41853.583333333336</v>
      </c>
      <c r="U3960">
        <f t="shared" si="31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5"/>
        <v>24</v>
      </c>
      <c r="P3961">
        <f t="shared" si="316"/>
        <v>24.33</v>
      </c>
      <c r="Q3961" s="11" t="s">
        <v>8315</v>
      </c>
      <c r="R3961" t="s">
        <v>8316</v>
      </c>
      <c r="S3961" s="15">
        <f t="shared" si="317"/>
        <v>41880.788842592592</v>
      </c>
      <c r="T3961" s="15">
        <f t="shared" si="318"/>
        <v>41910.788842592592</v>
      </c>
      <c r="U3961">
        <f t="shared" si="31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5"/>
        <v>2</v>
      </c>
      <c r="P3962">
        <f t="shared" si="316"/>
        <v>11.25</v>
      </c>
      <c r="Q3962" s="11" t="s">
        <v>8315</v>
      </c>
      <c r="R3962" t="s">
        <v>8316</v>
      </c>
      <c r="S3962" s="15">
        <f t="shared" si="317"/>
        <v>42342.845555555556</v>
      </c>
      <c r="T3962" s="15">
        <f t="shared" si="318"/>
        <v>42372.845555555556</v>
      </c>
      <c r="U3962">
        <f t="shared" si="31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5"/>
        <v>0</v>
      </c>
      <c r="P3963">
        <f t="shared" si="316"/>
        <v>10.5</v>
      </c>
      <c r="Q3963" s="11" t="s">
        <v>8315</v>
      </c>
      <c r="R3963" t="s">
        <v>8316</v>
      </c>
      <c r="S3963" s="15">
        <f t="shared" si="317"/>
        <v>41745.891319444447</v>
      </c>
      <c r="T3963" s="15">
        <f t="shared" si="318"/>
        <v>41767.891319444447</v>
      </c>
      <c r="U3963">
        <f t="shared" si="31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5"/>
        <v>3</v>
      </c>
      <c r="P3964">
        <f t="shared" si="316"/>
        <v>15</v>
      </c>
      <c r="Q3964" s="11" t="s">
        <v>8315</v>
      </c>
      <c r="R3964" t="s">
        <v>8316</v>
      </c>
      <c r="S3964" s="15">
        <f t="shared" si="317"/>
        <v>42311.621458333335</v>
      </c>
      <c r="T3964" s="15">
        <f t="shared" si="318"/>
        <v>42336.621458333335</v>
      </c>
      <c r="U3964">
        <f t="shared" si="31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5"/>
        <v>0</v>
      </c>
      <c r="P3965">
        <f t="shared" si="316"/>
        <v>0</v>
      </c>
      <c r="Q3965" s="11" t="s">
        <v>8315</v>
      </c>
      <c r="R3965" t="s">
        <v>8316</v>
      </c>
      <c r="S3965" s="15">
        <f t="shared" si="317"/>
        <v>42296.154131944444</v>
      </c>
      <c r="T3965" s="15">
        <f t="shared" si="318"/>
        <v>42326.195798611108</v>
      </c>
      <c r="U3965">
        <f t="shared" si="31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5"/>
        <v>6</v>
      </c>
      <c r="P3966">
        <f t="shared" si="316"/>
        <v>42</v>
      </c>
      <c r="Q3966" s="11" t="s">
        <v>8315</v>
      </c>
      <c r="R3966" t="s">
        <v>8316</v>
      </c>
      <c r="S3966" s="15">
        <f t="shared" si="317"/>
        <v>42053.722060185188</v>
      </c>
      <c r="T3966" s="15">
        <f t="shared" si="318"/>
        <v>42113.680393518516</v>
      </c>
      <c r="U3966">
        <f t="shared" si="31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5"/>
        <v>14</v>
      </c>
      <c r="P3967">
        <f t="shared" si="316"/>
        <v>71.25</v>
      </c>
      <c r="Q3967" s="11" t="s">
        <v>8315</v>
      </c>
      <c r="R3967" t="s">
        <v>8316</v>
      </c>
      <c r="S3967" s="15">
        <f t="shared" si="317"/>
        <v>42414.235879629632</v>
      </c>
      <c r="T3967" s="15">
        <f t="shared" si="318"/>
        <v>42474.194212962961</v>
      </c>
      <c r="U3967">
        <f t="shared" si="31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5"/>
        <v>1</v>
      </c>
      <c r="P3968">
        <f t="shared" si="316"/>
        <v>22.5</v>
      </c>
      <c r="Q3968" s="11" t="s">
        <v>8315</v>
      </c>
      <c r="R3968" t="s">
        <v>8316</v>
      </c>
      <c r="S3968" s="15">
        <f t="shared" si="317"/>
        <v>41801.711550925924</v>
      </c>
      <c r="T3968" s="15">
        <f t="shared" si="318"/>
        <v>41844.124305555553</v>
      </c>
      <c r="U3968">
        <f t="shared" si="31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5"/>
        <v>24</v>
      </c>
      <c r="P3969">
        <f t="shared" si="316"/>
        <v>41</v>
      </c>
      <c r="Q3969" s="11" t="s">
        <v>8315</v>
      </c>
      <c r="R3969" t="s">
        <v>8316</v>
      </c>
      <c r="S3969" s="15">
        <f t="shared" si="317"/>
        <v>42770.290590277778</v>
      </c>
      <c r="T3969" s="15">
        <f t="shared" si="318"/>
        <v>42800.290590277778</v>
      </c>
      <c r="U3969">
        <f t="shared" si="31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5"/>
        <v>11</v>
      </c>
      <c r="P3970">
        <f t="shared" si="316"/>
        <v>47.91</v>
      </c>
      <c r="Q3970" s="11" t="s">
        <v>8315</v>
      </c>
      <c r="R3970" t="s">
        <v>8316</v>
      </c>
      <c r="S3970" s="15">
        <f t="shared" si="317"/>
        <v>42452.815659722226</v>
      </c>
      <c r="T3970" s="15">
        <f t="shared" si="318"/>
        <v>42512.815659722226</v>
      </c>
      <c r="U3970">
        <f t="shared" si="31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0">ROUND(E3971/D3971*100,0)</f>
        <v>7</v>
      </c>
      <c r="P3971">
        <f t="shared" ref="P3971:P4034" si="321">IFERROR(ROUND(E3971/L3971,2),0)</f>
        <v>35.17</v>
      </c>
      <c r="Q3971" s="11" t="s">
        <v>8315</v>
      </c>
      <c r="R3971" t="s">
        <v>8316</v>
      </c>
      <c r="S3971" s="15">
        <f t="shared" ref="S3971:S4034" si="322">(((J3971/60)/60)/24)+DATE(1970,1,1)</f>
        <v>42601.854699074072</v>
      </c>
      <c r="T3971" s="15">
        <f t="shared" ref="T3971:T4034" si="323">(((I3971/60)/60)/24)+DATE(1970,1,1)</f>
        <v>42611.163194444445</v>
      </c>
      <c r="U3971">
        <f t="shared" si="319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s="11" t="s">
        <v>8315</v>
      </c>
      <c r="R3972" t="s">
        <v>8316</v>
      </c>
      <c r="S3972" s="15">
        <f t="shared" si="322"/>
        <v>42447.863553240735</v>
      </c>
      <c r="T3972" s="15">
        <f t="shared" si="323"/>
        <v>42477.863553240735</v>
      </c>
      <c r="U3972">
        <f t="shared" si="319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s="11" t="s">
        <v>8315</v>
      </c>
      <c r="R3973" t="s">
        <v>8316</v>
      </c>
      <c r="S3973" s="15">
        <f t="shared" si="322"/>
        <v>41811.536180555559</v>
      </c>
      <c r="T3973" s="15">
        <f t="shared" si="323"/>
        <v>41841.536180555559</v>
      </c>
      <c r="U3973">
        <f t="shared" si="319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s="11" t="s">
        <v>8315</v>
      </c>
      <c r="R3974" t="s">
        <v>8316</v>
      </c>
      <c r="S3974" s="15">
        <f t="shared" si="322"/>
        <v>41981.067523148144</v>
      </c>
      <c r="T3974" s="15">
        <f t="shared" si="323"/>
        <v>42041.067523148144</v>
      </c>
      <c r="U3974">
        <f t="shared" si="319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s="11" t="s">
        <v>8315</v>
      </c>
      <c r="R3975" t="s">
        <v>8316</v>
      </c>
      <c r="S3975" s="15">
        <f t="shared" si="322"/>
        <v>42469.68414351852</v>
      </c>
      <c r="T3975" s="15">
        <f t="shared" si="323"/>
        <v>42499.166666666672</v>
      </c>
      <c r="U3975">
        <f t="shared" si="319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s="11" t="s">
        <v>8315</v>
      </c>
      <c r="R3976" t="s">
        <v>8316</v>
      </c>
      <c r="S3976" s="15">
        <f t="shared" si="322"/>
        <v>42493.546851851846</v>
      </c>
      <c r="T3976" s="15">
        <f t="shared" si="323"/>
        <v>42523.546851851846</v>
      </c>
      <c r="U3976">
        <f t="shared" si="319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s="11" t="s">
        <v>8315</v>
      </c>
      <c r="R3977" t="s">
        <v>8316</v>
      </c>
      <c r="S3977" s="15">
        <f t="shared" si="322"/>
        <v>42534.866875</v>
      </c>
      <c r="T3977" s="15">
        <f t="shared" si="323"/>
        <v>42564.866875</v>
      </c>
      <c r="U3977">
        <f t="shared" si="319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s="11" t="s">
        <v>8315</v>
      </c>
      <c r="R3978" t="s">
        <v>8316</v>
      </c>
      <c r="S3978" s="15">
        <f t="shared" si="322"/>
        <v>41830.858344907407</v>
      </c>
      <c r="T3978" s="15">
        <f t="shared" si="323"/>
        <v>41852.291666666664</v>
      </c>
      <c r="U3978">
        <f t="shared" si="319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s="11" t="s">
        <v>8315</v>
      </c>
      <c r="R3979" t="s">
        <v>8316</v>
      </c>
      <c r="S3979" s="15">
        <f t="shared" si="322"/>
        <v>42543.788564814815</v>
      </c>
      <c r="T3979" s="15">
        <f t="shared" si="323"/>
        <v>42573.788564814815</v>
      </c>
      <c r="U3979">
        <f t="shared" si="319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s="11" t="s">
        <v>8315</v>
      </c>
      <c r="R3980" t="s">
        <v>8316</v>
      </c>
      <c r="S3980" s="15">
        <f t="shared" si="322"/>
        <v>41975.642974537041</v>
      </c>
      <c r="T3980" s="15">
        <f t="shared" si="323"/>
        <v>42035.642974537041</v>
      </c>
      <c r="U3980">
        <f t="shared" si="319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s="11" t="s">
        <v>8315</v>
      </c>
      <c r="R3981" t="s">
        <v>8316</v>
      </c>
      <c r="S3981" s="15">
        <f t="shared" si="322"/>
        <v>42069.903437500005</v>
      </c>
      <c r="T3981" s="15">
        <f t="shared" si="323"/>
        <v>42092.833333333328</v>
      </c>
      <c r="U3981">
        <f t="shared" si="319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s="11" t="s">
        <v>8315</v>
      </c>
      <c r="R3982" t="s">
        <v>8316</v>
      </c>
      <c r="S3982" s="15">
        <f t="shared" si="322"/>
        <v>41795.598923611113</v>
      </c>
      <c r="T3982" s="15">
        <f t="shared" si="323"/>
        <v>41825.598923611113</v>
      </c>
      <c r="U3982">
        <f t="shared" si="319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s="11" t="s">
        <v>8315</v>
      </c>
      <c r="R3983" t="s">
        <v>8316</v>
      </c>
      <c r="S3983" s="15">
        <f t="shared" si="322"/>
        <v>42508.179965277777</v>
      </c>
      <c r="T3983" s="15">
        <f t="shared" si="323"/>
        <v>42568.179965277777</v>
      </c>
      <c r="U3983">
        <f t="shared" si="319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s="11" t="s">
        <v>8315</v>
      </c>
      <c r="R3984" t="s">
        <v>8316</v>
      </c>
      <c r="S3984" s="15">
        <f t="shared" si="322"/>
        <v>42132.809953703705</v>
      </c>
      <c r="T3984" s="15">
        <f t="shared" si="323"/>
        <v>42192.809953703705</v>
      </c>
      <c r="U3984">
        <f t="shared" si="319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s="11" t="s">
        <v>8315</v>
      </c>
      <c r="R3985" t="s">
        <v>8316</v>
      </c>
      <c r="S3985" s="15">
        <f t="shared" si="322"/>
        <v>41747.86986111111</v>
      </c>
      <c r="T3985" s="15">
        <f t="shared" si="323"/>
        <v>41779.290972222225</v>
      </c>
      <c r="U3985">
        <f t="shared" si="319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s="11" t="s">
        <v>8315</v>
      </c>
      <c r="R3986" t="s">
        <v>8316</v>
      </c>
      <c r="S3986" s="15">
        <f t="shared" si="322"/>
        <v>41920.963472222218</v>
      </c>
      <c r="T3986" s="15">
        <f t="shared" si="323"/>
        <v>41951</v>
      </c>
      <c r="U3986">
        <f t="shared" si="319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s="11" t="s">
        <v>8315</v>
      </c>
      <c r="R3987" t="s">
        <v>8316</v>
      </c>
      <c r="S3987" s="15">
        <f t="shared" si="322"/>
        <v>42399.707407407404</v>
      </c>
      <c r="T3987" s="15">
        <f t="shared" si="323"/>
        <v>42420.878472222219</v>
      </c>
      <c r="U3987">
        <f t="shared" si="319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s="11" t="s">
        <v>8315</v>
      </c>
      <c r="R3988" t="s">
        <v>8316</v>
      </c>
      <c r="S3988" s="15">
        <f t="shared" si="322"/>
        <v>42467.548541666663</v>
      </c>
      <c r="T3988" s="15">
        <f t="shared" si="323"/>
        <v>42496.544444444444</v>
      </c>
      <c r="U3988">
        <f t="shared" si="319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s="11" t="s">
        <v>8315</v>
      </c>
      <c r="R3989" t="s">
        <v>8316</v>
      </c>
      <c r="S3989" s="15">
        <f t="shared" si="322"/>
        <v>41765.92465277778</v>
      </c>
      <c r="T3989" s="15">
        <f t="shared" si="323"/>
        <v>41775.92465277778</v>
      </c>
      <c r="U3989">
        <f t="shared" si="319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s="11" t="s">
        <v>8315</v>
      </c>
      <c r="R3990" t="s">
        <v>8316</v>
      </c>
      <c r="S3990" s="15">
        <f t="shared" si="322"/>
        <v>42230.08116898148</v>
      </c>
      <c r="T3990" s="15">
        <f t="shared" si="323"/>
        <v>42245.08116898148</v>
      </c>
      <c r="U3990">
        <f t="shared" si="319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s="11" t="s">
        <v>8315</v>
      </c>
      <c r="R3991" t="s">
        <v>8316</v>
      </c>
      <c r="S3991" s="15">
        <f t="shared" si="322"/>
        <v>42286.749780092592</v>
      </c>
      <c r="T3991" s="15">
        <f t="shared" si="323"/>
        <v>42316.791446759264</v>
      </c>
      <c r="U3991">
        <f t="shared" si="319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s="11" t="s">
        <v>8315</v>
      </c>
      <c r="R3992" t="s">
        <v>8316</v>
      </c>
      <c r="S3992" s="15">
        <f t="shared" si="322"/>
        <v>42401.672372685185</v>
      </c>
      <c r="T3992" s="15">
        <f t="shared" si="323"/>
        <v>42431.672372685185</v>
      </c>
      <c r="U3992">
        <f t="shared" si="319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s="11" t="s">
        <v>8315</v>
      </c>
      <c r="R3993" t="s">
        <v>8316</v>
      </c>
      <c r="S3993" s="15">
        <f t="shared" si="322"/>
        <v>42125.644467592589</v>
      </c>
      <c r="T3993" s="15">
        <f t="shared" si="323"/>
        <v>42155.644467592589</v>
      </c>
      <c r="U3993">
        <f t="shared" si="319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s="11" t="s">
        <v>8315</v>
      </c>
      <c r="R3994" t="s">
        <v>8316</v>
      </c>
      <c r="S3994" s="15">
        <f t="shared" si="322"/>
        <v>42289.94049768518</v>
      </c>
      <c r="T3994" s="15">
        <f t="shared" si="323"/>
        <v>42349.982164351852</v>
      </c>
      <c r="U3994">
        <f t="shared" si="319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s="11" t="s">
        <v>8315</v>
      </c>
      <c r="R3995" t="s">
        <v>8316</v>
      </c>
      <c r="S3995" s="15">
        <f t="shared" si="322"/>
        <v>42107.864722222221</v>
      </c>
      <c r="T3995" s="15">
        <f t="shared" si="323"/>
        <v>42137.864722222221</v>
      </c>
      <c r="U3995">
        <f t="shared" si="319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s="11" t="s">
        <v>8315</v>
      </c>
      <c r="R3996" t="s">
        <v>8316</v>
      </c>
      <c r="S3996" s="15">
        <f t="shared" si="322"/>
        <v>41809.389930555553</v>
      </c>
      <c r="T3996" s="15">
        <f t="shared" si="323"/>
        <v>41839.389930555553</v>
      </c>
      <c r="U3996">
        <f t="shared" si="319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s="11" t="s">
        <v>8315</v>
      </c>
      <c r="R3997" t="s">
        <v>8316</v>
      </c>
      <c r="S3997" s="15">
        <f t="shared" si="322"/>
        <v>42019.683761574073</v>
      </c>
      <c r="T3997" s="15">
        <f t="shared" si="323"/>
        <v>42049.477083333331</v>
      </c>
      <c r="U3997">
        <f t="shared" si="319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s="11" t="s">
        <v>8315</v>
      </c>
      <c r="R3998" t="s">
        <v>8316</v>
      </c>
      <c r="S3998" s="15">
        <f t="shared" si="322"/>
        <v>41950.26694444444</v>
      </c>
      <c r="T3998" s="15">
        <f t="shared" si="323"/>
        <v>41963.669444444444</v>
      </c>
      <c r="U3998">
        <f t="shared" si="319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s="11" t="s">
        <v>8315</v>
      </c>
      <c r="R3999" t="s">
        <v>8316</v>
      </c>
      <c r="S3999" s="15">
        <f t="shared" si="322"/>
        <v>42069.391446759255</v>
      </c>
      <c r="T3999" s="15">
        <f t="shared" si="323"/>
        <v>42099.349780092598</v>
      </c>
      <c r="U3999">
        <f t="shared" si="319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s="11" t="s">
        <v>8315</v>
      </c>
      <c r="R4000" t="s">
        <v>8316</v>
      </c>
      <c r="S4000" s="15">
        <f t="shared" si="322"/>
        <v>42061.963263888887</v>
      </c>
      <c r="T4000" s="15">
        <f t="shared" si="323"/>
        <v>42091.921597222223</v>
      </c>
      <c r="U4000">
        <f t="shared" si="319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s="11" t="s">
        <v>8315</v>
      </c>
      <c r="R4001" t="s">
        <v>8316</v>
      </c>
      <c r="S4001" s="15">
        <f t="shared" si="322"/>
        <v>41842.828680555554</v>
      </c>
      <c r="T4001" s="15">
        <f t="shared" si="323"/>
        <v>41882.827650462961</v>
      </c>
      <c r="U4001">
        <f t="shared" si="319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s="11" t="s">
        <v>8315</v>
      </c>
      <c r="R4002" t="s">
        <v>8316</v>
      </c>
      <c r="S4002" s="15">
        <f t="shared" si="322"/>
        <v>42437.64534722222</v>
      </c>
      <c r="T4002" s="15">
        <f t="shared" si="323"/>
        <v>42497.603680555556</v>
      </c>
      <c r="U4002">
        <f t="shared" si="319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s="11" t="s">
        <v>8315</v>
      </c>
      <c r="R4003" t="s">
        <v>8316</v>
      </c>
      <c r="S4003" s="15">
        <f t="shared" si="322"/>
        <v>42775.964212962965</v>
      </c>
      <c r="T4003" s="15">
        <f t="shared" si="323"/>
        <v>42795.791666666672</v>
      </c>
      <c r="U4003">
        <f t="shared" si="319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s="11" t="s">
        <v>8315</v>
      </c>
      <c r="R4004" t="s">
        <v>8316</v>
      </c>
      <c r="S4004" s="15">
        <f t="shared" si="322"/>
        <v>41879.043530092589</v>
      </c>
      <c r="T4004" s="15">
        <f t="shared" si="323"/>
        <v>41909.043530092589</v>
      </c>
      <c r="U4004">
        <f t="shared" si="319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s="11" t="s">
        <v>8315</v>
      </c>
      <c r="R4005" t="s">
        <v>8316</v>
      </c>
      <c r="S4005" s="15">
        <f t="shared" si="322"/>
        <v>42020.587349537032</v>
      </c>
      <c r="T4005" s="15">
        <f t="shared" si="323"/>
        <v>42050.587349537032</v>
      </c>
      <c r="U4005">
        <f t="shared" si="319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s="11" t="s">
        <v>8315</v>
      </c>
      <c r="R4006" t="s">
        <v>8316</v>
      </c>
      <c r="S4006" s="15">
        <f t="shared" si="322"/>
        <v>41890.16269675926</v>
      </c>
      <c r="T4006" s="15">
        <f t="shared" si="323"/>
        <v>41920.16269675926</v>
      </c>
      <c r="U4006">
        <f t="shared" si="319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s="11" t="s">
        <v>8315</v>
      </c>
      <c r="R4007" t="s">
        <v>8316</v>
      </c>
      <c r="S4007" s="15">
        <f t="shared" si="322"/>
        <v>41872.807696759257</v>
      </c>
      <c r="T4007" s="15">
        <f t="shared" si="323"/>
        <v>41932.807696759257</v>
      </c>
      <c r="U4007">
        <f t="shared" si="319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s="11" t="s">
        <v>8315</v>
      </c>
      <c r="R4008" t="s">
        <v>8316</v>
      </c>
      <c r="S4008" s="15">
        <f t="shared" si="322"/>
        <v>42391.772997685184</v>
      </c>
      <c r="T4008" s="15">
        <f t="shared" si="323"/>
        <v>42416.772997685184</v>
      </c>
      <c r="U4008">
        <f t="shared" si="319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s="11" t="s">
        <v>8315</v>
      </c>
      <c r="R4009" t="s">
        <v>8316</v>
      </c>
      <c r="S4009" s="15">
        <f t="shared" si="322"/>
        <v>41848.772928240738</v>
      </c>
      <c r="T4009" s="15">
        <f t="shared" si="323"/>
        <v>41877.686111111114</v>
      </c>
      <c r="U4009">
        <f t="shared" si="319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s="11" t="s">
        <v>8315</v>
      </c>
      <c r="R4010" t="s">
        <v>8316</v>
      </c>
      <c r="S4010" s="15">
        <f t="shared" si="322"/>
        <v>42177.964201388888</v>
      </c>
      <c r="T4010" s="15">
        <f t="shared" si="323"/>
        <v>42207.964201388888</v>
      </c>
      <c r="U4010">
        <f t="shared" si="319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s="11" t="s">
        <v>8315</v>
      </c>
      <c r="R4011" t="s">
        <v>8316</v>
      </c>
      <c r="S4011" s="15">
        <f t="shared" si="322"/>
        <v>41851.700925925928</v>
      </c>
      <c r="T4011" s="15">
        <f t="shared" si="323"/>
        <v>41891.700925925928</v>
      </c>
      <c r="U4011">
        <f t="shared" si="319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s="11" t="s">
        <v>8315</v>
      </c>
      <c r="R4012" t="s">
        <v>8316</v>
      </c>
      <c r="S4012" s="15">
        <f t="shared" si="322"/>
        <v>41921.770439814813</v>
      </c>
      <c r="T4012" s="15">
        <f t="shared" si="323"/>
        <v>41938.770439814813</v>
      </c>
      <c r="U4012">
        <f t="shared" si="319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s="11" t="s">
        <v>8315</v>
      </c>
      <c r="R4013" t="s">
        <v>8316</v>
      </c>
      <c r="S4013" s="15">
        <f t="shared" si="322"/>
        <v>42002.54488425926</v>
      </c>
      <c r="T4013" s="15">
        <f t="shared" si="323"/>
        <v>42032.54488425926</v>
      </c>
      <c r="U4013">
        <f t="shared" ref="U4013:U4076" si="324">YEAR(S4013)</f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s="11" t="s">
        <v>8315</v>
      </c>
      <c r="R4014" t="s">
        <v>8316</v>
      </c>
      <c r="S4014" s="15">
        <f t="shared" si="322"/>
        <v>42096.544548611113</v>
      </c>
      <c r="T4014" s="15">
        <f t="shared" si="323"/>
        <v>42126.544548611113</v>
      </c>
      <c r="U4014">
        <f t="shared" si="32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s="11" t="s">
        <v>8315</v>
      </c>
      <c r="R4015" t="s">
        <v>8316</v>
      </c>
      <c r="S4015" s="15">
        <f t="shared" si="322"/>
        <v>42021.301192129627</v>
      </c>
      <c r="T4015" s="15">
        <f t="shared" si="323"/>
        <v>42051.301192129627</v>
      </c>
      <c r="U4015">
        <f t="shared" si="32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s="11" t="s">
        <v>8315</v>
      </c>
      <c r="R4016" t="s">
        <v>8316</v>
      </c>
      <c r="S4016" s="15">
        <f t="shared" si="322"/>
        <v>42419.246168981481</v>
      </c>
      <c r="T4016" s="15">
        <f t="shared" si="323"/>
        <v>42434.246168981481</v>
      </c>
      <c r="U4016">
        <f t="shared" si="32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s="11" t="s">
        <v>8315</v>
      </c>
      <c r="R4017" t="s">
        <v>8316</v>
      </c>
      <c r="S4017" s="15">
        <f t="shared" si="322"/>
        <v>42174.780821759254</v>
      </c>
      <c r="T4017" s="15">
        <f t="shared" si="323"/>
        <v>42204.780821759254</v>
      </c>
      <c r="U4017">
        <f t="shared" si="32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s="11" t="s">
        <v>8315</v>
      </c>
      <c r="R4018" t="s">
        <v>8316</v>
      </c>
      <c r="S4018" s="15">
        <f t="shared" si="322"/>
        <v>41869.872685185182</v>
      </c>
      <c r="T4018" s="15">
        <f t="shared" si="323"/>
        <v>41899.872685185182</v>
      </c>
      <c r="U4018">
        <f t="shared" si="32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s="11" t="s">
        <v>8315</v>
      </c>
      <c r="R4019" t="s">
        <v>8316</v>
      </c>
      <c r="S4019" s="15">
        <f t="shared" si="322"/>
        <v>41856.672152777777</v>
      </c>
      <c r="T4019" s="15">
        <f t="shared" si="323"/>
        <v>41886.672152777777</v>
      </c>
      <c r="U4019">
        <f t="shared" si="32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s="11" t="s">
        <v>8315</v>
      </c>
      <c r="R4020" t="s">
        <v>8316</v>
      </c>
      <c r="S4020" s="15">
        <f t="shared" si="322"/>
        <v>42620.91097222222</v>
      </c>
      <c r="T4020" s="15">
        <f t="shared" si="323"/>
        <v>42650.91097222222</v>
      </c>
      <c r="U4020">
        <f t="shared" si="32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s="11" t="s">
        <v>8315</v>
      </c>
      <c r="R4021" t="s">
        <v>8316</v>
      </c>
      <c r="S4021" s="15">
        <f t="shared" si="322"/>
        <v>42417.675879629634</v>
      </c>
      <c r="T4021" s="15">
        <f t="shared" si="323"/>
        <v>42475.686111111107</v>
      </c>
      <c r="U4021">
        <f t="shared" si="32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s="11" t="s">
        <v>8315</v>
      </c>
      <c r="R4022" t="s">
        <v>8316</v>
      </c>
      <c r="S4022" s="15">
        <f t="shared" si="322"/>
        <v>42057.190960648149</v>
      </c>
      <c r="T4022" s="15">
        <f t="shared" si="323"/>
        <v>42087.149293981478</v>
      </c>
      <c r="U4022">
        <f t="shared" si="32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s="11" t="s">
        <v>8315</v>
      </c>
      <c r="R4023" t="s">
        <v>8316</v>
      </c>
      <c r="S4023" s="15">
        <f t="shared" si="322"/>
        <v>41878.911550925928</v>
      </c>
      <c r="T4023" s="15">
        <f t="shared" si="323"/>
        <v>41938.911550925928</v>
      </c>
      <c r="U4023">
        <f t="shared" si="32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s="11" t="s">
        <v>8315</v>
      </c>
      <c r="R4024" t="s">
        <v>8316</v>
      </c>
      <c r="S4024" s="15">
        <f t="shared" si="322"/>
        <v>41990.584108796291</v>
      </c>
      <c r="T4024" s="15">
        <f t="shared" si="323"/>
        <v>42036.120833333334</v>
      </c>
      <c r="U4024">
        <f t="shared" si="32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11" t="s">
        <v>8315</v>
      </c>
      <c r="R4025" t="s">
        <v>8316</v>
      </c>
      <c r="S4025" s="15">
        <f t="shared" si="322"/>
        <v>42408.999571759254</v>
      </c>
      <c r="T4025" s="15">
        <f t="shared" si="323"/>
        <v>42453.957905092597</v>
      </c>
      <c r="U4025">
        <f t="shared" si="32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s="11" t="s">
        <v>8315</v>
      </c>
      <c r="R4026" t="s">
        <v>8316</v>
      </c>
      <c r="S4026" s="15">
        <f t="shared" si="322"/>
        <v>42217.670104166667</v>
      </c>
      <c r="T4026" s="15">
        <f t="shared" si="323"/>
        <v>42247.670104166667</v>
      </c>
      <c r="U4026">
        <f t="shared" si="32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s="11" t="s">
        <v>8315</v>
      </c>
      <c r="R4027" t="s">
        <v>8316</v>
      </c>
      <c r="S4027" s="15">
        <f t="shared" si="322"/>
        <v>42151.237685185188</v>
      </c>
      <c r="T4027" s="15">
        <f t="shared" si="323"/>
        <v>42211.237685185188</v>
      </c>
      <c r="U4027">
        <f t="shared" si="32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11" t="s">
        <v>8315</v>
      </c>
      <c r="R4028" t="s">
        <v>8316</v>
      </c>
      <c r="S4028" s="15">
        <f t="shared" si="322"/>
        <v>42282.655543981484</v>
      </c>
      <c r="T4028" s="15">
        <f t="shared" si="323"/>
        <v>42342.697210648148</v>
      </c>
      <c r="U4028">
        <f t="shared" si="32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s="11" t="s">
        <v>8315</v>
      </c>
      <c r="R4029" t="s">
        <v>8316</v>
      </c>
      <c r="S4029" s="15">
        <f t="shared" si="322"/>
        <v>42768.97084490741</v>
      </c>
      <c r="T4029" s="15">
        <f t="shared" si="323"/>
        <v>42789.041666666672</v>
      </c>
      <c r="U4029">
        <f t="shared" si="32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s="11" t="s">
        <v>8315</v>
      </c>
      <c r="R4030" t="s">
        <v>8316</v>
      </c>
      <c r="S4030" s="15">
        <f t="shared" si="322"/>
        <v>41765.938657407409</v>
      </c>
      <c r="T4030" s="15">
        <f t="shared" si="323"/>
        <v>41795.938657407409</v>
      </c>
      <c r="U4030">
        <f t="shared" si="32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11" t="s">
        <v>8315</v>
      </c>
      <c r="R4031" t="s">
        <v>8316</v>
      </c>
      <c r="S4031" s="15">
        <f t="shared" si="322"/>
        <v>42322.025115740747</v>
      </c>
      <c r="T4031" s="15">
        <f t="shared" si="323"/>
        <v>42352.025115740747</v>
      </c>
      <c r="U4031">
        <f t="shared" si="32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s="11" t="s">
        <v>8315</v>
      </c>
      <c r="R4032" t="s">
        <v>8316</v>
      </c>
      <c r="S4032" s="15">
        <f t="shared" si="322"/>
        <v>42374.655081018514</v>
      </c>
      <c r="T4032" s="15">
        <f t="shared" si="323"/>
        <v>42403.784027777772</v>
      </c>
      <c r="U4032">
        <f t="shared" si="32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11" t="s">
        <v>8315</v>
      </c>
      <c r="R4033" t="s">
        <v>8316</v>
      </c>
      <c r="S4033" s="15">
        <f t="shared" si="322"/>
        <v>41941.585231481484</v>
      </c>
      <c r="T4033" s="15">
        <f t="shared" si="323"/>
        <v>41991.626898148148</v>
      </c>
      <c r="U4033">
        <f t="shared" si="32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s="11" t="s">
        <v>8315</v>
      </c>
      <c r="R4034" t="s">
        <v>8316</v>
      </c>
      <c r="S4034" s="15">
        <f t="shared" si="322"/>
        <v>42293.809212962966</v>
      </c>
      <c r="T4034" s="15">
        <f t="shared" si="323"/>
        <v>42353.85087962963</v>
      </c>
      <c r="U4034">
        <f t="shared" si="32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5">ROUND(E4035/D4035*100,0)</f>
        <v>26</v>
      </c>
      <c r="P4035">
        <f t="shared" ref="P4035:P4098" si="326">IFERROR(ROUND(E4035/L4035,2),0)</f>
        <v>65.34</v>
      </c>
      <c r="Q4035" s="11" t="s">
        <v>8315</v>
      </c>
      <c r="R4035" t="s">
        <v>8316</v>
      </c>
      <c r="S4035" s="15">
        <f t="shared" ref="S4035:S4098" si="327">(((J4035/60)/60)/24)+DATE(1970,1,1)</f>
        <v>42614.268796296295</v>
      </c>
      <c r="T4035" s="15">
        <f t="shared" ref="T4035:T4098" si="328">(((I4035/60)/60)/24)+DATE(1970,1,1)</f>
        <v>42645.375</v>
      </c>
      <c r="U4035">
        <f t="shared" si="324"/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5"/>
        <v>1</v>
      </c>
      <c r="P4036">
        <f t="shared" si="326"/>
        <v>100</v>
      </c>
      <c r="Q4036" s="11" t="s">
        <v>8315</v>
      </c>
      <c r="R4036" t="s">
        <v>8316</v>
      </c>
      <c r="S4036" s="15">
        <f t="shared" si="327"/>
        <v>42067.947337962964</v>
      </c>
      <c r="T4036" s="15">
        <f t="shared" si="328"/>
        <v>42097.905671296292</v>
      </c>
      <c r="U4036">
        <f t="shared" si="324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5"/>
        <v>37</v>
      </c>
      <c r="P4037">
        <f t="shared" si="326"/>
        <v>147.4</v>
      </c>
      <c r="Q4037" s="11" t="s">
        <v>8315</v>
      </c>
      <c r="R4037" t="s">
        <v>8316</v>
      </c>
      <c r="S4037" s="15">
        <f t="shared" si="327"/>
        <v>41903.882951388885</v>
      </c>
      <c r="T4037" s="15">
        <f t="shared" si="328"/>
        <v>41933.882951388885</v>
      </c>
      <c r="U4037">
        <f t="shared" si="324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5"/>
        <v>47</v>
      </c>
      <c r="P4038">
        <f t="shared" si="326"/>
        <v>166.06</v>
      </c>
      <c r="Q4038" s="11" t="s">
        <v>8315</v>
      </c>
      <c r="R4038" t="s">
        <v>8316</v>
      </c>
      <c r="S4038" s="15">
        <f t="shared" si="327"/>
        <v>41804.937083333331</v>
      </c>
      <c r="T4038" s="15">
        <f t="shared" si="328"/>
        <v>41821.9375</v>
      </c>
      <c r="U4038">
        <f t="shared" si="324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5"/>
        <v>11</v>
      </c>
      <c r="P4039">
        <f t="shared" si="326"/>
        <v>40</v>
      </c>
      <c r="Q4039" s="11" t="s">
        <v>8315</v>
      </c>
      <c r="R4039" t="s">
        <v>8316</v>
      </c>
      <c r="S4039" s="15">
        <f t="shared" si="327"/>
        <v>42497.070775462969</v>
      </c>
      <c r="T4039" s="15">
        <f t="shared" si="328"/>
        <v>42514.600694444445</v>
      </c>
      <c r="U4039">
        <f t="shared" si="324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5"/>
        <v>12</v>
      </c>
      <c r="P4040">
        <f t="shared" si="326"/>
        <v>75.25</v>
      </c>
      <c r="Q4040" s="11" t="s">
        <v>8315</v>
      </c>
      <c r="R4040" t="s">
        <v>8316</v>
      </c>
      <c r="S4040" s="15">
        <f t="shared" si="327"/>
        <v>41869.798726851855</v>
      </c>
      <c r="T4040" s="15">
        <f t="shared" si="328"/>
        <v>41929.798726851855</v>
      </c>
      <c r="U4040">
        <f t="shared" si="324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5"/>
        <v>60</v>
      </c>
      <c r="P4041">
        <f t="shared" si="326"/>
        <v>60</v>
      </c>
      <c r="Q4041" s="11" t="s">
        <v>8315</v>
      </c>
      <c r="R4041" t="s">
        <v>8316</v>
      </c>
      <c r="S4041" s="15">
        <f t="shared" si="327"/>
        <v>42305.670914351853</v>
      </c>
      <c r="T4041" s="15">
        <f t="shared" si="328"/>
        <v>42339.249305555553</v>
      </c>
      <c r="U4041">
        <f t="shared" si="324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5"/>
        <v>31</v>
      </c>
      <c r="P4042">
        <f t="shared" si="326"/>
        <v>1250</v>
      </c>
      <c r="Q4042" s="11" t="s">
        <v>8315</v>
      </c>
      <c r="R4042" t="s">
        <v>8316</v>
      </c>
      <c r="S4042" s="15">
        <f t="shared" si="327"/>
        <v>42144.231527777782</v>
      </c>
      <c r="T4042" s="15">
        <f t="shared" si="328"/>
        <v>42203.125</v>
      </c>
      <c r="U4042">
        <f t="shared" si="324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5"/>
        <v>0</v>
      </c>
      <c r="P4043">
        <f t="shared" si="326"/>
        <v>10.5</v>
      </c>
      <c r="Q4043" s="11" t="s">
        <v>8315</v>
      </c>
      <c r="R4043" t="s">
        <v>8316</v>
      </c>
      <c r="S4043" s="15">
        <f t="shared" si="327"/>
        <v>42559.474004629628</v>
      </c>
      <c r="T4043" s="15">
        <f t="shared" si="328"/>
        <v>42619.474004629628</v>
      </c>
      <c r="U4043">
        <f t="shared" si="324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5"/>
        <v>0</v>
      </c>
      <c r="P4044">
        <f t="shared" si="326"/>
        <v>7</v>
      </c>
      <c r="Q4044" s="11" t="s">
        <v>8315</v>
      </c>
      <c r="R4044" t="s">
        <v>8316</v>
      </c>
      <c r="S4044" s="15">
        <f t="shared" si="327"/>
        <v>41995.084074074075</v>
      </c>
      <c r="T4044" s="15">
        <f t="shared" si="328"/>
        <v>42024.802777777775</v>
      </c>
      <c r="U4044">
        <f t="shared" si="324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5"/>
        <v>0</v>
      </c>
      <c r="P4045">
        <f t="shared" si="326"/>
        <v>0</v>
      </c>
      <c r="Q4045" s="11" t="s">
        <v>8315</v>
      </c>
      <c r="R4045" t="s">
        <v>8316</v>
      </c>
      <c r="S4045" s="15">
        <f t="shared" si="327"/>
        <v>41948.957465277781</v>
      </c>
      <c r="T4045" s="15">
        <f t="shared" si="328"/>
        <v>41963.957465277781</v>
      </c>
      <c r="U4045">
        <f t="shared" si="324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5"/>
        <v>38</v>
      </c>
      <c r="P4046">
        <f t="shared" si="326"/>
        <v>56.25</v>
      </c>
      <c r="Q4046" s="11" t="s">
        <v>8315</v>
      </c>
      <c r="R4046" t="s">
        <v>8316</v>
      </c>
      <c r="S4046" s="15">
        <f t="shared" si="327"/>
        <v>42074.219699074078</v>
      </c>
      <c r="T4046" s="15">
        <f t="shared" si="328"/>
        <v>42104.208333333328</v>
      </c>
      <c r="U4046">
        <f t="shared" si="324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5"/>
        <v>0</v>
      </c>
      <c r="P4047">
        <f t="shared" si="326"/>
        <v>1</v>
      </c>
      <c r="Q4047" s="11" t="s">
        <v>8315</v>
      </c>
      <c r="R4047" t="s">
        <v>8316</v>
      </c>
      <c r="S4047" s="15">
        <f t="shared" si="327"/>
        <v>41842.201261574075</v>
      </c>
      <c r="T4047" s="15">
        <f t="shared" si="328"/>
        <v>41872.201261574075</v>
      </c>
      <c r="U4047">
        <f t="shared" si="324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5"/>
        <v>8</v>
      </c>
      <c r="P4048">
        <f t="shared" si="326"/>
        <v>38.33</v>
      </c>
      <c r="Q4048" s="11" t="s">
        <v>8315</v>
      </c>
      <c r="R4048" t="s">
        <v>8316</v>
      </c>
      <c r="S4048" s="15">
        <f t="shared" si="327"/>
        <v>41904.650578703702</v>
      </c>
      <c r="T4048" s="15">
        <f t="shared" si="328"/>
        <v>41934.650578703702</v>
      </c>
      <c r="U4048">
        <f t="shared" si="324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5"/>
        <v>2</v>
      </c>
      <c r="P4049">
        <f t="shared" si="326"/>
        <v>27.5</v>
      </c>
      <c r="Q4049" s="11" t="s">
        <v>8315</v>
      </c>
      <c r="R4049" t="s">
        <v>8316</v>
      </c>
      <c r="S4049" s="15">
        <f t="shared" si="327"/>
        <v>41991.022488425922</v>
      </c>
      <c r="T4049" s="15">
        <f t="shared" si="328"/>
        <v>42015.041666666672</v>
      </c>
      <c r="U4049">
        <f t="shared" si="324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5"/>
        <v>18</v>
      </c>
      <c r="P4050">
        <f t="shared" si="326"/>
        <v>32.979999999999997</v>
      </c>
      <c r="Q4050" s="11" t="s">
        <v>8315</v>
      </c>
      <c r="R4050" t="s">
        <v>8316</v>
      </c>
      <c r="S4050" s="15">
        <f t="shared" si="327"/>
        <v>42436.509108796294</v>
      </c>
      <c r="T4050" s="15">
        <f t="shared" si="328"/>
        <v>42471.467442129629</v>
      </c>
      <c r="U4050">
        <f t="shared" si="324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5"/>
        <v>0</v>
      </c>
      <c r="P4051">
        <f t="shared" si="326"/>
        <v>16</v>
      </c>
      <c r="Q4051" s="11" t="s">
        <v>8315</v>
      </c>
      <c r="R4051" t="s">
        <v>8316</v>
      </c>
      <c r="S4051" s="15">
        <f t="shared" si="327"/>
        <v>42169.958506944444</v>
      </c>
      <c r="T4051" s="15">
        <f t="shared" si="328"/>
        <v>42199.958506944444</v>
      </c>
      <c r="U4051">
        <f t="shared" si="324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5"/>
        <v>0</v>
      </c>
      <c r="P4052">
        <f t="shared" si="326"/>
        <v>1</v>
      </c>
      <c r="Q4052" s="11" t="s">
        <v>8315</v>
      </c>
      <c r="R4052" t="s">
        <v>8316</v>
      </c>
      <c r="S4052" s="15">
        <f t="shared" si="327"/>
        <v>41905.636469907404</v>
      </c>
      <c r="T4052" s="15">
        <f t="shared" si="328"/>
        <v>41935.636469907404</v>
      </c>
      <c r="U4052">
        <f t="shared" si="324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5"/>
        <v>0</v>
      </c>
      <c r="P4053">
        <f t="shared" si="326"/>
        <v>0</v>
      </c>
      <c r="Q4053" s="11" t="s">
        <v>8315</v>
      </c>
      <c r="R4053" t="s">
        <v>8316</v>
      </c>
      <c r="S4053" s="15">
        <f t="shared" si="327"/>
        <v>41761.810150462967</v>
      </c>
      <c r="T4053" s="15">
        <f t="shared" si="328"/>
        <v>41768.286805555559</v>
      </c>
      <c r="U4053">
        <f t="shared" si="324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5"/>
        <v>38</v>
      </c>
      <c r="P4054">
        <f t="shared" si="326"/>
        <v>86.62</v>
      </c>
      <c r="Q4054" s="11" t="s">
        <v>8315</v>
      </c>
      <c r="R4054" t="s">
        <v>8316</v>
      </c>
      <c r="S4054" s="15">
        <f t="shared" si="327"/>
        <v>41865.878657407404</v>
      </c>
      <c r="T4054" s="15">
        <f t="shared" si="328"/>
        <v>41925.878657407404</v>
      </c>
      <c r="U4054">
        <f t="shared" si="324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5"/>
        <v>22</v>
      </c>
      <c r="P4055">
        <f t="shared" si="326"/>
        <v>55</v>
      </c>
      <c r="Q4055" s="11" t="s">
        <v>8315</v>
      </c>
      <c r="R4055" t="s">
        <v>8316</v>
      </c>
      <c r="S4055" s="15">
        <f t="shared" si="327"/>
        <v>41928.690138888887</v>
      </c>
      <c r="T4055" s="15">
        <f t="shared" si="328"/>
        <v>41958.833333333328</v>
      </c>
      <c r="U4055">
        <f t="shared" si="324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5"/>
        <v>0</v>
      </c>
      <c r="P4056">
        <f t="shared" si="326"/>
        <v>0</v>
      </c>
      <c r="Q4056" s="11" t="s">
        <v>8315</v>
      </c>
      <c r="R4056" t="s">
        <v>8316</v>
      </c>
      <c r="S4056" s="15">
        <f t="shared" si="327"/>
        <v>42613.841261574074</v>
      </c>
      <c r="T4056" s="15">
        <f t="shared" si="328"/>
        <v>42644.166666666672</v>
      </c>
      <c r="U4056">
        <f t="shared" si="324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5"/>
        <v>18</v>
      </c>
      <c r="P4057">
        <f t="shared" si="326"/>
        <v>41.95</v>
      </c>
      <c r="Q4057" s="11" t="s">
        <v>8315</v>
      </c>
      <c r="R4057" t="s">
        <v>8316</v>
      </c>
      <c r="S4057" s="15">
        <f t="shared" si="327"/>
        <v>41779.648506944446</v>
      </c>
      <c r="T4057" s="15">
        <f t="shared" si="328"/>
        <v>41809.648506944446</v>
      </c>
      <c r="U4057">
        <f t="shared" si="324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5"/>
        <v>53</v>
      </c>
      <c r="P4058">
        <f t="shared" si="326"/>
        <v>88.33</v>
      </c>
      <c r="Q4058" s="11" t="s">
        <v>8315</v>
      </c>
      <c r="R4058" t="s">
        <v>8316</v>
      </c>
      <c r="S4058" s="15">
        <f t="shared" si="327"/>
        <v>42534.933321759265</v>
      </c>
      <c r="T4058" s="15">
        <f t="shared" si="328"/>
        <v>42554.832638888889</v>
      </c>
      <c r="U4058">
        <f t="shared" si="324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5"/>
        <v>22</v>
      </c>
      <c r="P4059">
        <f t="shared" si="326"/>
        <v>129.16999999999999</v>
      </c>
      <c r="Q4059" s="11" t="s">
        <v>8315</v>
      </c>
      <c r="R4059" t="s">
        <v>8316</v>
      </c>
      <c r="S4059" s="15">
        <f t="shared" si="327"/>
        <v>42310.968518518523</v>
      </c>
      <c r="T4059" s="15">
        <f t="shared" si="328"/>
        <v>42333.958333333328</v>
      </c>
      <c r="U4059">
        <f t="shared" si="324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5"/>
        <v>3</v>
      </c>
      <c r="P4060">
        <f t="shared" si="326"/>
        <v>23.75</v>
      </c>
      <c r="Q4060" s="11" t="s">
        <v>8315</v>
      </c>
      <c r="R4060" t="s">
        <v>8316</v>
      </c>
      <c r="S4060" s="15">
        <f t="shared" si="327"/>
        <v>42446.060694444444</v>
      </c>
      <c r="T4060" s="15">
        <f t="shared" si="328"/>
        <v>42461.165972222225</v>
      </c>
      <c r="U4060">
        <f t="shared" si="324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5"/>
        <v>3</v>
      </c>
      <c r="P4061">
        <f t="shared" si="326"/>
        <v>35.71</v>
      </c>
      <c r="Q4061" s="11" t="s">
        <v>8315</v>
      </c>
      <c r="R4061" t="s">
        <v>8316</v>
      </c>
      <c r="S4061" s="15">
        <f t="shared" si="327"/>
        <v>41866.640648148146</v>
      </c>
      <c r="T4061" s="15">
        <f t="shared" si="328"/>
        <v>41898.125</v>
      </c>
      <c r="U4061">
        <f t="shared" si="324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5"/>
        <v>3</v>
      </c>
      <c r="P4062">
        <f t="shared" si="326"/>
        <v>57</v>
      </c>
      <c r="Q4062" s="11" t="s">
        <v>8315</v>
      </c>
      <c r="R4062" t="s">
        <v>8316</v>
      </c>
      <c r="S4062" s="15">
        <f t="shared" si="327"/>
        <v>41779.695092592592</v>
      </c>
      <c r="T4062" s="15">
        <f t="shared" si="328"/>
        <v>41813.666666666664</v>
      </c>
      <c r="U4062">
        <f t="shared" si="324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5"/>
        <v>0</v>
      </c>
      <c r="P4063">
        <f t="shared" si="326"/>
        <v>0</v>
      </c>
      <c r="Q4063" s="11" t="s">
        <v>8315</v>
      </c>
      <c r="R4063" t="s">
        <v>8316</v>
      </c>
      <c r="S4063" s="15">
        <f t="shared" si="327"/>
        <v>42421.141469907408</v>
      </c>
      <c r="T4063" s="15">
        <f t="shared" si="328"/>
        <v>42481.099803240737</v>
      </c>
      <c r="U4063">
        <f t="shared" si="324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5"/>
        <v>2</v>
      </c>
      <c r="P4064">
        <f t="shared" si="326"/>
        <v>163.33000000000001</v>
      </c>
      <c r="Q4064" s="11" t="s">
        <v>8315</v>
      </c>
      <c r="R4064" t="s">
        <v>8316</v>
      </c>
      <c r="S4064" s="15">
        <f t="shared" si="327"/>
        <v>42523.739212962959</v>
      </c>
      <c r="T4064" s="15">
        <f t="shared" si="328"/>
        <v>42553.739212962959</v>
      </c>
      <c r="U4064">
        <f t="shared" si="324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5"/>
        <v>1</v>
      </c>
      <c r="P4065">
        <f t="shared" si="326"/>
        <v>15</v>
      </c>
      <c r="Q4065" s="11" t="s">
        <v>8315</v>
      </c>
      <c r="R4065" t="s">
        <v>8316</v>
      </c>
      <c r="S4065" s="15">
        <f t="shared" si="327"/>
        <v>41787.681527777779</v>
      </c>
      <c r="T4065" s="15">
        <f t="shared" si="328"/>
        <v>41817.681527777779</v>
      </c>
      <c r="U4065">
        <f t="shared" si="324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5"/>
        <v>19</v>
      </c>
      <c r="P4066">
        <f t="shared" si="326"/>
        <v>64.17</v>
      </c>
      <c r="Q4066" s="11" t="s">
        <v>8315</v>
      </c>
      <c r="R4066" t="s">
        <v>8316</v>
      </c>
      <c r="S4066" s="15">
        <f t="shared" si="327"/>
        <v>42093.588263888887</v>
      </c>
      <c r="T4066" s="15">
        <f t="shared" si="328"/>
        <v>42123.588263888887</v>
      </c>
      <c r="U4066">
        <f t="shared" si="324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5"/>
        <v>1</v>
      </c>
      <c r="P4067">
        <f t="shared" si="326"/>
        <v>6.75</v>
      </c>
      <c r="Q4067" s="11" t="s">
        <v>8315</v>
      </c>
      <c r="R4067" t="s">
        <v>8316</v>
      </c>
      <c r="S4067" s="15">
        <f t="shared" si="327"/>
        <v>41833.951516203706</v>
      </c>
      <c r="T4067" s="15">
        <f t="shared" si="328"/>
        <v>41863.951516203706</v>
      </c>
      <c r="U4067">
        <f t="shared" si="324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5"/>
        <v>0</v>
      </c>
      <c r="P4068">
        <f t="shared" si="326"/>
        <v>25</v>
      </c>
      <c r="Q4068" s="11" t="s">
        <v>8315</v>
      </c>
      <c r="R4068" t="s">
        <v>8316</v>
      </c>
      <c r="S4068" s="15">
        <f t="shared" si="327"/>
        <v>42479.039212962962</v>
      </c>
      <c r="T4068" s="15">
        <f t="shared" si="328"/>
        <v>42509.039212962962</v>
      </c>
      <c r="U4068">
        <f t="shared" si="324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5"/>
        <v>61</v>
      </c>
      <c r="P4069">
        <f t="shared" si="326"/>
        <v>179.12</v>
      </c>
      <c r="Q4069" s="11" t="s">
        <v>8315</v>
      </c>
      <c r="R4069" t="s">
        <v>8316</v>
      </c>
      <c r="S4069" s="15">
        <f t="shared" si="327"/>
        <v>42235.117476851854</v>
      </c>
      <c r="T4069" s="15">
        <f t="shared" si="328"/>
        <v>42275.117476851854</v>
      </c>
      <c r="U4069">
        <f t="shared" si="324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5"/>
        <v>1</v>
      </c>
      <c r="P4070">
        <f t="shared" si="326"/>
        <v>34.950000000000003</v>
      </c>
      <c r="Q4070" s="11" t="s">
        <v>8315</v>
      </c>
      <c r="R4070" t="s">
        <v>8316</v>
      </c>
      <c r="S4070" s="15">
        <f t="shared" si="327"/>
        <v>42718.963599537034</v>
      </c>
      <c r="T4070" s="15">
        <f t="shared" si="328"/>
        <v>42748.961805555555</v>
      </c>
      <c r="U4070">
        <f t="shared" si="324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5"/>
        <v>34</v>
      </c>
      <c r="P4071">
        <f t="shared" si="326"/>
        <v>33.08</v>
      </c>
      <c r="Q4071" s="11" t="s">
        <v>8315</v>
      </c>
      <c r="R4071" t="s">
        <v>8316</v>
      </c>
      <c r="S4071" s="15">
        <f t="shared" si="327"/>
        <v>42022.661527777775</v>
      </c>
      <c r="T4071" s="15">
        <f t="shared" si="328"/>
        <v>42063.5</v>
      </c>
      <c r="U4071">
        <f t="shared" si="324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5"/>
        <v>17</v>
      </c>
      <c r="P4072">
        <f t="shared" si="326"/>
        <v>27.5</v>
      </c>
      <c r="Q4072" s="11" t="s">
        <v>8315</v>
      </c>
      <c r="R4072" t="s">
        <v>8316</v>
      </c>
      <c r="S4072" s="15">
        <f t="shared" si="327"/>
        <v>42031.666898148149</v>
      </c>
      <c r="T4072" s="15">
        <f t="shared" si="328"/>
        <v>42064.125</v>
      </c>
      <c r="U4072">
        <f t="shared" si="324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5"/>
        <v>0</v>
      </c>
      <c r="P4073">
        <f t="shared" si="326"/>
        <v>0</v>
      </c>
      <c r="Q4073" s="11" t="s">
        <v>8315</v>
      </c>
      <c r="R4073" t="s">
        <v>8316</v>
      </c>
      <c r="S4073" s="15">
        <f t="shared" si="327"/>
        <v>42700.804756944446</v>
      </c>
      <c r="T4073" s="15">
        <f t="shared" si="328"/>
        <v>42730.804756944446</v>
      </c>
      <c r="U4073">
        <f t="shared" si="324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5"/>
        <v>0</v>
      </c>
      <c r="P4074">
        <f t="shared" si="326"/>
        <v>2</v>
      </c>
      <c r="Q4074" s="11" t="s">
        <v>8315</v>
      </c>
      <c r="R4074" t="s">
        <v>8316</v>
      </c>
      <c r="S4074" s="15">
        <f t="shared" si="327"/>
        <v>41812.77443287037</v>
      </c>
      <c r="T4074" s="15">
        <f t="shared" si="328"/>
        <v>41872.77443287037</v>
      </c>
      <c r="U4074">
        <f t="shared" si="324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5"/>
        <v>1</v>
      </c>
      <c r="P4075">
        <f t="shared" si="326"/>
        <v>18.5</v>
      </c>
      <c r="Q4075" s="11" t="s">
        <v>8315</v>
      </c>
      <c r="R4075" t="s">
        <v>8316</v>
      </c>
      <c r="S4075" s="15">
        <f t="shared" si="327"/>
        <v>42078.34520833334</v>
      </c>
      <c r="T4075" s="15">
        <f t="shared" si="328"/>
        <v>42133.166666666672</v>
      </c>
      <c r="U4075">
        <f t="shared" si="324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5"/>
        <v>27</v>
      </c>
      <c r="P4076">
        <f t="shared" si="326"/>
        <v>35</v>
      </c>
      <c r="Q4076" s="11" t="s">
        <v>8315</v>
      </c>
      <c r="R4076" t="s">
        <v>8316</v>
      </c>
      <c r="S4076" s="15">
        <f t="shared" si="327"/>
        <v>42283.552951388891</v>
      </c>
      <c r="T4076" s="15">
        <f t="shared" si="328"/>
        <v>42313.594618055555</v>
      </c>
      <c r="U4076">
        <f t="shared" si="324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5"/>
        <v>29</v>
      </c>
      <c r="P4077">
        <f t="shared" si="326"/>
        <v>44.31</v>
      </c>
      <c r="Q4077" s="11" t="s">
        <v>8315</v>
      </c>
      <c r="R4077" t="s">
        <v>8316</v>
      </c>
      <c r="S4077" s="15">
        <f t="shared" si="327"/>
        <v>41779.045937499999</v>
      </c>
      <c r="T4077" s="15">
        <f t="shared" si="328"/>
        <v>41820.727777777778</v>
      </c>
      <c r="U4077">
        <f t="shared" ref="U4077:U4115" si="329">YEAR(S4077)</f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5"/>
        <v>0</v>
      </c>
      <c r="P4078">
        <f t="shared" si="326"/>
        <v>0</v>
      </c>
      <c r="Q4078" s="11" t="s">
        <v>8315</v>
      </c>
      <c r="R4078" t="s">
        <v>8316</v>
      </c>
      <c r="S4078" s="15">
        <f t="shared" si="327"/>
        <v>41905.795706018522</v>
      </c>
      <c r="T4078" s="15">
        <f t="shared" si="328"/>
        <v>41933.82708333333</v>
      </c>
      <c r="U4078">
        <f t="shared" si="32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5"/>
        <v>9</v>
      </c>
      <c r="P4079">
        <f t="shared" si="326"/>
        <v>222.5</v>
      </c>
      <c r="Q4079" s="11" t="s">
        <v>8315</v>
      </c>
      <c r="R4079" t="s">
        <v>8316</v>
      </c>
      <c r="S4079" s="15">
        <f t="shared" si="327"/>
        <v>42695.7105787037</v>
      </c>
      <c r="T4079" s="15">
        <f t="shared" si="328"/>
        <v>42725.7105787037</v>
      </c>
      <c r="U4079">
        <f t="shared" si="32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5"/>
        <v>0</v>
      </c>
      <c r="P4080">
        <f t="shared" si="326"/>
        <v>0</v>
      </c>
      <c r="Q4080" s="11" t="s">
        <v>8315</v>
      </c>
      <c r="R4080" t="s">
        <v>8316</v>
      </c>
      <c r="S4080" s="15">
        <f t="shared" si="327"/>
        <v>42732.787523148145</v>
      </c>
      <c r="T4080" s="15">
        <f t="shared" si="328"/>
        <v>42762.787523148145</v>
      </c>
      <c r="U4080">
        <f t="shared" si="32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5"/>
        <v>0</v>
      </c>
      <c r="P4081">
        <f t="shared" si="326"/>
        <v>5</v>
      </c>
      <c r="Q4081" s="11" t="s">
        <v>8315</v>
      </c>
      <c r="R4081" t="s">
        <v>8316</v>
      </c>
      <c r="S4081" s="15">
        <f t="shared" si="327"/>
        <v>42510.938900462963</v>
      </c>
      <c r="T4081" s="15">
        <f t="shared" si="328"/>
        <v>42540.938900462963</v>
      </c>
      <c r="U4081">
        <f t="shared" si="32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5"/>
        <v>0</v>
      </c>
      <c r="P4082">
        <f t="shared" si="326"/>
        <v>0</v>
      </c>
      <c r="Q4082" s="11" t="s">
        <v>8315</v>
      </c>
      <c r="R4082" t="s">
        <v>8316</v>
      </c>
      <c r="S4082" s="15">
        <f t="shared" si="327"/>
        <v>42511.698101851856</v>
      </c>
      <c r="T4082" s="15">
        <f t="shared" si="328"/>
        <v>42535.787500000006</v>
      </c>
      <c r="U4082">
        <f t="shared" si="32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5"/>
        <v>16</v>
      </c>
      <c r="P4083">
        <f t="shared" si="326"/>
        <v>29.17</v>
      </c>
      <c r="Q4083" s="11" t="s">
        <v>8315</v>
      </c>
      <c r="R4083" t="s">
        <v>8316</v>
      </c>
      <c r="S4083" s="15">
        <f t="shared" si="327"/>
        <v>42041.581307870365</v>
      </c>
      <c r="T4083" s="15">
        <f t="shared" si="328"/>
        <v>42071.539641203708</v>
      </c>
      <c r="U4083">
        <f t="shared" si="32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5"/>
        <v>2</v>
      </c>
      <c r="P4084">
        <f t="shared" si="326"/>
        <v>1.5</v>
      </c>
      <c r="Q4084" s="11" t="s">
        <v>8315</v>
      </c>
      <c r="R4084" t="s">
        <v>8316</v>
      </c>
      <c r="S4084" s="15">
        <f t="shared" si="327"/>
        <v>42307.189270833333</v>
      </c>
      <c r="T4084" s="15">
        <f t="shared" si="328"/>
        <v>42322.958333333328</v>
      </c>
      <c r="U4084">
        <f t="shared" si="32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5"/>
        <v>22</v>
      </c>
      <c r="P4085">
        <f t="shared" si="326"/>
        <v>126.5</v>
      </c>
      <c r="Q4085" s="11" t="s">
        <v>8315</v>
      </c>
      <c r="R4085" t="s">
        <v>8316</v>
      </c>
      <c r="S4085" s="15">
        <f t="shared" si="327"/>
        <v>42353.761759259258</v>
      </c>
      <c r="T4085" s="15">
        <f t="shared" si="328"/>
        <v>42383.761759259258</v>
      </c>
      <c r="U4085">
        <f t="shared" si="32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5"/>
        <v>0</v>
      </c>
      <c r="P4086">
        <f t="shared" si="326"/>
        <v>10</v>
      </c>
      <c r="Q4086" s="11" t="s">
        <v>8315</v>
      </c>
      <c r="R4086" t="s">
        <v>8316</v>
      </c>
      <c r="S4086" s="15">
        <f t="shared" si="327"/>
        <v>42622.436412037037</v>
      </c>
      <c r="T4086" s="15">
        <f t="shared" si="328"/>
        <v>42652.436412037037</v>
      </c>
      <c r="U4086">
        <f t="shared" si="32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5"/>
        <v>0</v>
      </c>
      <c r="P4087">
        <f t="shared" si="326"/>
        <v>10</v>
      </c>
      <c r="Q4087" s="11" t="s">
        <v>8315</v>
      </c>
      <c r="R4087" t="s">
        <v>8316</v>
      </c>
      <c r="S4087" s="15">
        <f t="shared" si="327"/>
        <v>42058.603877314818</v>
      </c>
      <c r="T4087" s="15">
        <f t="shared" si="328"/>
        <v>42087.165972222225</v>
      </c>
      <c r="U4087">
        <f t="shared" si="32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5"/>
        <v>5</v>
      </c>
      <c r="P4088">
        <f t="shared" si="326"/>
        <v>9.4</v>
      </c>
      <c r="Q4088" s="11" t="s">
        <v>8315</v>
      </c>
      <c r="R4088" t="s">
        <v>8316</v>
      </c>
      <c r="S4088" s="15">
        <f t="shared" si="327"/>
        <v>42304.940960648149</v>
      </c>
      <c r="T4088" s="15">
        <f t="shared" si="328"/>
        <v>42329.166666666672</v>
      </c>
      <c r="U4088">
        <f t="shared" si="32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5"/>
        <v>0</v>
      </c>
      <c r="P4089">
        <f t="shared" si="326"/>
        <v>0</v>
      </c>
      <c r="Q4089" s="11" t="s">
        <v>8315</v>
      </c>
      <c r="R4089" t="s">
        <v>8316</v>
      </c>
      <c r="S4089" s="15">
        <f t="shared" si="327"/>
        <v>42538.742893518516</v>
      </c>
      <c r="T4089" s="15">
        <f t="shared" si="328"/>
        <v>42568.742893518516</v>
      </c>
      <c r="U4089">
        <f t="shared" si="32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5"/>
        <v>11</v>
      </c>
      <c r="P4090">
        <f t="shared" si="326"/>
        <v>72</v>
      </c>
      <c r="Q4090" s="11" t="s">
        <v>8315</v>
      </c>
      <c r="R4090" t="s">
        <v>8316</v>
      </c>
      <c r="S4090" s="15">
        <f t="shared" si="327"/>
        <v>41990.612546296295</v>
      </c>
      <c r="T4090" s="15">
        <f t="shared" si="328"/>
        <v>42020.434722222228</v>
      </c>
      <c r="U4090">
        <f t="shared" si="32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5"/>
        <v>5</v>
      </c>
      <c r="P4091">
        <f t="shared" si="326"/>
        <v>30</v>
      </c>
      <c r="Q4091" s="11" t="s">
        <v>8315</v>
      </c>
      <c r="R4091" t="s">
        <v>8316</v>
      </c>
      <c r="S4091" s="15">
        <f t="shared" si="327"/>
        <v>42122.732499999998</v>
      </c>
      <c r="T4091" s="15">
        <f t="shared" si="328"/>
        <v>42155.732638888891</v>
      </c>
      <c r="U4091">
        <f t="shared" si="32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5"/>
        <v>3</v>
      </c>
      <c r="P4092">
        <f t="shared" si="326"/>
        <v>10.67</v>
      </c>
      <c r="Q4092" s="11" t="s">
        <v>8315</v>
      </c>
      <c r="R4092" t="s">
        <v>8316</v>
      </c>
      <c r="S4092" s="15">
        <f t="shared" si="327"/>
        <v>42209.67288194444</v>
      </c>
      <c r="T4092" s="15">
        <f t="shared" si="328"/>
        <v>42223.625</v>
      </c>
      <c r="U4092">
        <f t="shared" si="32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5"/>
        <v>13</v>
      </c>
      <c r="P4093">
        <f t="shared" si="326"/>
        <v>25.5</v>
      </c>
      <c r="Q4093" s="11" t="s">
        <v>8315</v>
      </c>
      <c r="R4093" t="s">
        <v>8316</v>
      </c>
      <c r="S4093" s="15">
        <f t="shared" si="327"/>
        <v>41990.506377314814</v>
      </c>
      <c r="T4093" s="15">
        <f t="shared" si="328"/>
        <v>42020.506377314814</v>
      </c>
      <c r="U4093">
        <f t="shared" si="32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5"/>
        <v>0</v>
      </c>
      <c r="P4094">
        <f t="shared" si="326"/>
        <v>20</v>
      </c>
      <c r="Q4094" s="11" t="s">
        <v>8315</v>
      </c>
      <c r="R4094" t="s">
        <v>8316</v>
      </c>
      <c r="S4094" s="15">
        <f t="shared" si="327"/>
        <v>42039.194988425923</v>
      </c>
      <c r="T4094" s="15">
        <f t="shared" si="328"/>
        <v>42099.153321759266</v>
      </c>
      <c r="U4094">
        <f t="shared" si="32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5"/>
        <v>2</v>
      </c>
      <c r="P4095">
        <f t="shared" si="326"/>
        <v>15</v>
      </c>
      <c r="Q4095" s="11" t="s">
        <v>8315</v>
      </c>
      <c r="R4095" t="s">
        <v>8316</v>
      </c>
      <c r="S4095" s="15">
        <f t="shared" si="327"/>
        <v>42178.815891203703</v>
      </c>
      <c r="T4095" s="15">
        <f t="shared" si="328"/>
        <v>42238.815891203703</v>
      </c>
      <c r="U4095">
        <f t="shared" si="32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5"/>
        <v>37</v>
      </c>
      <c r="P4096">
        <f t="shared" si="326"/>
        <v>91.25</v>
      </c>
      <c r="Q4096" s="11" t="s">
        <v>8315</v>
      </c>
      <c r="R4096" t="s">
        <v>8316</v>
      </c>
      <c r="S4096" s="15">
        <f t="shared" si="327"/>
        <v>41890.086805555555</v>
      </c>
      <c r="T4096" s="15">
        <f t="shared" si="328"/>
        <v>41934.207638888889</v>
      </c>
      <c r="U4096">
        <f t="shared" si="32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5"/>
        <v>3</v>
      </c>
      <c r="P4097">
        <f t="shared" si="326"/>
        <v>800</v>
      </c>
      <c r="Q4097" s="11" t="s">
        <v>8315</v>
      </c>
      <c r="R4097" t="s">
        <v>8316</v>
      </c>
      <c r="S4097" s="15">
        <f t="shared" si="327"/>
        <v>42693.031828703708</v>
      </c>
      <c r="T4097" s="15">
        <f t="shared" si="328"/>
        <v>42723.031828703708</v>
      </c>
      <c r="U4097">
        <f t="shared" si="32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5"/>
        <v>11</v>
      </c>
      <c r="P4098">
        <f t="shared" si="326"/>
        <v>80</v>
      </c>
      <c r="Q4098" s="11" t="s">
        <v>8315</v>
      </c>
      <c r="R4098" t="s">
        <v>8316</v>
      </c>
      <c r="S4098" s="15">
        <f t="shared" si="327"/>
        <v>42750.530312499999</v>
      </c>
      <c r="T4098" s="15">
        <f t="shared" si="328"/>
        <v>42794.368749999994</v>
      </c>
      <c r="U4098">
        <f t="shared" si="32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30">ROUND(E4099/D4099*100,0)</f>
        <v>0</v>
      </c>
      <c r="P4099">
        <f t="shared" ref="P4099:P4115" si="331">IFERROR(ROUND(E4099/L4099,2),0)</f>
        <v>0</v>
      </c>
      <c r="Q4099" s="11" t="s">
        <v>8315</v>
      </c>
      <c r="R4099" t="s">
        <v>8316</v>
      </c>
      <c r="S4099" s="15">
        <f t="shared" ref="S4099:S4115" si="332">(((J4099/60)/60)/24)+DATE(1970,1,1)</f>
        <v>42344.824502314819</v>
      </c>
      <c r="T4099" s="15">
        <f t="shared" ref="T4099:T4115" si="333">(((I4099/60)/60)/24)+DATE(1970,1,1)</f>
        <v>42400.996527777781</v>
      </c>
      <c r="U4099">
        <f t="shared" si="329"/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0"/>
        <v>0</v>
      </c>
      <c r="P4100">
        <f t="shared" si="331"/>
        <v>0</v>
      </c>
      <c r="Q4100" s="11" t="s">
        <v>8315</v>
      </c>
      <c r="R4100" t="s">
        <v>8316</v>
      </c>
      <c r="S4100" s="15">
        <f t="shared" si="332"/>
        <v>42495.722187499996</v>
      </c>
      <c r="T4100" s="15">
        <f t="shared" si="333"/>
        <v>42525.722187499996</v>
      </c>
      <c r="U4100">
        <f t="shared" si="329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0"/>
        <v>1</v>
      </c>
      <c r="P4101">
        <f t="shared" si="331"/>
        <v>50</v>
      </c>
      <c r="Q4101" s="11" t="s">
        <v>8315</v>
      </c>
      <c r="R4101" t="s">
        <v>8316</v>
      </c>
      <c r="S4101" s="15">
        <f t="shared" si="332"/>
        <v>42570.850381944445</v>
      </c>
      <c r="T4101" s="15">
        <f t="shared" si="333"/>
        <v>42615.850381944445</v>
      </c>
      <c r="U4101">
        <f t="shared" si="329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0"/>
        <v>0</v>
      </c>
      <c r="P4102">
        <f t="shared" si="331"/>
        <v>0</v>
      </c>
      <c r="Q4102" s="11" t="s">
        <v>8315</v>
      </c>
      <c r="R4102" t="s">
        <v>8316</v>
      </c>
      <c r="S4102" s="15">
        <f t="shared" si="332"/>
        <v>41927.124884259261</v>
      </c>
      <c r="T4102" s="15">
        <f t="shared" si="333"/>
        <v>41937.124884259261</v>
      </c>
      <c r="U4102">
        <f t="shared" si="329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0"/>
        <v>0</v>
      </c>
      <c r="P4103">
        <f t="shared" si="331"/>
        <v>0</v>
      </c>
      <c r="Q4103" s="11" t="s">
        <v>8315</v>
      </c>
      <c r="R4103" t="s">
        <v>8316</v>
      </c>
      <c r="S4103" s="15">
        <f t="shared" si="332"/>
        <v>42730.903726851851</v>
      </c>
      <c r="T4103" s="15">
        <f t="shared" si="333"/>
        <v>42760.903726851851</v>
      </c>
      <c r="U4103">
        <f t="shared" si="329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0"/>
        <v>27</v>
      </c>
      <c r="P4104">
        <f t="shared" si="331"/>
        <v>22.83</v>
      </c>
      <c r="Q4104" s="11" t="s">
        <v>8315</v>
      </c>
      <c r="R4104" t="s">
        <v>8316</v>
      </c>
      <c r="S4104" s="15">
        <f t="shared" si="332"/>
        <v>42475.848067129627</v>
      </c>
      <c r="T4104" s="15">
        <f t="shared" si="333"/>
        <v>42505.848067129627</v>
      </c>
      <c r="U4104">
        <f t="shared" si="329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0"/>
        <v>10</v>
      </c>
      <c r="P4105">
        <f t="shared" si="331"/>
        <v>16.670000000000002</v>
      </c>
      <c r="Q4105" s="11" t="s">
        <v>8315</v>
      </c>
      <c r="R4105" t="s">
        <v>8316</v>
      </c>
      <c r="S4105" s="15">
        <f t="shared" si="332"/>
        <v>42188.83293981482</v>
      </c>
      <c r="T4105" s="15">
        <f t="shared" si="333"/>
        <v>42242.772222222222</v>
      </c>
      <c r="U4105">
        <f t="shared" si="329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0"/>
        <v>21</v>
      </c>
      <c r="P4106">
        <f t="shared" si="331"/>
        <v>45.79</v>
      </c>
      <c r="Q4106" s="11" t="s">
        <v>8315</v>
      </c>
      <c r="R4106" t="s">
        <v>8316</v>
      </c>
      <c r="S4106" s="15">
        <f t="shared" si="332"/>
        <v>42640.278171296297</v>
      </c>
      <c r="T4106" s="15">
        <f t="shared" si="333"/>
        <v>42670.278171296297</v>
      </c>
      <c r="U4106">
        <f t="shared" si="329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0"/>
        <v>7</v>
      </c>
      <c r="P4107">
        <f t="shared" si="331"/>
        <v>383.33</v>
      </c>
      <c r="Q4107" s="11" t="s">
        <v>8315</v>
      </c>
      <c r="R4107" t="s">
        <v>8316</v>
      </c>
      <c r="S4107" s="15">
        <f t="shared" si="332"/>
        <v>42697.010520833333</v>
      </c>
      <c r="T4107" s="15">
        <f t="shared" si="333"/>
        <v>42730.010520833333</v>
      </c>
      <c r="U4107">
        <f t="shared" si="329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0"/>
        <v>71</v>
      </c>
      <c r="P4108">
        <f t="shared" si="331"/>
        <v>106.97</v>
      </c>
      <c r="Q4108" s="11" t="s">
        <v>8315</v>
      </c>
      <c r="R4108" t="s">
        <v>8316</v>
      </c>
      <c r="S4108" s="15">
        <f t="shared" si="332"/>
        <v>42053.049375000002</v>
      </c>
      <c r="T4108" s="15">
        <f t="shared" si="333"/>
        <v>42096.041666666672</v>
      </c>
      <c r="U4108">
        <f t="shared" si="329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0"/>
        <v>2</v>
      </c>
      <c r="P4109">
        <f t="shared" si="331"/>
        <v>10.25</v>
      </c>
      <c r="Q4109" s="11" t="s">
        <v>8315</v>
      </c>
      <c r="R4109" t="s">
        <v>8316</v>
      </c>
      <c r="S4109" s="15">
        <f t="shared" si="332"/>
        <v>41883.916678240741</v>
      </c>
      <c r="T4109" s="15">
        <f t="shared" si="333"/>
        <v>41906.916678240741</v>
      </c>
      <c r="U4109">
        <f t="shared" si="329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0"/>
        <v>2</v>
      </c>
      <c r="P4110">
        <f t="shared" si="331"/>
        <v>59</v>
      </c>
      <c r="Q4110" s="11" t="s">
        <v>8315</v>
      </c>
      <c r="R4110" t="s">
        <v>8316</v>
      </c>
      <c r="S4110" s="15">
        <f t="shared" si="332"/>
        <v>42767.031678240746</v>
      </c>
      <c r="T4110" s="15">
        <f t="shared" si="333"/>
        <v>42797.208333333328</v>
      </c>
      <c r="U4110">
        <f t="shared" si="329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0"/>
        <v>0</v>
      </c>
      <c r="P4111">
        <f t="shared" si="331"/>
        <v>0</v>
      </c>
      <c r="Q4111" s="11" t="s">
        <v>8315</v>
      </c>
      <c r="R4111" t="s">
        <v>8316</v>
      </c>
      <c r="S4111" s="15">
        <f t="shared" si="332"/>
        <v>42307.539398148147</v>
      </c>
      <c r="T4111" s="15">
        <f t="shared" si="333"/>
        <v>42337.581064814818</v>
      </c>
      <c r="U4111">
        <f t="shared" si="329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0"/>
        <v>29</v>
      </c>
      <c r="P4112">
        <f t="shared" si="331"/>
        <v>14.33</v>
      </c>
      <c r="Q4112" s="11" t="s">
        <v>8315</v>
      </c>
      <c r="R4112" t="s">
        <v>8316</v>
      </c>
      <c r="S4112" s="15">
        <f t="shared" si="332"/>
        <v>42512.626747685179</v>
      </c>
      <c r="T4112" s="15">
        <f t="shared" si="333"/>
        <v>42572.626747685179</v>
      </c>
      <c r="U4112">
        <f t="shared" si="329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0"/>
        <v>3</v>
      </c>
      <c r="P4113">
        <f t="shared" si="331"/>
        <v>15.67</v>
      </c>
      <c r="Q4113" s="11" t="s">
        <v>8315</v>
      </c>
      <c r="R4113" t="s">
        <v>8316</v>
      </c>
      <c r="S4113" s="15">
        <f t="shared" si="332"/>
        <v>42029.135879629626</v>
      </c>
      <c r="T4113" s="15">
        <f t="shared" si="333"/>
        <v>42059.135879629626</v>
      </c>
      <c r="U4113">
        <f t="shared" si="329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0"/>
        <v>0</v>
      </c>
      <c r="P4114">
        <f t="shared" si="331"/>
        <v>1</v>
      </c>
      <c r="Q4114" s="11" t="s">
        <v>8315</v>
      </c>
      <c r="R4114" t="s">
        <v>8316</v>
      </c>
      <c r="S4114" s="15">
        <f t="shared" si="332"/>
        <v>42400.946597222224</v>
      </c>
      <c r="T4114" s="15">
        <f t="shared" si="333"/>
        <v>42428</v>
      </c>
      <c r="U4114">
        <f t="shared" si="329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0"/>
        <v>0</v>
      </c>
      <c r="P4115">
        <f t="shared" si="331"/>
        <v>1</v>
      </c>
      <c r="Q4115" s="11" t="s">
        <v>8315</v>
      </c>
      <c r="R4115" t="s">
        <v>8316</v>
      </c>
      <c r="S4115" s="15">
        <f t="shared" si="332"/>
        <v>42358.573182870372</v>
      </c>
      <c r="T4115" s="15">
        <f t="shared" si="333"/>
        <v>42377.273611111115</v>
      </c>
      <c r="U4115">
        <f t="shared" si="329"/>
        <v>2015</v>
      </c>
    </row>
  </sheetData>
  <autoFilter ref="A1:U4115" xr:uid="{DE87F220-BB56-4F4D-A92E-76EF080173B8}"/>
  <conditionalFormatting sqref="F1:F1048576">
    <cfRule type="cellIs" dxfId="5" priority="1" operator="equal">
      <formula>"live"</formula>
    </cfRule>
    <cfRule type="cellIs" dxfId="4" priority="3" operator="equal">
      <formula>"successful"</formula>
    </cfRule>
    <cfRule type="cellIs" dxfId="3" priority="4" operator="equal">
      <formula>"canceled"</formula>
    </cfRule>
    <cfRule type="cellIs" dxfId="2" priority="5" operator="equal">
      <formula>"failed"</formula>
    </cfRule>
  </conditionalFormatting>
  <conditionalFormatting sqref="O1:O1048576 P1 R1:U1">
    <cfRule type="colorScale" priority="2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C273-C4A3-4AFA-BF6F-25FA7976803F}">
  <dimension ref="A1:F6"/>
  <sheetViews>
    <sheetView zoomScaleNormal="100" workbookViewId="0">
      <selection activeCell="I34" sqref="I34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109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932-545F-4C61-9798-E3D4081EA1D5}">
  <dimension ref="A1:E7"/>
  <sheetViews>
    <sheetView workbookViewId="0">
      <selection activeCell="L39" sqref="L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C3BB-5284-47F0-9BD7-06B15B8485C1}">
  <dimension ref="A1:F18"/>
  <sheetViews>
    <sheetView zoomScale="90" zoomScaleNormal="90" workbookViewId="0">
      <selection activeCell="Q44" sqref="Q4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F6AB-A863-4CDB-B2DA-9EBD4DE52DB3}">
  <dimension ref="A1:F6"/>
  <sheetViews>
    <sheetView zoomScale="130" zoomScaleNormal="130" workbookViewId="0">
      <selection activeCell="F6" sqref="F6"/>
    </sheetView>
  </sheetViews>
  <sheetFormatPr defaultRowHeight="14.4" x14ac:dyDescent="0.3"/>
  <cols>
    <col min="1" max="1" width="30.77734375" bestFit="1" customWidth="1"/>
    <col min="2" max="2" width="67.6640625" style="3" customWidth="1"/>
    <col min="3" max="3" width="8.21875" style="21" bestFit="1" customWidth="1"/>
    <col min="4" max="4" width="9.109375" style="21" bestFit="1" customWidth="1"/>
    <col min="5" max="5" width="17.6640625" style="21" bestFit="1" customWidth="1"/>
    <col min="6" max="6" width="17.33203125" bestFit="1" customWidth="1"/>
  </cols>
  <sheetData>
    <row r="1" spans="1:6" s="18" customFormat="1" x14ac:dyDescent="0.3">
      <c r="A1" s="18" t="s">
        <v>8380</v>
      </c>
      <c r="B1" s="19" t="s">
        <v>4110</v>
      </c>
      <c r="C1" s="20" t="s">
        <v>8381</v>
      </c>
      <c r="D1" s="20" t="s">
        <v>8382</v>
      </c>
      <c r="E1" s="20" t="s">
        <v>8307</v>
      </c>
      <c r="F1" s="18" t="s">
        <v>8383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14, FALSE)</f>
        <v>101</v>
      </c>
      <c r="F2">
        <f>VLOOKUP(A2, Kickstarter!B:L,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14, FALSE)</f>
        <v>101</v>
      </c>
      <c r="F3">
        <f>VLOOKUP(A3, Kickstarter!B:L, 11,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14, FALSE)</f>
        <v>172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14, FALSE)</f>
        <v>117</v>
      </c>
      <c r="F5">
        <f>VLOOKUP(A5, Kickstarter!B:L, 11, FALSE)</f>
        <v>26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D5DC-F388-451B-80BA-46EFB36FF4D7}">
  <dimension ref="A1:C20"/>
  <sheetViews>
    <sheetView workbookViewId="0">
      <selection activeCell="I33" sqref="I33"/>
    </sheetView>
  </sheetViews>
  <sheetFormatPr defaultRowHeight="14.4" x14ac:dyDescent="0.3"/>
  <cols>
    <col min="1" max="1" width="31.5546875" style="18" bestFit="1" customWidth="1"/>
    <col min="2" max="2" width="11.77734375" customWidth="1"/>
    <col min="3" max="3" width="12.6640625" customWidth="1"/>
  </cols>
  <sheetData>
    <row r="1" spans="1:3" x14ac:dyDescent="0.3">
      <c r="A1" s="18" t="s">
        <v>8402</v>
      </c>
      <c r="B1" s="18" t="s">
        <v>8384</v>
      </c>
      <c r="C1" s="18" t="s">
        <v>8385</v>
      </c>
    </row>
    <row r="2" spans="1:3" x14ac:dyDescent="0.3">
      <c r="A2" s="18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3">
      <c r="A3" s="18" t="s">
        <v>8387</v>
      </c>
      <c r="B3" s="16" t="e">
        <f>MEDIAN(#REF!)</f>
        <v>#REF!</v>
      </c>
      <c r="C3" s="16" t="e">
        <f>MEDIAN(#REF!)</f>
        <v>#REF!</v>
      </c>
    </row>
    <row r="4" spans="1:3" x14ac:dyDescent="0.3">
      <c r="A4" s="18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s="18" t="s">
        <v>8395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">
      <c r="A6" s="18" t="s">
        <v>8396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">
      <c r="A7" s="18" t="s">
        <v>8397</v>
      </c>
      <c r="B7" s="16" t="e">
        <f>B5-B6</f>
        <v>#REF!</v>
      </c>
      <c r="C7" s="16" t="e">
        <f>C5-C6</f>
        <v>#REF!</v>
      </c>
    </row>
    <row r="9" spans="1:3" x14ac:dyDescent="0.3">
      <c r="A9" s="18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3">
      <c r="A10" s="18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3">
      <c r="A11" s="18" t="s">
        <v>8398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s="18" t="s">
        <v>8399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">
      <c r="A13" s="18" t="s">
        <v>8400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">
      <c r="A14" s="18" t="s">
        <v>8401</v>
      </c>
      <c r="B14" s="16" t="e">
        <f>B12-B13</f>
        <v>#REF!</v>
      </c>
      <c r="C14" s="16" t="e">
        <f>C12-C13</f>
        <v>#REF!</v>
      </c>
    </row>
    <row r="16" spans="1:3" x14ac:dyDescent="0.3">
      <c r="A16" s="18" t="s">
        <v>8390</v>
      </c>
      <c r="B16" s="16" t="e">
        <f>AVERAGE(#REF!)</f>
        <v>#REF!</v>
      </c>
      <c r="C16" s="16" t="e">
        <f>AVERAGE(#REF!)</f>
        <v>#REF!</v>
      </c>
    </row>
    <row r="17" spans="1:3" x14ac:dyDescent="0.3">
      <c r="A17" s="18" t="s">
        <v>8391</v>
      </c>
      <c r="B17" s="16" t="e">
        <f>MEDIAN(#REF!)</f>
        <v>#REF!</v>
      </c>
      <c r="C17" s="16" t="e">
        <f>MEDIAN(#REF!)</f>
        <v>#REF!</v>
      </c>
    </row>
    <row r="19" spans="1:3" x14ac:dyDescent="0.3">
      <c r="A19" s="18" t="s">
        <v>8392</v>
      </c>
      <c r="B19" s="17" t="e">
        <f>AVERAGE(#REF!)</f>
        <v>#REF!</v>
      </c>
      <c r="C19" s="17" t="e">
        <f>AVERAGE(#REF!)</f>
        <v>#REF!</v>
      </c>
    </row>
    <row r="20" spans="1:3" x14ac:dyDescent="0.3">
      <c r="A20" s="18" t="s">
        <v>8393</v>
      </c>
      <c r="B20" s="17" t="e">
        <f>MEDIAN(#REF!)</f>
        <v>#REF!</v>
      </c>
      <c r="C20" s="17" t="e">
        <f>MEDIAN(#REF!)</f>
        <v>#REF!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Nguyen Cao</cp:lastModifiedBy>
  <dcterms:created xsi:type="dcterms:W3CDTF">2017-04-20T15:17:24Z</dcterms:created>
  <dcterms:modified xsi:type="dcterms:W3CDTF">2020-11-22T02:18:35Z</dcterms:modified>
</cp:coreProperties>
</file>