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3a966e7f33f96e/Desktop/GW Analysis Projects/Crowdfunding Analysis/"/>
    </mc:Choice>
  </mc:AlternateContent>
  <xr:revisionPtr revIDLastSave="884" documentId="13_ncr:1_{D754642E-E684-4F4D-953B-1821B0424A6E}" xr6:coauthVersionLast="45" xr6:coauthVersionMax="45" xr10:uidLastSave="{1417AC1C-B7B7-4F7E-9174-BFD966CF0D7F}"/>
  <bookViews>
    <workbookView xWindow="28680" yWindow="-120" windowWidth="29040" windowHeight="15840" tabRatio="815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 Research" sheetId="5" r:id="rId7"/>
    <sheet name="Descriptive Statistics" sheetId="8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2" i="13"/>
  <c r="G3" i="13"/>
  <c r="G4" i="13"/>
  <c r="G5" i="13"/>
  <c r="G6" i="13"/>
  <c r="G7" i="13"/>
  <c r="G8" i="13"/>
  <c r="G9" i="13"/>
  <c r="G10" i="13"/>
  <c r="G11" i="13"/>
  <c r="G12" i="13"/>
  <c r="G13" i="13"/>
  <c r="F2" i="13"/>
  <c r="F3" i="13"/>
  <c r="F4" i="13"/>
  <c r="F5" i="13"/>
  <c r="F6" i="13"/>
  <c r="F7" i="13"/>
  <c r="F8" i="13"/>
  <c r="F9" i="13"/>
  <c r="F10" i="13"/>
  <c r="F11" i="13"/>
  <c r="F12" i="13"/>
  <c r="F13" i="13"/>
  <c r="T2" i="1" l="1"/>
  <c r="C13" i="13"/>
  <c r="C2" i="13"/>
  <c r="C3" i="13"/>
  <c r="C4" i="13"/>
  <c r="C5" i="13"/>
  <c r="C6" i="13"/>
  <c r="C7" i="13"/>
  <c r="C8" i="13"/>
  <c r="C9" i="13"/>
  <c r="C10" i="13"/>
  <c r="C11" i="13"/>
  <c r="C12" i="13"/>
  <c r="B2" i="13"/>
  <c r="B3" i="13"/>
  <c r="B4" i="13"/>
  <c r="B5" i="13"/>
  <c r="B6" i="13"/>
  <c r="B7" i="13"/>
  <c r="B8" i="13"/>
  <c r="B9" i="13"/>
  <c r="B10" i="13"/>
  <c r="B11" i="13"/>
  <c r="B12" i="13"/>
  <c r="B13" i="13"/>
  <c r="D2" i="13"/>
  <c r="D3" i="13"/>
  <c r="D4" i="13"/>
  <c r="D5" i="13"/>
  <c r="D6" i="13"/>
  <c r="D7" i="13"/>
  <c r="D8" i="13"/>
  <c r="D9" i="13"/>
  <c r="D10" i="13"/>
  <c r="D11" i="13"/>
  <c r="D12" i="13"/>
  <c r="D13" i="13"/>
  <c r="E9" i="13" l="1"/>
  <c r="E7" i="13"/>
  <c r="E8" i="13"/>
  <c r="E2" i="13"/>
  <c r="E6" i="13"/>
  <c r="E13" i="13"/>
  <c r="E5" i="13"/>
  <c r="E12" i="13"/>
  <c r="E4" i="13"/>
  <c r="E11" i="13"/>
  <c r="E3" i="13"/>
  <c r="E10" i="13"/>
  <c r="C13" i="8"/>
  <c r="C12" i="8"/>
  <c r="C11" i="8"/>
  <c r="B13" i="8"/>
  <c r="B12" i="8"/>
  <c r="B11" i="8"/>
  <c r="B10" i="8"/>
  <c r="C6" i="8"/>
  <c r="C5" i="8"/>
  <c r="C4" i="8"/>
  <c r="C3" i="8"/>
  <c r="B7" i="8"/>
  <c r="B6" i="8"/>
  <c r="B5" i="8"/>
  <c r="B4" i="8"/>
  <c r="C17" i="8"/>
  <c r="C16" i="8"/>
  <c r="B17" i="8"/>
  <c r="B16" i="8"/>
  <c r="C20" i="8"/>
  <c r="C19" i="8"/>
  <c r="B20" i="8"/>
  <c r="B19" i="8"/>
  <c r="C10" i="8"/>
  <c r="C9" i="8"/>
  <c r="B9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4" i="5"/>
  <c r="B3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54" i="1"/>
  <c r="T2925" i="1"/>
  <c r="T2926" i="1"/>
  <c r="T2927" i="1"/>
  <c r="T2928" i="1"/>
  <c r="T2929" i="1"/>
  <c r="T2930" i="1"/>
  <c r="T2931" i="1"/>
  <c r="T2924" i="1"/>
  <c r="T2933" i="1"/>
  <c r="T2934" i="1"/>
  <c r="T2935" i="1"/>
  <c r="T2936" i="1"/>
  <c r="T2937" i="1"/>
  <c r="T2938" i="1"/>
  <c r="T3195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764" i="1"/>
  <c r="T3191" i="1"/>
  <c r="T3192" i="1"/>
  <c r="T3193" i="1"/>
  <c r="T3784" i="1"/>
  <c r="T3634" i="1"/>
  <c r="T3196" i="1"/>
  <c r="T3197" i="1"/>
  <c r="T3198" i="1"/>
  <c r="T3199" i="1"/>
  <c r="T3200" i="1"/>
  <c r="T3201" i="1"/>
  <c r="T3202" i="1"/>
  <c r="T3797" i="1"/>
  <c r="T3204" i="1"/>
  <c r="T3205" i="1"/>
  <c r="T3206" i="1"/>
  <c r="T3763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881" i="1"/>
  <c r="T3633" i="1"/>
  <c r="T3787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96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649" i="1"/>
  <c r="T3755" i="1"/>
  <c r="T3756" i="1"/>
  <c r="T3632" i="1"/>
  <c r="T3758" i="1"/>
  <c r="T3759" i="1"/>
  <c r="T3760" i="1"/>
  <c r="T3761" i="1"/>
  <c r="T3762" i="1"/>
  <c r="T3757" i="1"/>
  <c r="T3203" i="1"/>
  <c r="T3765" i="1"/>
  <c r="T3766" i="1"/>
  <c r="T3767" i="1"/>
  <c r="T3768" i="1"/>
  <c r="T3769" i="1"/>
  <c r="T3770" i="1"/>
  <c r="T3771" i="1"/>
  <c r="T3194" i="1"/>
  <c r="T3773" i="1"/>
  <c r="T3774" i="1"/>
  <c r="T3775" i="1"/>
  <c r="T3776" i="1"/>
  <c r="T3777" i="1"/>
  <c r="T3778" i="1"/>
  <c r="T3779" i="1"/>
  <c r="T3780" i="1"/>
  <c r="T3781" i="1"/>
  <c r="T3782" i="1"/>
  <c r="T3783" i="1"/>
  <c r="T3190" i="1"/>
  <c r="T3785" i="1"/>
  <c r="T3786" i="1"/>
  <c r="T2932" i="1"/>
  <c r="T3788" i="1"/>
  <c r="T3789" i="1"/>
  <c r="T3790" i="1"/>
  <c r="T3772" i="1"/>
  <c r="T3792" i="1"/>
  <c r="T3793" i="1"/>
  <c r="T3794" i="1"/>
  <c r="T3795" i="1"/>
  <c r="T3791" i="1"/>
  <c r="T3878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2939" i="1"/>
  <c r="T3879" i="1"/>
  <c r="T3880" i="1"/>
  <c r="T3882" i="1"/>
  <c r="T3207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C14" i="8" l="1"/>
  <c r="B14" i="8"/>
  <c r="C7" i="8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754" i="1"/>
  <c r="U375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24" i="1"/>
  <c r="U2924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195" i="1"/>
  <c r="U3195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764" i="1"/>
  <c r="U3764" i="1" s="1"/>
  <c r="S3191" i="1"/>
  <c r="U3191" i="1" s="1"/>
  <c r="S3192" i="1"/>
  <c r="U3192" i="1" s="1"/>
  <c r="S3193" i="1"/>
  <c r="U3193" i="1" s="1"/>
  <c r="S3784" i="1"/>
  <c r="U3784" i="1" s="1"/>
  <c r="S3634" i="1"/>
  <c r="U3634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797" i="1"/>
  <c r="U3797" i="1" s="1"/>
  <c r="S3204" i="1"/>
  <c r="U3204" i="1" s="1"/>
  <c r="S3205" i="1"/>
  <c r="U3205" i="1" s="1"/>
  <c r="S3206" i="1"/>
  <c r="U3206" i="1" s="1"/>
  <c r="S3763" i="1"/>
  <c r="U3763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881" i="1"/>
  <c r="U3881" i="1" s="1"/>
  <c r="S3633" i="1"/>
  <c r="U3633" i="1" s="1"/>
  <c r="S3787" i="1"/>
  <c r="U3787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796" i="1"/>
  <c r="U3796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649" i="1"/>
  <c r="U3649" i="1" s="1"/>
  <c r="S3755" i="1"/>
  <c r="U3755" i="1" s="1"/>
  <c r="S3756" i="1"/>
  <c r="U3756" i="1" s="1"/>
  <c r="S3632" i="1"/>
  <c r="U3632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57" i="1"/>
  <c r="U3757" i="1" s="1"/>
  <c r="S3203" i="1"/>
  <c r="U3203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194" i="1"/>
  <c r="U3194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190" i="1"/>
  <c r="U3190" i="1" s="1"/>
  <c r="S3785" i="1"/>
  <c r="U3785" i="1" s="1"/>
  <c r="S3786" i="1"/>
  <c r="U3786" i="1" s="1"/>
  <c r="S2932" i="1"/>
  <c r="U2932" i="1" s="1"/>
  <c r="S3788" i="1"/>
  <c r="U3788" i="1" s="1"/>
  <c r="S3789" i="1"/>
  <c r="U3789" i="1" s="1"/>
  <c r="S3790" i="1"/>
  <c r="U3790" i="1" s="1"/>
  <c r="S3772" i="1"/>
  <c r="U3772" i="1" s="1"/>
  <c r="S3792" i="1"/>
  <c r="U3792" i="1" s="1"/>
  <c r="S3793" i="1"/>
  <c r="U3793" i="1" s="1"/>
  <c r="S3794" i="1"/>
  <c r="U3794" i="1" s="1"/>
  <c r="S3795" i="1"/>
  <c r="U3795" i="1" s="1"/>
  <c r="S3791" i="1"/>
  <c r="U3791" i="1" s="1"/>
  <c r="S3878" i="1"/>
  <c r="U3878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2939" i="1"/>
  <c r="U2939" i="1" s="1"/>
  <c r="S3879" i="1"/>
  <c r="U3879" i="1" s="1"/>
  <c r="S3880" i="1"/>
  <c r="U3880" i="1" s="1"/>
  <c r="S3882" i="1"/>
  <c r="U3882" i="1" s="1"/>
  <c r="S3207" i="1"/>
  <c r="U3207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54" i="1"/>
  <c r="P2925" i="1"/>
  <c r="P2926" i="1"/>
  <c r="P2927" i="1"/>
  <c r="P2928" i="1"/>
  <c r="P2929" i="1"/>
  <c r="P2930" i="1"/>
  <c r="P2931" i="1"/>
  <c r="P2924" i="1"/>
  <c r="P2933" i="1"/>
  <c r="P2934" i="1"/>
  <c r="P2935" i="1"/>
  <c r="P2936" i="1"/>
  <c r="P2937" i="1"/>
  <c r="P2938" i="1"/>
  <c r="P3195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764" i="1"/>
  <c r="P3191" i="1"/>
  <c r="P3192" i="1"/>
  <c r="P3193" i="1"/>
  <c r="P3784" i="1"/>
  <c r="P3634" i="1"/>
  <c r="P3196" i="1"/>
  <c r="P3197" i="1"/>
  <c r="P3198" i="1"/>
  <c r="P3199" i="1"/>
  <c r="P3200" i="1"/>
  <c r="P3201" i="1"/>
  <c r="P3202" i="1"/>
  <c r="P3797" i="1"/>
  <c r="P3204" i="1"/>
  <c r="P3205" i="1"/>
  <c r="P3206" i="1"/>
  <c r="P3763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881" i="1"/>
  <c r="P3633" i="1"/>
  <c r="P3787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796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649" i="1"/>
  <c r="P3755" i="1"/>
  <c r="P3756" i="1"/>
  <c r="P3632" i="1"/>
  <c r="P3758" i="1"/>
  <c r="P3759" i="1"/>
  <c r="P3760" i="1"/>
  <c r="P3761" i="1"/>
  <c r="P3762" i="1"/>
  <c r="P3757" i="1"/>
  <c r="P3203" i="1"/>
  <c r="P3765" i="1"/>
  <c r="P3766" i="1"/>
  <c r="P3767" i="1"/>
  <c r="P3768" i="1"/>
  <c r="P3769" i="1"/>
  <c r="P3770" i="1"/>
  <c r="P3771" i="1"/>
  <c r="P3194" i="1"/>
  <c r="P3773" i="1"/>
  <c r="P3774" i="1"/>
  <c r="P3775" i="1"/>
  <c r="P3776" i="1"/>
  <c r="P3777" i="1"/>
  <c r="P3778" i="1"/>
  <c r="P3779" i="1"/>
  <c r="P3780" i="1"/>
  <c r="P3781" i="1"/>
  <c r="P3782" i="1"/>
  <c r="P3783" i="1"/>
  <c r="P3190" i="1"/>
  <c r="P3785" i="1"/>
  <c r="P3786" i="1"/>
  <c r="P2932" i="1"/>
  <c r="P3788" i="1"/>
  <c r="P3789" i="1"/>
  <c r="P3790" i="1"/>
  <c r="P3772" i="1"/>
  <c r="P3792" i="1"/>
  <c r="P3793" i="1"/>
  <c r="P3794" i="1"/>
  <c r="P3795" i="1"/>
  <c r="P3791" i="1"/>
  <c r="P3878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2939" i="1"/>
  <c r="P3879" i="1"/>
  <c r="P3880" i="1"/>
  <c r="P3882" i="1"/>
  <c r="P3207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54" i="1"/>
  <c r="O2925" i="1"/>
  <c r="O2926" i="1"/>
  <c r="O2927" i="1"/>
  <c r="O2928" i="1"/>
  <c r="O2929" i="1"/>
  <c r="O2930" i="1"/>
  <c r="O2931" i="1"/>
  <c r="O2924" i="1"/>
  <c r="O2933" i="1"/>
  <c r="O2934" i="1"/>
  <c r="O2935" i="1"/>
  <c r="O2936" i="1"/>
  <c r="O2937" i="1"/>
  <c r="O2938" i="1"/>
  <c r="O3195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E4" i="5" s="1"/>
  <c r="O3565" i="1"/>
  <c r="O3243" i="1"/>
  <c r="O2801" i="1"/>
  <c r="O3669" i="1"/>
  <c r="O3403" i="1"/>
  <c r="O3566" i="1"/>
  <c r="O3179" i="1"/>
  <c r="O3508" i="1"/>
  <c r="O3812" i="1"/>
  <c r="O3764" i="1"/>
  <c r="O3191" i="1"/>
  <c r="O3192" i="1"/>
  <c r="O3193" i="1"/>
  <c r="O3784" i="1"/>
  <c r="O3634" i="1"/>
  <c r="O3196" i="1"/>
  <c r="O3197" i="1"/>
  <c r="O3198" i="1"/>
  <c r="O3199" i="1"/>
  <c r="O3200" i="1"/>
  <c r="O3201" i="1"/>
  <c r="O3202" i="1"/>
  <c r="O3797" i="1"/>
  <c r="O3204" i="1"/>
  <c r="O3205" i="1"/>
  <c r="O3206" i="1"/>
  <c r="O3763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E6" i="5" s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E5" i="5" s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E2" i="5" s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E3" i="5" s="1"/>
  <c r="O3226" i="1"/>
  <c r="O3720" i="1"/>
  <c r="O3492" i="1"/>
  <c r="O3227" i="1"/>
  <c r="O3429" i="1"/>
  <c r="O3493" i="1"/>
  <c r="O3494" i="1"/>
  <c r="O3561" i="1"/>
  <c r="O3371" i="1"/>
  <c r="O3630" i="1"/>
  <c r="O3631" i="1"/>
  <c r="O3881" i="1"/>
  <c r="O3633" i="1"/>
  <c r="O3787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796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649" i="1"/>
  <c r="O3755" i="1"/>
  <c r="O3756" i="1"/>
  <c r="O3632" i="1"/>
  <c r="O3758" i="1"/>
  <c r="O3759" i="1"/>
  <c r="O3760" i="1"/>
  <c r="O3761" i="1"/>
  <c r="O3762" i="1"/>
  <c r="O3757" i="1"/>
  <c r="O3203" i="1"/>
  <c r="O3765" i="1"/>
  <c r="O3766" i="1"/>
  <c r="O3767" i="1"/>
  <c r="O3768" i="1"/>
  <c r="O3769" i="1"/>
  <c r="O3770" i="1"/>
  <c r="O3771" i="1"/>
  <c r="O3194" i="1"/>
  <c r="O3773" i="1"/>
  <c r="O3774" i="1"/>
  <c r="O3775" i="1"/>
  <c r="O3776" i="1"/>
  <c r="O3777" i="1"/>
  <c r="O3778" i="1"/>
  <c r="O3779" i="1"/>
  <c r="O3780" i="1"/>
  <c r="O3781" i="1"/>
  <c r="O3782" i="1"/>
  <c r="O3783" i="1"/>
  <c r="O3190" i="1"/>
  <c r="O3785" i="1"/>
  <c r="O3786" i="1"/>
  <c r="O2932" i="1"/>
  <c r="O3788" i="1"/>
  <c r="O3789" i="1"/>
  <c r="O3790" i="1"/>
  <c r="O3772" i="1"/>
  <c r="O3792" i="1"/>
  <c r="O3793" i="1"/>
  <c r="O3794" i="1"/>
  <c r="O3795" i="1"/>
  <c r="O3791" i="1"/>
  <c r="O3878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2939" i="1"/>
  <c r="O3879" i="1"/>
  <c r="O3880" i="1"/>
  <c r="O3882" i="1"/>
  <c r="O3207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<sst xmlns="http://schemas.openxmlformats.org/spreadsheetml/2006/main" count="33055" uniqueCount="8422">
  <si>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</si>
  <si>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</si>
  <si>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</si>
  <si>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</si>
  <si>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</si>
  <si>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</si>
  <si>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</si>
  <si>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</si>
  <si>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</si>
  <si>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</si>
  <si>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</si>
  <si>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</si>
  <si>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</si>
  <si>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</si>
  <si>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</si>
  <si>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</si>
  <si>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</si>
  <si>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</si>
  <si>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</si>
  <si>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</si>
  <si>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</si>
  <si>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</si>
  <si>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</si>
  <si>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</si>
  <si>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</si>
  <si>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</si>
  <si>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</si>
  <si>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</si>
  <si>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</si>
  <si>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</si>
  <si>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</si>
  <si>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</si>
  <si>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</si>
  <si>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</si>
  <si>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</si>
  <si>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</si>
  <si>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</si>
  <si>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</si>
  <si>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</si>
  <si>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</si>
  <si>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</si>
  <si>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</si>
  <si>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</si>
  <si>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</si>
  <si>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</si>
  <si>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</si>
  <si>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</si>
  <si>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</si>
  <si>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</si>
  <si>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</si>
  <si>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</si>
  <si>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</si>
  <si>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</si>
  <si>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</si>
  <si>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</si>
  <si>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</si>
  <si>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</si>
  <si>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</si>
  <si>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</si>
  <si>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</si>
  <si>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</si>
  <si>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</si>
  <si>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</si>
  <si>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</si>
  <si>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</si>
  <si>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</si>
  <si>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</si>
  <si>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</si>
  <si>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</si>
  <si>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</si>
  <si>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</si>
  <si>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</si>
  <si>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</si>
  <si>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</si>
  <si>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</si>
  <si>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</si>
  <si>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</si>
  <si>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</si>
  <si>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</si>
  <si>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</si>
  <si>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</si>
  <si>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</si>
  <si>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</si>
  <si>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</si>
  <si>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</si>
  <si>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</si>
  <si>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</si>
  <si>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</si>
  <si>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</si>
  <si>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</si>
  <si>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</si>
  <si>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</si>
  <si>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</si>
  <si>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</si>
  <si>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</si>
  <si>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</si>
  <si>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</si>
  <si>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</si>
  <si>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</si>
  <si>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</si>
  <si>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</si>
  <si>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</si>
  <si>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</si>
  <si>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</si>
  <si>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</si>
  <si>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</si>
  <si>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</si>
  <si>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</si>
  <si>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</si>
  <si>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</si>
  <si>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</si>
  <si>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</si>
  <si>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</si>
  <si>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</si>
  <si>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</si>
  <si>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</si>
  <si>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</si>
  <si>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</si>
  <si>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</si>
  <si>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</si>
  <si>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</si>
  <si>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</si>
  <si>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</si>
  <si>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</si>
  <si>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</si>
  <si>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</si>
  <si>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</si>
  <si>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</si>
  <si>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</si>
  <si>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</si>
  <si>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</si>
  <si>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</si>
  <si>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</si>
  <si>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</si>
  <si>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</si>
  <si>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</si>
  <si>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</si>
  <si>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</si>
  <si>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</si>
  <si>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</si>
  <si>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</si>
  <si>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</si>
  <si>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</si>
  <si>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</si>
  <si>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</si>
  <si>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</si>
  <si>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</si>
  <si>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</si>
  <si>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</si>
  <si>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</si>
  <si>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</si>
  <si>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</si>
  <si>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</si>
  <si>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</si>
  <si>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</si>
  <si>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</si>
  <si>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</si>
  <si>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</si>
  <si>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</si>
  <si>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</si>
  <si>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</si>
  <si>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</si>
  <si>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</si>
  <si>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</si>
  <si>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</si>
  <si>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</si>
  <si>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</si>
  <si>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</si>
  <si>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</si>
  <si>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</si>
  <si>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</si>
  <si>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</si>
  <si>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</si>
  <si>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</si>
  <si>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</si>
  <si>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</si>
  <si>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</si>
  <si>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</si>
  <si>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</si>
  <si>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</si>
  <si>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</si>
  <si>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</si>
  <si>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</si>
  <si>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</si>
  <si>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</si>
  <si>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</si>
  <si>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</si>
  <si>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</si>
  <si>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</si>
  <si>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</si>
  <si>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</si>
  <si>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</si>
  <si>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</si>
  <si>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</si>
  <si>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</si>
  <si>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</si>
  <si>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</si>
  <si>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</si>
  <si>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</si>
  <si>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</si>
  <si>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</si>
  <si>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</si>
  <si>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</si>
  <si>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</si>
  <si>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</si>
  <si>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</si>
  <si>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</si>
  <si>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</si>
  <si>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</si>
  <si>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</si>
  <si>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</si>
  <si>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</si>
  <si>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</si>
  <si>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</si>
  <si>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</si>
  <si>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</si>
  <si>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</si>
  <si>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</si>
  <si>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</si>
  <si>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</si>
  <si>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</si>
  <si>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</si>
  <si>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</si>
  <si>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</si>
  <si>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</si>
  <si>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</si>
  <si>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</si>
  <si>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</si>
  <si>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</si>
  <si>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</si>
  <si>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</si>
  <si>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</si>
  <si>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</si>
  <si>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</si>
  <si>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</si>
  <si>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</si>
  <si>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</si>
  <si>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</si>
  <si>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</si>
  <si>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</si>
  <si>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</si>
  <si>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</si>
  <si>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</si>
  <si>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</si>
  <si>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</si>
  <si>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</si>
  <si>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</si>
  <si>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</si>
  <si>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</si>
  <si>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</si>
  <si>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</si>
  <si>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</si>
  <si>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</si>
  <si>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</si>
  <si>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</si>
  <si>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</si>
  <si>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</si>
  <si>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</si>
  <si>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</si>
  <si>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</si>
  <si>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</si>
  <si>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</si>
  <si>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</si>
  <si>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</si>
  <si>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</si>
  <si>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</si>
  <si>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</si>
  <si>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</si>
  <si>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</si>
  <si>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</si>
  <si>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</si>
  <si>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</si>
  <si>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</si>
  <si>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</si>
  <si>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</si>
  <si>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</si>
  <si>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</si>
  <si>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</si>
  <si>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</si>
  <si>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</si>
  <si>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</si>
  <si>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</si>
  <si>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</si>
  <si>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</si>
  <si>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</si>
  <si>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</si>
  <si>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</si>
  <si>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</si>
  <si>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</si>
  <si>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</si>
  <si>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</si>
  <si>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</si>
  <si>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</si>
  <si>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</si>
  <si>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</si>
  <si>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</si>
  <si>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</si>
  <si>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</si>
  <si>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</si>
  <si>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</si>
  <si>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</si>
  <si>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</si>
  <si>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</si>
  <si>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</si>
  <si>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</si>
  <si>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</si>
  <si>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</si>
  <si>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</si>
  <si>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</si>
  <si>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</si>
  <si>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</si>
  <si>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</si>
  <si>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</si>
  <si>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</si>
  <si>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</si>
  <si>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</si>
  <si>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</si>
  <si>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</si>
  <si>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</si>
  <si>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</si>
  <si>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</si>
  <si>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</si>
  <si>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</si>
  <si>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</si>
  <si>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</si>
  <si>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</si>
  <si>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</si>
  <si>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</si>
  <si>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</si>
  <si>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</si>
  <si>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</si>
  <si>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</si>
  <si>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</si>
  <si>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</si>
  <si>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</si>
  <si>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</si>
  <si>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</si>
  <si>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</si>
  <si>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</si>
  <si>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</si>
  <si>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</si>
  <si>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</si>
  <si>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</si>
  <si>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</si>
  <si>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</si>
  <si>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</si>
  <si>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</si>
  <si>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</si>
  <si>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</si>
  <si>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</si>
  <si>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</si>
  <si>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</si>
  <si>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</si>
  <si>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</si>
  <si>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</si>
  <si>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</si>
  <si>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</si>
  <si>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</si>
  <si>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</si>
  <si>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</si>
  <si>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</si>
  <si>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</si>
  <si>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</si>
  <si>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</si>
  <si>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</si>
  <si>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</si>
  <si>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</si>
  <si>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</si>
  <si>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</si>
  <si>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</si>
  <si>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</si>
  <si>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</si>
  <si>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</si>
  <si>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</si>
  <si>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</si>
  <si>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</si>
  <si>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</si>
  <si>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</si>
  <si>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</si>
  <si>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</si>
  <si>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</si>
  <si>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</si>
  <si>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</si>
  <si>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</si>
  <si>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</si>
  <si>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</si>
  <si>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</si>
  <si>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</si>
  <si>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</si>
  <si>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</si>
  <si>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</si>
  <si>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</si>
  <si>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</si>
  <si>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</si>
  <si>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</si>
  <si>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</si>
  <si>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</si>
  <si>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</si>
  <si>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</si>
  <si>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</si>
  <si>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</si>
  <si>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</si>
  <si>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</si>
  <si>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</si>
  <si>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</si>
  <si>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</si>
  <si>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</si>
  <si>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</si>
  <si>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</si>
  <si>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</si>
  <si>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</si>
  <si>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</si>
  <si>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</si>
  <si>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</si>
  <si>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</si>
  <si>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</si>
  <si>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</si>
  <si>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</si>
  <si>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</si>
  <si>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</si>
  <si>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</si>
  <si>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</si>
  <si>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</si>
  <si>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</si>
  <si>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</si>
  <si>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</si>
  <si>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</si>
  <si>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</si>
  <si>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</si>
  <si>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</si>
  <si>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</si>
  <si>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</si>
  <si>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</si>
  <si>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</si>
  <si>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</si>
  <si>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</si>
  <si>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</si>
  <si>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</si>
  <si>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</si>
  <si>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</si>
  <si>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</si>
  <si>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</si>
  <si>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</si>
  <si>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</si>
  <si>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</si>
  <si>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</si>
  <si>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</si>
  <si>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</si>
  <si>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</si>
  <si>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</si>
  <si>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</si>
  <si>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</si>
  <si>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</si>
  <si>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</si>
  <si>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</si>
  <si>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</si>
  <si>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</si>
  <si>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</si>
  <si>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</si>
  <si>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</si>
  <si>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</si>
  <si>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</si>
  <si>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</si>
  <si>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</si>
  <si>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</si>
  <si>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</si>
  <si>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</si>
  <si>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</si>
  <si>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</si>
  <si>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</si>
  <si>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</si>
  <si>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</si>
  <si>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</si>
  <si>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</si>
  <si>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</si>
  <si>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</si>
  <si>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</si>
  <si>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</si>
  <si>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</si>
  <si>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</si>
  <si>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</si>
  <si>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</si>
  <si>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</si>
  <si>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</si>
  <si>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</si>
  <si>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</si>
  <si>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</si>
  <si>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</si>
  <si>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</si>
  <si>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</si>
  <si>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</si>
  <si>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</si>
  <si>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</si>
  <si>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</si>
  <si>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</si>
  <si>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</si>
  <si>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</si>
  <si>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</si>
  <si>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</si>
  <si>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</si>
  <si>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</si>
  <si>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</si>
  <si>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</si>
  <si>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</si>
  <si>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</si>
  <si>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</si>
  <si>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</si>
  <si>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</si>
  <si>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</si>
  <si>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</si>
  <si>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</si>
  <si>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</si>
  <si>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</si>
  <si>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</si>
  <si>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</si>
  <si>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</si>
  <si>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</si>
  <si>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</si>
  <si>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</si>
  <si>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</si>
  <si>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</si>
  <si>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</si>
  <si>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</si>
  <si>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</si>
  <si>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</si>
  <si>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</si>
  <si>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</si>
  <si>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</si>
  <si>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</si>
  <si>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</si>
  <si>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</si>
  <si>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</si>
  <si>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</si>
  <si>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</si>
  <si>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</si>
  <si>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</si>
  <si>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</si>
  <si>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</si>
  <si>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</si>
  <si>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</si>
  <si>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</si>
  <si>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</si>
  <si>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</si>
  <si>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</si>
  <si>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</si>
  <si>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</si>
  <si>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</si>
  <si>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</si>
  <si>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</si>
  <si>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</si>
  <si>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</si>
  <si>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</si>
  <si>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</si>
  <si>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</si>
  <si>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</si>
  <si>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</si>
  <si>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</si>
  <si>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</si>
  <si>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</si>
  <si>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</si>
  <si>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</si>
  <si>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</si>
  <si>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</si>
  <si>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</si>
  <si>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</si>
  <si>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</si>
  <si>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</si>
  <si>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</si>
  <si>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</si>
  <si>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</si>
  <si>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</si>
  <si>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</si>
  <si>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</si>
  <si>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</si>
  <si>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</si>
  <si>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</si>
  <si>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</si>
  <si>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</si>
  <si>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</si>
  <si>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</si>
  <si>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</si>
  <si>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</si>
  <si>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</si>
  <si>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</si>
  <si>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</si>
  <si>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</si>
  <si>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</si>
  <si>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</si>
  <si>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</si>
  <si>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</si>
  <si>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</si>
  <si>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</si>
  <si>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</si>
  <si>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</si>
  <si>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</si>
  <si>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</si>
  <si>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</si>
  <si>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</si>
  <si>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</si>
  <si>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</si>
  <si>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</si>
  <si>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</si>
  <si>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</si>
  <si>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</si>
  <si>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</si>
  <si>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</si>
  <si>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</si>
  <si>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</si>
  <si>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</si>
  <si>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</si>
  <si>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</si>
  <si>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</si>
  <si>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</si>
  <si>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</si>
  <si>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</si>
  <si>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</si>
  <si>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</si>
  <si>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</si>
  <si>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</si>
  <si>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</si>
  <si>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</si>
  <si>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</si>
  <si>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</si>
  <si>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</si>
  <si>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</si>
  <si>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</si>
  <si>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</si>
  <si>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</si>
  <si>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</si>
  <si>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</si>
  <si>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</si>
  <si>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</si>
  <si>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</si>
  <si>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</si>
  <si>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</si>
  <si>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</si>
  <si>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</si>
  <si>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</si>
  <si>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</si>
  <si>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</si>
  <si>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</si>
  <si>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</si>
  <si>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</si>
  <si>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</si>
  <si>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</si>
  <si>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</si>
  <si>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</si>
  <si>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</si>
  <si>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</si>
  <si>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</si>
  <si>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</si>
  <si>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</si>
  <si>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</si>
  <si>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</si>
  <si>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</si>
  <si>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</si>
  <si>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</si>
  <si>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</si>
  <si>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</si>
  <si>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</si>
  <si>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</si>
  <si>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</si>
  <si>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</si>
  <si>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</si>
  <si>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</si>
  <si>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</si>
  <si>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</si>
  <si>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</si>
  <si>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</si>
  <si>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</si>
  <si>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</si>
  <si>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</si>
  <si>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</si>
  <si>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</si>
  <si>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</si>
  <si>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</si>
  <si>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</si>
  <si>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</si>
  <si>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</si>
  <si>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</si>
  <si>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</si>
  <si>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</si>
  <si>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</si>
  <si>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</si>
  <si>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</si>
  <si>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</si>
  <si>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</si>
  <si>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</si>
  <si>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</si>
  <si>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</si>
  <si>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</si>
  <si>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</si>
  <si>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</si>
  <si>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</si>
  <si>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</si>
  <si>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</si>
  <si>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</si>
  <si>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</si>
  <si>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</si>
  <si>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</si>
  <si>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</si>
  <si>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</si>
  <si>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</si>
  <si>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</si>
  <si>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</si>
  <si>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</si>
  <si>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</si>
  <si>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</si>
  <si>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</si>
  <si>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</si>
  <si>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</si>
  <si>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</si>
  <si>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</si>
  <si>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</si>
  <si>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</si>
  <si>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</si>
  <si>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</si>
  <si>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</si>
  <si>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</si>
  <si>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</si>
  <si>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</si>
  <si>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</si>
  <si>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</si>
  <si>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</si>
  <si>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</si>
  <si>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</si>
  <si>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</si>
  <si>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</si>
  <si>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</si>
  <si>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</si>
  <si>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</si>
  <si>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</si>
  <si>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</si>
  <si>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</si>
  <si>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</si>
  <si>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</si>
  <si>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</si>
  <si>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</si>
  <si>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</si>
  <si>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</si>
  <si>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</si>
  <si>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</si>
  <si>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</si>
  <si>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</si>
  <si>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</si>
  <si>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</si>
  <si>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</si>
  <si>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</si>
  <si>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</si>
  <si>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</si>
  <si>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</si>
  <si>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</si>
  <si>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</si>
  <si>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</si>
  <si>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</si>
  <si>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</si>
  <si>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</si>
  <si>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</si>
  <si>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</si>
  <si>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</si>
  <si>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</si>
  <si>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</si>
  <si>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</si>
  <si>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</si>
  <si>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</si>
  <si>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</si>
  <si>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</si>
  <si>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</si>
  <si>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</si>
  <si>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</si>
  <si>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</si>
  <si>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</si>
  <si>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</si>
  <si>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</si>
  <si>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</si>
  <si>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</si>
  <si>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</si>
  <si>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</si>
  <si>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</si>
  <si>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</si>
  <si>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</si>
  <si>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</si>
  <si>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</si>
  <si>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</si>
  <si>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</si>
  <si>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</si>
  <si>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</si>
  <si>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</si>
  <si>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</si>
  <si>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</si>
  <si>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</si>
  <si>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</si>
  <si>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</si>
  <si>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</si>
  <si>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</si>
  <si>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</si>
  <si>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</si>
  <si>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</si>
  <si>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</si>
  <si>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</si>
  <si>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</si>
  <si>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</si>
  <si>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</si>
  <si>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</si>
  <si>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</si>
  <si>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</si>
  <si>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</si>
  <si>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</si>
  <si>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</si>
  <si>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</si>
  <si>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</si>
  <si>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</si>
  <si>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</si>
  <si>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</si>
  <si>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</si>
  <si>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</si>
  <si>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</si>
  <si>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</si>
  <si>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</si>
  <si>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</si>
  <si>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</si>
  <si>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</si>
  <si>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</si>
  <si>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</si>
  <si>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</si>
  <si>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</si>
  <si>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</si>
  <si>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</si>
  <si>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</si>
  <si>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</si>
  <si>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</si>
  <si>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</si>
  <si>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</si>
  <si>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</si>
  <si>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</si>
  <si>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</si>
  <si>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</si>
  <si>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</si>
  <si>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</si>
  <si>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</si>
  <si>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</si>
  <si>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</si>
  <si>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</si>
  <si>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</si>
  <si>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</si>
  <si>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</si>
  <si>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</si>
  <si>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</si>
  <si>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</si>
  <si>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</si>
  <si>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</si>
  <si>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</si>
  <si>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</si>
  <si>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</si>
  <si>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</si>
  <si>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</si>
  <si>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</si>
  <si>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</si>
  <si>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</si>
  <si>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</si>
  <si>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</si>
  <si>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</si>
  <si>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</si>
  <si>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</si>
  <si>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</si>
  <si>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</si>
  <si>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</si>
  <si>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</si>
  <si>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</si>
  <si>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</si>
  <si>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</si>
  <si>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</si>
  <si>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</si>
  <si>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</si>
  <si>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</si>
  <si>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</si>
  <si>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</si>
  <si>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</si>
  <si>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</si>
  <si>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</si>
  <si>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</si>
  <si>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</si>
  <si>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</si>
  <si>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</si>
  <si>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</si>
  <si>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</si>
  <si>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</si>
  <si>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</si>
  <si>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</si>
  <si>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</si>
  <si>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</si>
  <si>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</si>
  <si>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</si>
  <si>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</si>
  <si>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</si>
  <si>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</si>
  <si>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</si>
  <si>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</si>
  <si>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</si>
  <si>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</si>
  <si>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</si>
  <si>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</si>
  <si>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</si>
  <si>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</si>
  <si>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</si>
  <si>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</si>
  <si>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</si>
  <si>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</si>
  <si>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</si>
  <si>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</si>
  <si>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</si>
  <si>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</si>
  <si>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</si>
  <si>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</si>
  <si>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</si>
  <si>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</si>
  <si>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</si>
  <si>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</si>
  <si>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</si>
  <si>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</si>
  <si>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</si>
  <si>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</si>
  <si>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</si>
  <si>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</si>
  <si>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</si>
  <si>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</si>
  <si>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</si>
  <si>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</si>
  <si>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</si>
  <si>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</si>
  <si>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</si>
  <si>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</si>
  <si>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</si>
  <si>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</si>
  <si>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</si>
  <si>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</si>
  <si>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</si>
  <si>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</si>
  <si>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</si>
  <si>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</si>
  <si>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</si>
  <si>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</si>
  <si>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</si>
  <si>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</si>
  <si>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</si>
  <si>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</si>
  <si>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</si>
  <si>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</si>
  <si>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</si>
  <si>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</si>
  <si>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</si>
  <si>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</si>
  <si>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</si>
  <si>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</si>
  <si>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</si>
  <si>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</si>
  <si>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</si>
  <si>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</si>
  <si>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</si>
  <si>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</si>
  <si>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</si>
  <si>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</si>
  <si>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</si>
  <si>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</si>
  <si>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</si>
  <si>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</si>
  <si>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</si>
  <si>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</si>
  <si>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</si>
  <si>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</si>
  <si>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</si>
  <si>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</si>
  <si>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</si>
  <si>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</si>
  <si>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</si>
  <si>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</si>
  <si>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</si>
  <si>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</si>
  <si>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</si>
  <si>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</si>
  <si>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</si>
  <si>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</si>
  <si>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</si>
  <si>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</si>
  <si>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</si>
  <si>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</si>
  <si>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</si>
  <si>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</si>
  <si>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</si>
  <si>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</si>
  <si>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</si>
  <si>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</si>
  <si>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</si>
  <si>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</si>
  <si>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</si>
  <si>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</si>
  <si>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</si>
  <si>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</si>
  <si>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</si>
  <si>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</si>
  <si>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</si>
  <si>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</si>
  <si>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</si>
  <si>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</si>
  <si>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</si>
  <si>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</si>
  <si>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</si>
  <si>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</si>
  <si>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</si>
  <si>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</si>
  <si>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</si>
  <si>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</si>
  <si>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</si>
  <si>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</si>
  <si>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</si>
  <si>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</si>
  <si>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</si>
  <si>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</si>
  <si>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</si>
  <si>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</si>
  <si>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</si>
  <si>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</si>
  <si>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</si>
  <si>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</si>
  <si>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</si>
  <si>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</si>
  <si>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</si>
  <si>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</si>
  <si>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</si>
  <si>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</si>
  <si>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</si>
  <si>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</si>
  <si>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</si>
  <si>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</si>
  <si>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</si>
  <si>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</si>
  <si>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</si>
  <si>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</si>
  <si>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</si>
  <si>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</si>
  <si>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</si>
  <si>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</si>
  <si>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</si>
  <si>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</si>
  <si>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</si>
  <si>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</si>
  <si>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</si>
  <si>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</si>
  <si>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</si>
  <si>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</si>
  <si>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</si>
  <si>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</si>
  <si>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</si>
  <si>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</si>
  <si>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</si>
  <si>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</si>
  <si>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</si>
  <si>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</si>
  <si>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</si>
  <si>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</si>
  <si>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</si>
  <si>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</si>
  <si>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</si>
  <si>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</si>
  <si>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</si>
  <si>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</si>
  <si>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</si>
  <si>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</si>
  <si>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</si>
  <si>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</si>
  <si>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</si>
  <si>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</si>
  <si>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</si>
  <si>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</si>
  <si>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</si>
  <si>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</si>
  <si>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</si>
  <si>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</si>
  <si>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</si>
  <si>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</si>
  <si>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</si>
  <si>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</si>
  <si>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</si>
  <si>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</si>
  <si>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</si>
  <si>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</si>
  <si>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</si>
  <si>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</si>
  <si>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</si>
  <si>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</si>
  <si>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</si>
  <si>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</si>
  <si>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</si>
  <si>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</si>
  <si>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</si>
  <si>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</si>
  <si>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</si>
  <si>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</si>
  <si>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</si>
  <si>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</si>
  <si>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</si>
  <si>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</si>
  <si>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</si>
  <si>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</si>
  <si>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</si>
  <si>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</si>
  <si>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</si>
  <si>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</si>
  <si>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</si>
  <si>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</si>
  <si>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</si>
  <si>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</si>
  <si>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</si>
  <si>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</si>
  <si>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</si>
  <si>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</si>
  <si>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</si>
  <si>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</si>
  <si>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</si>
  <si>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</si>
  <si>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</si>
  <si>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</si>
  <si>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</si>
  <si>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</si>
  <si>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</si>
  <si>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</si>
  <si>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</si>
  <si>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</si>
  <si>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</si>
  <si>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</si>
  <si>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</si>
  <si>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</si>
  <si>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</si>
  <si>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</si>
  <si>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</si>
  <si>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</si>
  <si>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</si>
  <si>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</si>
  <si>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</si>
  <si>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</si>
  <si>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</si>
  <si>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</si>
  <si>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</si>
  <si>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</si>
  <si>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</si>
  <si>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</si>
  <si>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</si>
  <si>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</si>
  <si>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</si>
  <si>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</si>
  <si>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</si>
  <si>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</si>
  <si>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</si>
  <si>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</si>
  <si>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</si>
  <si>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</si>
  <si>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</si>
  <si>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</si>
  <si>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</si>
  <si>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</si>
  <si>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</si>
  <si>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</si>
  <si>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</si>
  <si>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</si>
  <si>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</si>
  <si>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</si>
  <si>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</si>
  <si>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</si>
  <si>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</si>
  <si>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</si>
  <si>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</si>
  <si>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</si>
  <si>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</si>
  <si>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</si>
  <si>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</si>
  <si>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</si>
  <si>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</si>
  <si>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</si>
  <si>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</si>
  <si>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</si>
  <si>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</si>
  <si>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</si>
  <si>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</si>
  <si>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</si>
  <si>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</si>
  <si>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</si>
  <si>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</si>
  <si>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</si>
  <si>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</si>
  <si>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</si>
  <si>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</si>
  <si>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</si>
  <si>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</si>
  <si>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</si>
  <si>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</si>
  <si>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</si>
  <si>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</si>
  <si>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</si>
  <si>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</si>
  <si>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</si>
  <si>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</si>
  <si>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</si>
  <si>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</si>
  <si>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</si>
  <si>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</si>
  <si>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</si>
  <si>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</si>
  <si>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</si>
  <si>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</si>
  <si>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</si>
  <si>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</si>
  <si>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</si>
  <si>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</si>
  <si>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</si>
  <si>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</si>
  <si>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</si>
  <si>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</si>
  <si>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</si>
  <si>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</si>
  <si>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</si>
  <si>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</si>
  <si>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</si>
  <si>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</si>
  <si>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</si>
  <si>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</si>
  <si>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</si>
  <si>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</si>
  <si>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</si>
  <si>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</si>
  <si>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</si>
  <si>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</si>
  <si>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</si>
  <si>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</si>
  <si>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</si>
  <si>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</si>
  <si>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</si>
  <si>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</si>
  <si>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</si>
  <si>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</si>
  <si>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</si>
  <si>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</si>
  <si>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</si>
  <si>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</si>
  <si>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</si>
  <si>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</si>
  <si>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</si>
  <si>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</si>
  <si>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</si>
  <si>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</si>
  <si>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</si>
  <si>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</si>
  <si>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</si>
  <si>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</si>
  <si>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</si>
  <si>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</si>
  <si>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</si>
  <si>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</si>
  <si>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</si>
  <si>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</si>
  <si>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</si>
  <si>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</si>
  <si>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</si>
  <si>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</si>
  <si>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</si>
  <si>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</si>
  <si>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</si>
  <si>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</si>
  <si>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</si>
  <si>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</si>
  <si>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</si>
  <si>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</si>
  <si>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</si>
  <si>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</si>
  <si>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</si>
  <si>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</si>
  <si>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</si>
  <si>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</si>
  <si>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</si>
  <si>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</si>
  <si>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</si>
  <si>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</si>
  <si>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</si>
  <si>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</si>
  <si>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</si>
  <si>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</si>
  <si>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</si>
  <si>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</si>
  <si>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</si>
  <si>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</si>
  <si>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</si>
  <si>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</si>
  <si>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</si>
  <si>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</si>
  <si>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</si>
  <si>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</si>
  <si>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</si>
  <si>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</si>
  <si>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</si>
  <si>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</si>
  <si>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</si>
  <si>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</si>
  <si>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</si>
  <si>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</si>
  <si>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</si>
  <si>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</si>
  <si>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</si>
  <si>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</si>
  <si>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</si>
  <si>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</si>
  <si>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</si>
  <si>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</si>
  <si>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</si>
  <si>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</si>
  <si>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</si>
  <si>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</si>
  <si>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</si>
  <si>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</si>
  <si>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</si>
  <si>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</si>
  <si>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</si>
  <si>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</si>
  <si>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</si>
  <si>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</si>
  <si>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</si>
  <si>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</si>
  <si>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</si>
  <si>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</si>
  <si>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</si>
  <si>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</si>
  <si>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</si>
  <si>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</si>
  <si>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</si>
  <si>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</si>
  <si>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</si>
  <si>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</si>
  <si>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</si>
  <si>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</si>
  <si>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</si>
  <si>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</si>
  <si>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</si>
  <si>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</si>
  <si>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</si>
  <si>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</si>
  <si>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</si>
  <si>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</si>
  <si>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</si>
  <si>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</si>
  <si>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</si>
  <si>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</si>
  <si>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</si>
  <si>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</si>
  <si>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</si>
  <si>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</si>
  <si>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</si>
  <si>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</si>
  <si>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</si>
  <si>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</si>
  <si>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</si>
  <si>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</si>
  <si>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</si>
  <si>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</si>
  <si>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</si>
  <si>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</si>
  <si>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</si>
  <si>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</si>
  <si>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</si>
  <si>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</si>
  <si>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</si>
  <si>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</si>
  <si>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</si>
  <si>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</si>
  <si>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</si>
  <si>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</si>
  <si>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</si>
  <si>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</si>
  <si>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</si>
  <si>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</si>
  <si>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</si>
  <si>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</si>
  <si>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</si>
  <si>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</si>
  <si>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</si>
  <si>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</si>
  <si>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</si>
  <si>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</si>
  <si>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</si>
  <si>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</si>
  <si>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</si>
  <si>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</si>
  <si>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</si>
  <si>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</si>
  <si>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</si>
  <si>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</si>
  <si>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</si>
  <si>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</si>
  <si>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</si>
  <si>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</si>
  <si>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</si>
  <si>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</si>
  <si>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</si>
  <si>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</si>
  <si>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</si>
  <si>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</si>
  <si>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</si>
  <si>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</si>
  <si>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</si>
  <si>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</si>
  <si>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</si>
  <si>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</si>
  <si>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</si>
  <si>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</si>
  <si>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</si>
  <si>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</si>
  <si>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</si>
  <si>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</si>
  <si>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</si>
  <si>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</si>
  <si>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</si>
  <si>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</si>
  <si>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</si>
  <si>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</si>
  <si>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</si>
  <si>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</si>
  <si>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</si>
  <si>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</si>
  <si>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</si>
  <si>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</si>
  <si>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</si>
  <si>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</si>
  <si>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</si>
  <si>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</si>
  <si>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</si>
  <si>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</si>
  <si>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</si>
  <si>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</si>
  <si>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</si>
  <si>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</si>
  <si>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</si>
  <si>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</si>
  <si>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</si>
  <si>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</si>
  <si>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</si>
  <si>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</si>
  <si>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</si>
  <si>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</si>
  <si>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</si>
  <si>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</si>
  <si>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</si>
  <si>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</si>
  <si>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</si>
  <si>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</si>
  <si>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</si>
  <si>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</si>
  <si>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</si>
  <si>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</si>
  <si>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</si>
  <si>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</si>
  <si>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</si>
  <si>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</si>
  <si>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</si>
  <si>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</si>
  <si>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</si>
  <si>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</si>
  <si>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</si>
  <si>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</si>
  <si>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</si>
  <si>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</si>
  <si>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</si>
  <si>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</si>
  <si>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</si>
  <si>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</si>
  <si>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</si>
  <si>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</si>
  <si>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</si>
  <si>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</si>
  <si>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</si>
  <si>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</si>
  <si>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</si>
  <si>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</si>
  <si>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</si>
  <si>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</si>
  <si>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</si>
  <si>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</si>
  <si>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</si>
  <si>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</si>
  <si>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</si>
  <si>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</si>
  <si>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</si>
  <si>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</si>
  <si>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</si>
  <si>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</si>
  <si>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</si>
  <si>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</si>
  <si>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</si>
  <si>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</si>
  <si>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</si>
  <si>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</si>
  <si>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</si>
  <si>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</si>
  <si>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</si>
  <si>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</si>
  <si>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</si>
  <si>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</si>
  <si>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</si>
  <si>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</si>
  <si>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</si>
  <si>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</si>
  <si>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</si>
  <si>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</si>
  <si>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</si>
  <si>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</si>
  <si>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</si>
  <si>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</si>
  <si>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</si>
  <si>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</si>
  <si>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</si>
  <si>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</si>
  <si>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</si>
  <si>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</si>
  <si>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</si>
  <si>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</si>
  <si>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</si>
  <si>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</si>
  <si>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</si>
  <si>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</si>
  <si>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</si>
  <si>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</si>
  <si>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</si>
  <si>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</si>
  <si>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</si>
  <si>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</si>
  <si>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</si>
  <si>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</si>
  <si>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</si>
  <si>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</si>
  <si>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</si>
  <si>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</si>
  <si>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</si>
  <si>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</si>
  <si>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</si>
  <si>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</si>
  <si>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</si>
  <si>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</si>
  <si>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</si>
  <si>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</si>
  <si>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</si>
  <si>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</si>
  <si>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</si>
  <si>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</si>
  <si>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</si>
  <si>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</si>
  <si>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</si>
  <si>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</si>
  <si>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</si>
  <si>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</si>
  <si>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</si>
  <si>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</si>
  <si>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</si>
  <si>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</si>
  <si>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</si>
  <si>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</si>
  <si>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</si>
  <si>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</si>
  <si>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</si>
  <si>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</si>
  <si>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</si>
  <si>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</si>
  <si>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</si>
  <si>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</si>
  <si>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</si>
  <si>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</si>
  <si>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</si>
  <si>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</si>
  <si>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</si>
  <si>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</si>
  <si>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</si>
  <si>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</si>
  <si>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</si>
  <si>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</si>
  <si>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</si>
  <si>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</si>
  <si>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</si>
  <si>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</si>
  <si>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</si>
  <si>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</si>
  <si>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</si>
  <si>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</si>
  <si>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</si>
  <si>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</si>
  <si>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</si>
  <si>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</si>
  <si>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</si>
  <si>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</si>
  <si>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</si>
  <si>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</si>
  <si>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</si>
  <si>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</si>
  <si>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</si>
  <si>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</si>
  <si>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</si>
  <si>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</si>
  <si>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</si>
  <si>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</si>
  <si>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</si>
  <si>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</si>
  <si>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</si>
  <si>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</si>
  <si>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</si>
  <si>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</si>
  <si>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</si>
  <si>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</si>
  <si>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</si>
  <si>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</si>
  <si>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</si>
  <si>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</si>
  <si>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</si>
  <si>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</si>
  <si>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</si>
  <si>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</si>
  <si>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</si>
  <si>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</si>
  <si>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</si>
  <si>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</si>
  <si>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</si>
  <si>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</si>
  <si>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</si>
  <si>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</si>
  <si>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</si>
  <si>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</si>
  <si>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</si>
  <si>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</si>
  <si>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</si>
  <si>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</si>
  <si>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</si>
  <si>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</si>
  <si>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</si>
  <si>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</si>
  <si>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</si>
  <si>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</si>
  <si>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</si>
  <si>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</si>
  <si>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</si>
  <si>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</si>
  <si>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</si>
  <si>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</si>
  <si>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</si>
  <si>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</si>
  <si>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</si>
  <si>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</si>
  <si>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</si>
  <si>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</si>
  <si>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</si>
  <si>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</si>
  <si>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</si>
  <si>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</si>
  <si>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</si>
  <si>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</si>
  <si>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</si>
  <si>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</si>
  <si>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</si>
  <si>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</si>
  <si>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</si>
  <si>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</si>
  <si>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</si>
  <si>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</si>
  <si>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</si>
  <si>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</si>
  <si>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</si>
  <si>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</si>
  <si>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</si>
  <si>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</si>
  <si>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</si>
  <si>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</si>
  <si>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</si>
  <si>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</si>
  <si>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</si>
  <si>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</si>
  <si>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</si>
  <si>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</si>
  <si>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</si>
  <si>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</si>
  <si>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</si>
  <si>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</si>
  <si>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</si>
  <si>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</si>
  <si>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</si>
  <si>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</si>
  <si>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</si>
  <si>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</si>
  <si>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</si>
  <si>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</si>
  <si>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</si>
  <si>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</si>
  <si>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</si>
  <si>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</si>
  <si>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</si>
  <si>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</si>
  <si>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</si>
  <si>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</si>
  <si>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</si>
  <si>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</si>
  <si>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</si>
  <si>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</si>
  <si>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</si>
  <si>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</si>
  <si>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</si>
  <si>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</si>
  <si>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</si>
  <si>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</si>
  <si>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</si>
  <si>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</si>
  <si>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</si>
  <si>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</si>
  <si>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</si>
  <si>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</si>
  <si>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</si>
  <si>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</si>
  <si>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</si>
  <si>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</si>
  <si>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</si>
  <si>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</si>
  <si>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</si>
  <si>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</si>
  <si>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</si>
  <si>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</si>
  <si>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</si>
  <si>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</si>
  <si>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</si>
  <si>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</si>
  <si>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</si>
  <si>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</si>
  <si>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</si>
  <si>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</si>
  <si>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</si>
  <si>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</si>
  <si>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</si>
  <si>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</si>
  <si>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</si>
  <si>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</si>
  <si>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</si>
  <si>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</si>
  <si>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</si>
  <si>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</si>
  <si>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</si>
  <si>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</si>
  <si>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</si>
  <si>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</si>
  <si>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</si>
  <si>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</si>
  <si>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</si>
  <si>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</si>
  <si>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</si>
  <si>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</si>
  <si>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</si>
  <si>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</si>
  <si>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</si>
  <si>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</si>
  <si>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</si>
  <si>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</si>
  <si>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</si>
  <si>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</si>
  <si>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</si>
  <si>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</si>
  <si>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</si>
  <si>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</si>
  <si>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</si>
  <si>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</si>
  <si>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</si>
  <si>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</si>
  <si>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</si>
  <si>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</si>
  <si>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</si>
  <si>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</si>
  <si>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</si>
  <si>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</si>
  <si>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</si>
  <si>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</si>
  <si>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</si>
  <si>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</si>
  <si>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</si>
  <si>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</si>
  <si>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</si>
  <si>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</si>
  <si>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</si>
  <si>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</si>
  <si>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</si>
  <si>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</si>
  <si>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</si>
  <si>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</si>
  <si>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</si>
  <si>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</si>
  <si>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</si>
  <si>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</si>
  <si>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</si>
  <si>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</si>
  <si>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</si>
  <si>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</si>
  <si>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</si>
  <si>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</si>
  <si>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</si>
  <si>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</si>
  <si>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</si>
  <si>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</si>
  <si>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</si>
  <si>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</si>
  <si>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</si>
  <si>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</si>
  <si>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</si>
  <si>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</si>
  <si>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</si>
  <si>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</si>
  <si>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</si>
  <si>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</si>
  <si>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</si>
  <si>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</si>
  <si>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</si>
  <si>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</si>
  <si>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</si>
  <si>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</si>
  <si>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</si>
  <si>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</si>
  <si>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</si>
  <si>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</si>
  <si>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</si>
  <si>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</si>
  <si>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</si>
  <si>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</si>
  <si>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</si>
  <si>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</si>
  <si>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</si>
  <si>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</si>
  <si>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</si>
  <si>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</si>
  <si>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</si>
  <si>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</si>
  <si>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</si>
  <si>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</si>
  <si>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</si>
  <si>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</si>
  <si>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</si>
  <si>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</si>
  <si>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</si>
  <si>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</si>
  <si>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</si>
  <si>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</si>
  <si>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</si>
  <si>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</si>
  <si>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</si>
  <si>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</si>
  <si>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</si>
  <si>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</si>
  <si>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</si>
  <si>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</si>
  <si>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</si>
  <si>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</si>
  <si>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</si>
  <si>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</si>
  <si>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</si>
  <si>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</si>
  <si>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</si>
  <si>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</si>
  <si>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</si>
  <si>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</si>
  <si>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</si>
  <si>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</si>
  <si>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</si>
  <si>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</si>
  <si>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</si>
  <si>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</si>
  <si>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</si>
  <si>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</si>
  <si>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</si>
  <si>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</si>
  <si>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</si>
  <si>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</si>
  <si>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</si>
  <si>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</si>
  <si>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</si>
  <si>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</si>
  <si>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</si>
  <si>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</si>
  <si>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</si>
  <si>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</si>
  <si>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</si>
  <si>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</si>
  <si>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</si>
  <si>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</si>
  <si>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</si>
  <si>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</si>
  <si>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</si>
  <si>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</si>
  <si>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</si>
  <si>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</si>
  <si>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</si>
  <si>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</si>
  <si>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</si>
  <si>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</si>
  <si>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</si>
  <si>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</si>
  <si>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</si>
  <si>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</si>
  <si>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</si>
  <si>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</si>
  <si>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</si>
  <si>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</si>
  <si>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</si>
  <si>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</si>
  <si>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</si>
  <si>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</si>
  <si>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</si>
  <si>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</si>
  <si>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</si>
  <si>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</si>
  <si>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</si>
  <si>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</si>
  <si>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</si>
  <si>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</si>
  <si>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</si>
  <si>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</si>
  <si>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</si>
  <si>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</si>
  <si>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</si>
  <si>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</si>
  <si>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</si>
  <si>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</si>
  <si>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</si>
  <si>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</si>
  <si>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</si>
  <si>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</si>
  <si>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</si>
  <si>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</si>
  <si>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</si>
  <si>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</si>
  <si>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</si>
  <si>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</si>
  <si>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</si>
  <si>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</si>
  <si>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</si>
  <si>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</si>
  <si>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</si>
  <si>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</si>
  <si>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</si>
  <si>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</si>
  <si>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</si>
  <si>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</si>
  <si>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</si>
  <si>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</si>
  <si>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</si>
  <si>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</si>
  <si>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</si>
  <si>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</si>
  <si>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</si>
  <si>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</si>
  <si>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</si>
  <si>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</si>
  <si>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</si>
  <si>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</si>
  <si>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</si>
  <si>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</si>
  <si>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</si>
  <si>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</si>
  <si>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</si>
  <si>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</si>
  <si>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</si>
  <si>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</si>
  <si>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</si>
  <si>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</si>
  <si>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</si>
  <si>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</si>
  <si>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</si>
  <si>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</si>
  <si>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</si>
  <si>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</si>
  <si>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</si>
  <si>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</si>
  <si>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</si>
  <si>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</si>
  <si>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</si>
  <si>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</si>
  <si>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</si>
  <si>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</si>
  <si>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</si>
  <si>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</si>
  <si>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</si>
  <si>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</si>
  <si>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</si>
  <si>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</si>
  <si>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</si>
  <si>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</si>
  <si>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</si>
  <si>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</si>
  <si>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</si>
  <si>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</si>
  <si>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</si>
  <si>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</si>
  <si>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</si>
  <si>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</si>
  <si>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</si>
  <si>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</si>
  <si>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</si>
  <si>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</si>
  <si>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</si>
  <si>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</si>
  <si>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</si>
  <si>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</si>
  <si>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</si>
  <si>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</si>
  <si>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</si>
  <si>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</si>
  <si>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</si>
  <si>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</si>
  <si>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</si>
  <si>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</si>
  <si>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</si>
  <si>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</si>
  <si>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</si>
  <si>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</si>
  <si>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</si>
  <si>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</si>
  <si>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</si>
  <si>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</si>
  <si>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</si>
  <si>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</si>
  <si>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</si>
  <si>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</si>
  <si>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</si>
  <si>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</si>
  <si>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</si>
  <si>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</si>
  <si>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</si>
  <si>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</si>
  <si>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</si>
  <si>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</si>
  <si>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</si>
  <si>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</si>
  <si>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</si>
  <si>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</si>
  <si>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</si>
  <si>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</si>
  <si>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</si>
  <si>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</si>
  <si>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</si>
  <si>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</si>
  <si>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</si>
  <si>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</si>
  <si>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</si>
  <si>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</si>
  <si>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</si>
  <si>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</si>
  <si>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</si>
  <si>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</si>
  <si>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</si>
  <si>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</si>
  <si>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</si>
  <si>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</si>
  <si>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</si>
  <si>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</si>
  <si>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</si>
  <si>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</si>
  <si>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</si>
  <si>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</si>
  <si>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</si>
  <si>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</si>
  <si>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</si>
  <si>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</si>
  <si>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</si>
  <si>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</si>
  <si>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</si>
  <si>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</si>
  <si>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</si>
  <si>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</si>
  <si>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</si>
  <si>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</si>
  <si>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</si>
  <si>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</si>
  <si>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</si>
  <si>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</si>
  <si>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</si>
  <si>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</si>
  <si>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</si>
  <si>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</si>
  <si>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</si>
  <si>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</si>
  <si>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</si>
  <si>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</si>
  <si>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</si>
  <si>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</si>
  <si>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</si>
  <si>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</si>
  <si>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</si>
  <si>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</si>
  <si>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</si>
  <si>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</si>
  <si>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</si>
  <si>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</si>
  <si>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</si>
  <si>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</si>
  <si>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</si>
  <si>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</si>
  <si>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</si>
  <si>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</si>
  <si>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</si>
  <si>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</si>
  <si>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</si>
  <si>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</si>
  <si>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</si>
  <si>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</si>
  <si>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</si>
  <si>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</si>
  <si>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</si>
  <si>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</si>
  <si>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</si>
  <si>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</si>
  <si>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</si>
  <si>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</si>
  <si>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</si>
  <si>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</si>
  <si>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</si>
  <si>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</si>
  <si>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</si>
  <si>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</si>
  <si>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</si>
  <si>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</si>
  <si>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</si>
  <si>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</si>
  <si>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</si>
  <si>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</si>
  <si>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</si>
  <si>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</si>
  <si>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</si>
  <si>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</si>
  <si>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</si>
  <si>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</si>
  <si>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</si>
  <si>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</si>
  <si>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</si>
  <si>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</si>
  <si>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</si>
  <si>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</si>
  <si>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</si>
  <si>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</si>
  <si>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</si>
  <si>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</si>
  <si>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</si>
  <si>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</si>
  <si>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</si>
  <si>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</si>
  <si>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</si>
  <si>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</si>
  <si>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</si>
  <si>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</si>
  <si>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</si>
  <si>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</si>
  <si>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</si>
  <si>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</si>
  <si>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</si>
  <si>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</si>
  <si>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</si>
  <si>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</si>
  <si>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</si>
  <si>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</si>
  <si>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</si>
  <si>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</si>
  <si>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</si>
  <si>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</si>
  <si>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</si>
  <si>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</si>
  <si>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</si>
  <si>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</si>
  <si>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</si>
  <si>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</si>
  <si>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</si>
  <si>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</si>
  <si>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</si>
  <si>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</si>
  <si>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</si>
  <si>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</si>
  <si>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</si>
  <si>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</si>
  <si>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</si>
  <si>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</si>
  <si>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</si>
  <si>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</si>
  <si>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</si>
  <si>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</si>
  <si>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</si>
  <si>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</si>
  <si>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</si>
  <si>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</si>
  <si>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</si>
  <si>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</si>
  <si>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</si>
  <si>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</si>
  <si>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</si>
  <si>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</si>
  <si>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</si>
  <si>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</si>
  <si>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</si>
  <si>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</si>
  <si>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</si>
  <si>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</si>
  <si>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</si>
  <si>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</si>
  <si>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</si>
  <si>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</si>
  <si>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</si>
  <si>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</si>
  <si>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</si>
  <si>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</si>
  <si>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</si>
  <si>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</si>
  <si>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</si>
  <si>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</si>
  <si>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</si>
  <si>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</si>
  <si>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</si>
  <si>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</si>
  <si>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</si>
  <si>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</si>
  <si>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</si>
  <si>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</si>
  <si>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</si>
  <si>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</si>
  <si>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</si>
  <si>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</si>
  <si>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</si>
  <si>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</si>
  <si>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</si>
  <si>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</si>
  <si>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</si>
  <si>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</si>
  <si>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</si>
  <si>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</si>
  <si>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</si>
  <si>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</si>
  <si>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</si>
  <si>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</si>
  <si>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</si>
  <si>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</si>
  <si>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</si>
  <si>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</si>
  <si>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</si>
  <si>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</si>
  <si>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</si>
  <si>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</si>
  <si>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</si>
  <si>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</si>
  <si>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</si>
  <si>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</si>
  <si>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</si>
  <si>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</si>
  <si>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</si>
  <si>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</si>
  <si>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</si>
  <si>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</si>
  <si>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</si>
  <si>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</si>
  <si>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</si>
  <si>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</si>
  <si>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</si>
  <si>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</si>
  <si>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</si>
  <si>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</si>
  <si>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</si>
  <si>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</si>
  <si>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</si>
  <si>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</si>
  <si>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</si>
  <si>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</si>
  <si>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</si>
  <si>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</si>
  <si>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</si>
  <si>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</si>
  <si>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</si>
  <si>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</si>
  <si>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</si>
  <si>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</si>
  <si>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</si>
  <si>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</si>
  <si>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</si>
  <si>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</si>
  <si>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</si>
  <si>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</si>
  <si>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</si>
  <si>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</si>
  <si>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</si>
  <si>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</si>
  <si>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</si>
  <si>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</si>
  <si>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</si>
  <si>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</si>
  <si>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</si>
  <si>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</si>
  <si>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</si>
  <si>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</si>
  <si>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</si>
  <si>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</si>
  <si>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</si>
  <si>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</si>
  <si>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</si>
  <si>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</si>
  <si>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</si>
  <si>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</si>
  <si>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</si>
  <si>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</si>
  <si>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</si>
  <si>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</si>
  <si>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</si>
  <si>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</si>
  <si>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</si>
  <si>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</si>
  <si>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</si>
  <si>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</si>
  <si>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</si>
  <si>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</si>
  <si>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</si>
  <si>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</si>
  <si>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</si>
  <si>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</si>
  <si>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</si>
  <si>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</si>
  <si>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</si>
  <si>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</si>
  <si>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</si>
  <si>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</si>
  <si>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</si>
  <si>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</si>
  <si>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</si>
  <si>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</si>
  <si>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</si>
  <si>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</si>
  <si>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</si>
  <si>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</si>
  <si>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</si>
  <si>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</si>
  <si>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</si>
  <si>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</si>
  <si>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</si>
  <si>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</si>
  <si>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</si>
  <si>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</si>
  <si>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</si>
  <si>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</si>
  <si>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</si>
  <si>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</si>
  <si>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</si>
  <si>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</si>
  <si>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</si>
  <si>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</si>
  <si>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</si>
  <si>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</si>
  <si>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</si>
  <si>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</si>
  <si>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</si>
  <si>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</si>
  <si>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</si>
  <si>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</si>
  <si>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</si>
  <si>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</si>
  <si>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</si>
  <si>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</si>
  <si>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</si>
  <si>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</si>
  <si>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</si>
  <si>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</si>
  <si>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</si>
  <si>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</si>
  <si>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</si>
  <si>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</si>
  <si>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</si>
  <si>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</si>
  <si>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</si>
  <si>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</si>
  <si>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</si>
  <si>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</si>
  <si>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</si>
  <si>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</si>
  <si>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</si>
  <si>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</si>
  <si>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</si>
  <si>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</si>
  <si>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</si>
  <si>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</si>
  <si>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</si>
  <si>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</si>
  <si>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</si>
  <si>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</si>
  <si>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</si>
  <si>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</si>
  <si>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</si>
  <si>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</si>
  <si>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</si>
  <si>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</si>
  <si>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</si>
  <si>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</si>
  <si>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</si>
  <si>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</si>
  <si>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</si>
  <si>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</si>
  <si>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</si>
  <si>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</si>
  <si>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</si>
  <si>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</si>
  <si>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</si>
  <si>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</si>
  <si>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</si>
  <si>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</si>
  <si>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</si>
  <si>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</si>
  <si>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</si>
  <si>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</si>
  <si>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</si>
  <si>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</si>
  <si>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</si>
  <si>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</si>
  <si>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</si>
  <si>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</si>
  <si>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</si>
  <si>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</si>
  <si>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</si>
  <si>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</si>
  <si>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</si>
  <si>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</si>
  <si>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</si>
  <si>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</si>
  <si>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</si>
  <si>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</si>
  <si>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</si>
  <si>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</si>
  <si>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</si>
  <si>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</si>
  <si>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</si>
  <si>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</si>
  <si>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</si>
  <si>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</si>
  <si>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</si>
  <si>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</si>
  <si>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</si>
  <si>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</si>
  <si>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</si>
  <si>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</si>
  <si>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</si>
  <si>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</si>
  <si>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</si>
  <si>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</si>
  <si>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</si>
  <si>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</si>
  <si>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</si>
  <si>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</si>
  <si>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</si>
  <si>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</si>
  <si>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</si>
  <si>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</si>
  <si>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</si>
  <si>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</si>
  <si>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</si>
  <si>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</si>
  <si>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</si>
  <si>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</si>
  <si>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</si>
  <si>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</si>
  <si>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</si>
  <si>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</si>
  <si>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</si>
  <si>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</si>
  <si>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</si>
  <si>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</si>
  <si>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</si>
  <si>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</si>
  <si>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</si>
  <si>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</si>
  <si>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</si>
  <si>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</si>
  <si>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</si>
  <si>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</si>
  <si>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</si>
  <si>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</si>
  <si>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</si>
  <si>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</si>
  <si>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</si>
  <si>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</si>
  <si>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</si>
  <si>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</si>
  <si>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</si>
  <si>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</si>
  <si>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</si>
  <si>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</si>
  <si>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</si>
  <si>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</si>
  <si>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</si>
  <si>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</si>
  <si>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</si>
  <si>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</si>
  <si>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</si>
  <si>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</si>
  <si>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</si>
  <si>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</si>
  <si>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</si>
  <si>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</si>
  <si>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</si>
  <si>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</si>
  <si>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</si>
  <si>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</si>
  <si>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</si>
  <si>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</si>
  <si>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</si>
  <si>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</si>
  <si>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</si>
  <si>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</si>
  <si>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</si>
  <si>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</si>
  <si>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</si>
  <si>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</si>
  <si>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</si>
  <si>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</si>
  <si>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</si>
  <si>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</si>
  <si>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</si>
  <si>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</si>
  <si>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</si>
  <si>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</si>
  <si>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</si>
  <si>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</si>
  <si>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</si>
  <si>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</si>
  <si>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</si>
  <si>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</si>
  <si>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</si>
  <si>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</si>
  <si>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</si>
  <si>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</si>
  <si>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</si>
  <si>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</si>
  <si>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</si>
  <si>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</si>
  <si>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</si>
  <si>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</si>
  <si>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</si>
  <si>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</si>
  <si>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</si>
  <si>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</si>
  <si>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</si>
  <si>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</si>
  <si>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</si>
  <si>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</si>
  <si>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</si>
  <si>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</si>
  <si>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</si>
  <si>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</si>
  <si>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</si>
  <si>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</si>
  <si>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</si>
  <si>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</si>
  <si>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</si>
  <si>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</si>
  <si>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</si>
  <si>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</si>
  <si>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</si>
  <si>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</si>
  <si>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</si>
  <si>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</si>
  <si>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</si>
  <si>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</si>
  <si>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</si>
  <si>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</si>
  <si>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</si>
  <si>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</si>
  <si>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</si>
  <si>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</si>
  <si>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</si>
  <si>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</si>
  <si>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</si>
  <si>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</si>
  <si>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</si>
  <si>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</si>
  <si>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</si>
  <si>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</si>
  <si>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</si>
  <si>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</si>
  <si>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</si>
  <si>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</si>
  <si>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</si>
  <si>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</si>
  <si>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</si>
  <si>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</si>
  <si>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</si>
  <si>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</si>
  <si>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</si>
  <si>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</si>
  <si>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</si>
  <si>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</si>
  <si>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</si>
  <si>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</si>
  <si>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</si>
  <si>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</si>
  <si>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</si>
  <si>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</si>
  <si>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</si>
  <si>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</si>
  <si>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</si>
  <si>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</si>
  <si>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</si>
  <si>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</si>
  <si>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</si>
  <si>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</si>
  <si>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</si>
  <si>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</si>
  <si>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</si>
  <si>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</si>
  <si>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</si>
  <si>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</si>
  <si>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</si>
  <si>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</si>
  <si>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</si>
  <si>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</si>
  <si>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</si>
  <si>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</si>
  <si>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</si>
  <si>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</si>
  <si>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</si>
  <si>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</si>
  <si>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</si>
  <si>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</si>
  <si>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</si>
  <si>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</si>
  <si>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</si>
  <si>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</si>
  <si>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</si>
  <si>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</si>
  <si>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</si>
  <si>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</si>
  <si>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</si>
  <si>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</si>
  <si>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</si>
  <si>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</si>
  <si>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</si>
  <si>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</si>
  <si>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</si>
  <si>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</si>
  <si>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</si>
  <si>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</si>
  <si>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</si>
  <si>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</si>
  <si>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</si>
  <si>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</si>
  <si>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</si>
  <si>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</si>
  <si>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</si>
  <si>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</si>
  <si>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</si>
  <si>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</si>
  <si>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</si>
  <si>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</si>
  <si>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</si>
  <si>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</si>
  <si>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</si>
  <si>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</si>
  <si>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</si>
  <si>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</si>
  <si>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</si>
  <si>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</si>
  <si>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</si>
  <si>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</si>
  <si>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</si>
  <si>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</si>
  <si>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</si>
  <si>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</si>
  <si>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</si>
  <si>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</si>
  <si>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</si>
  <si>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</si>
  <si>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</si>
  <si>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</si>
  <si>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</si>
  <si>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</si>
  <si>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</si>
  <si>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</si>
  <si>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</si>
  <si>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</si>
  <si>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</si>
  <si>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</si>
  <si>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</si>
  <si>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</si>
  <si>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</si>
  <si>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</si>
  <si>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</si>
  <si>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</si>
  <si>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</si>
  <si>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</si>
  <si>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</si>
  <si>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</si>
  <si>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</si>
  <si>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</si>
  <si>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</si>
  <si>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</si>
  <si>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</si>
  <si>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</si>
  <si>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</si>
  <si>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</si>
  <si>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</si>
  <si>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</si>
  <si>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</si>
  <si>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</si>
  <si>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</si>
  <si>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</si>
  <si>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</si>
  <si>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</si>
  <si>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</si>
  <si>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</si>
  <si>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</si>
  <si>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</si>
  <si>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</si>
  <si>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</si>
  <si>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</si>
  <si>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</si>
  <si>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</si>
  <si>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</si>
  <si>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</si>
  <si>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</si>
  <si>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</si>
  <si>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</si>
  <si>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</si>
  <si>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</si>
  <si>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</si>
  <si>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</si>
  <si>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</si>
  <si>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</si>
  <si>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</si>
  <si>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</si>
  <si>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</si>
  <si>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</si>
  <si>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</si>
  <si>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</si>
  <si>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</si>
  <si>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</si>
  <si>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</si>
  <si>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</si>
  <si>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</si>
  <si>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</si>
  <si>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</si>
  <si>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</si>
  <si>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</si>
  <si>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</si>
  <si>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</si>
  <si>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</si>
  <si>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</si>
  <si>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</si>
  <si>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</si>
  <si>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</si>
  <si>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</si>
  <si>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</si>
  <si>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</si>
  <si>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</si>
  <si>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</si>
  <si>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</si>
  <si>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</si>
  <si>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</si>
  <si>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</si>
  <si>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</si>
  <si>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</si>
  <si>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</si>
  <si>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</si>
  <si>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</si>
  <si>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</si>
  <si>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</si>
  <si>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</si>
  <si>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</si>
  <si>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</si>
  <si>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</si>
  <si>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</si>
  <si>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</si>
  <si>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</si>
  <si>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</si>
  <si>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</si>
  <si>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</si>
  <si>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</si>
  <si>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</si>
  <si>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</si>
  <si>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</si>
  <si>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</si>
  <si>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</si>
  <si>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</si>
  <si>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</si>
  <si>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</si>
  <si>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</si>
  <si>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</si>
  <si>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</si>
  <si>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</si>
  <si>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</si>
  <si>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</si>
  <si>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</si>
  <si>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</si>
  <si>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</si>
  <si>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</si>
  <si>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</si>
  <si>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</si>
  <si>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</si>
  <si>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</si>
  <si>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</si>
  <si>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</si>
  <si>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</si>
  <si>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</si>
  <si>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</si>
  <si>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</si>
  <si>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</si>
  <si>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</si>
  <si>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</si>
  <si>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</si>
  <si>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</si>
  <si>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</si>
  <si>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</si>
  <si>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</si>
  <si>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</si>
  <si>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</si>
  <si>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</si>
  <si>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</si>
  <si>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</si>
  <si>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</si>
  <si>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</si>
  <si>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</si>
  <si>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</si>
  <si>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</si>
  <si>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</si>
  <si>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</si>
  <si>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</si>
  <si>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</si>
  <si>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</si>
  <si>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</si>
  <si>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</si>
  <si>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</si>
  <si>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</si>
  <si>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</si>
  <si>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</si>
  <si>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</si>
  <si>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</si>
  <si>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</si>
  <si>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</si>
  <si>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</si>
  <si>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</si>
  <si>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</si>
  <si>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</si>
  <si>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</si>
  <si>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</si>
  <si>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</si>
  <si>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</si>
  <si>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</si>
  <si>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</si>
  <si>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</si>
  <si>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</si>
  <si>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</si>
  <si>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</si>
  <si>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</si>
  <si>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</si>
  <si>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</si>
  <si>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</si>
  <si>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</si>
  <si>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</si>
  <si>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</si>
  <si>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</si>
  <si>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</si>
  <si>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</si>
  <si>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</si>
  <si>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</si>
  <si>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</si>
  <si>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</si>
  <si>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</si>
  <si>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</si>
  <si>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</si>
  <si>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</si>
  <si>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</si>
  <si>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</si>
  <si>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</si>
  <si>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</si>
  <si>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</si>
  <si>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</si>
  <si>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</si>
  <si>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</si>
  <si>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</si>
  <si>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</si>
  <si>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</si>
  <si>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</si>
  <si>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</si>
  <si>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</si>
  <si>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</si>
  <si>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</si>
  <si>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</si>
  <si>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</si>
  <si>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</si>
  <si>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</si>
  <si>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</si>
  <si>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</si>
  <si>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</si>
  <si>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</si>
  <si>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</si>
  <si>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</si>
  <si>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</si>
  <si>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</si>
  <si>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</si>
  <si>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</si>
  <si>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</si>
  <si>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</si>
  <si>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</si>
  <si>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</si>
  <si>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</si>
  <si>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</si>
  <si>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</si>
  <si>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</si>
  <si>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</si>
  <si>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</si>
  <si>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</si>
  <si>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</si>
  <si>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</si>
  <si>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</si>
  <si>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</si>
  <si>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</si>
  <si>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</si>
  <si>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</si>
  <si>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</si>
  <si>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</si>
  <si>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</si>
  <si>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</si>
  <si>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</si>
  <si>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</si>
  <si>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</si>
  <si>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</si>
  <si>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</si>
  <si>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</si>
  <si>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</si>
  <si>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</si>
  <si>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</si>
  <si>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</si>
  <si>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</si>
  <si>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</si>
  <si>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</si>
  <si>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</si>
  <si>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</si>
  <si>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</si>
  <si>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</si>
  <si>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</si>
  <si>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</si>
  <si>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</si>
  <si>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</si>
  <si>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</si>
  <si>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</si>
  <si>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</si>
  <si>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</si>
  <si>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</si>
  <si>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</si>
  <si>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</si>
  <si>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</si>
  <si>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</si>
  <si>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</si>
  <si>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</si>
  <si>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</si>
  <si>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</si>
  <si>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</si>
  <si>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</si>
  <si>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</si>
  <si>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</si>
  <si>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</si>
  <si>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</si>
  <si>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</si>
  <si>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</si>
  <si>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</si>
  <si>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</si>
  <si>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</si>
  <si>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</si>
  <si>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</si>
  <si>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</si>
  <si>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</si>
  <si>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</si>
  <si>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</si>
  <si>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</si>
  <si>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</si>
  <si>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</si>
  <si>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</si>
  <si>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</si>
  <si>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</si>
  <si>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</si>
  <si>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</si>
  <si>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</si>
  <si>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</si>
  <si>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</si>
  <si>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</si>
  <si>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</si>
  <si>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</si>
  <si>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</si>
  <si>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</si>
  <si>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</si>
  <si>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</si>
  <si>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</si>
  <si>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</si>
  <si>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</si>
  <si>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</si>
  <si>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</si>
  <si>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</si>
  <si>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</si>
  <si>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</si>
  <si>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</si>
  <si>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</si>
  <si>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</si>
  <si>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</si>
  <si>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</si>
  <si>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</si>
  <si>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</si>
  <si>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</si>
  <si>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</si>
  <si>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</si>
  <si>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</si>
  <si>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</si>
  <si>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</si>
  <si>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</si>
  <si>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</si>
  <si>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</si>
  <si>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</si>
  <si>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</si>
  <si>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</si>
  <si>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</si>
  <si>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</si>
  <si>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</si>
  <si>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</si>
  <si>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</si>
  <si>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</si>
  <si>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</si>
  <si>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</si>
  <si>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</si>
  <si>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</si>
  <si>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</si>
  <si>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</si>
  <si>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</si>
  <si>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</si>
  <si>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</si>
  <si>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</si>
  <si>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</si>
  <si>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</si>
  <si>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</si>
  <si>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</si>
  <si>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</si>
  <si>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</si>
  <si>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</si>
  <si>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</si>
  <si>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</si>
  <si>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</si>
  <si>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</si>
  <si>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</si>
  <si>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</si>
  <si>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</si>
  <si>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</si>
  <si>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</si>
  <si>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</si>
  <si>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</si>
  <si>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</si>
  <si>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</si>
  <si>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</si>
  <si>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</si>
  <si>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</si>
  <si>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</si>
  <si>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</si>
  <si>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</si>
  <si>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</si>
  <si>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</si>
  <si>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</si>
  <si>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</si>
  <si>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</si>
  <si>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</si>
  <si>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</si>
  <si>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</si>
  <si>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</si>
  <si>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</si>
  <si>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</si>
  <si>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</si>
  <si>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</si>
  <si>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</si>
  <si>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</si>
  <si>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</si>
  <si>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</si>
  <si>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</si>
  <si>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</si>
  <si>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</si>
  <si>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</si>
  <si>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</si>
  <si>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</si>
  <si>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</si>
  <si>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</si>
  <si>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</si>
  <si>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</si>
  <si>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</si>
  <si>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</si>
  <si>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</si>
  <si>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</si>
  <si>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</si>
  <si>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</si>
  <si>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</si>
  <si>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</si>
  <si>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</si>
  <si>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</si>
  <si>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</si>
  <si>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</si>
  <si>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</si>
  <si>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</si>
  <si>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</si>
  <si>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</si>
  <si>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</si>
  <si>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</si>
  <si>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</si>
  <si>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</si>
  <si>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</si>
  <si>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</si>
  <si>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</si>
  <si>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</si>
  <si>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</si>
  <si>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</si>
  <si>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</si>
  <si>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</si>
  <si>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</si>
  <si>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</si>
  <si>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</si>
  <si>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</si>
  <si>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</si>
  <si>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</si>
  <si>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</si>
  <si>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</si>
  <si>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</si>
  <si>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</si>
  <si>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</si>
  <si>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</si>
  <si>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</si>
  <si>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</si>
  <si>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</si>
  <si>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</si>
  <si>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</si>
  <si>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</si>
  <si>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</si>
  <si>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</si>
  <si>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</si>
  <si>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</si>
  <si>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</si>
  <si>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</si>
  <si>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</si>
  <si>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</si>
  <si>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</si>
  <si>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</si>
  <si>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</si>
  <si>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</si>
  <si>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</si>
  <si>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</si>
  <si>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</si>
  <si>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</si>
  <si>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</si>
  <si>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</si>
  <si>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</si>
  <si>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</si>
  <si>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</si>
  <si>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</si>
  <si>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</si>
  <si>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</si>
  <si>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</si>
  <si>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</si>
  <si>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</si>
  <si>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</si>
  <si>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</si>
  <si>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</si>
  <si>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</si>
  <si>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</si>
  <si>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</si>
  <si>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</si>
  <si>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</si>
  <si>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</si>
  <si>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</si>
  <si>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</si>
  <si>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</si>
  <si>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</si>
  <si>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</si>
  <si>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</si>
  <si>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</si>
  <si>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</si>
  <si>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</si>
  <si>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</si>
  <si>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</si>
  <si>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</si>
  <si>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</si>
  <si>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</si>
  <si>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</si>
  <si>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</si>
  <si>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</si>
  <si>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</si>
  <si>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</si>
  <si>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</si>
  <si>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</si>
  <si>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</si>
  <si>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</si>
  <si>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</si>
  <si>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</si>
  <si>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</si>
  <si>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</si>
  <si>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</si>
  <si>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</si>
  <si>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</si>
  <si>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</si>
  <si>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</si>
  <si>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</si>
  <si>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</si>
  <si>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</si>
  <si>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</si>
  <si>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</si>
  <si>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</si>
  <si>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</si>
  <si>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</si>
  <si>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</si>
  <si>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</si>
  <si>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</si>
  <si>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</si>
  <si>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</si>
  <si>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</si>
  <si>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</si>
  <si>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</si>
  <si>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</si>
  <si>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</si>
  <si>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</si>
  <si>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</si>
  <si>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</si>
  <si>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</si>
  <si>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</si>
  <si>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</si>
  <si>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</si>
  <si>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</si>
  <si>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</si>
  <si>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</si>
  <si>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</si>
  <si>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</si>
  <si>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</si>
  <si>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</si>
  <si>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</si>
  <si>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</si>
  <si>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</si>
  <si>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</si>
  <si>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</si>
  <si>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</si>
  <si>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</si>
  <si>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</si>
  <si>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</si>
  <si>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</si>
  <si>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</si>
  <si>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</si>
  <si>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</si>
  <si>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</si>
  <si>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</si>
  <si>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</si>
  <si>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</si>
  <si>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</si>
  <si>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</si>
  <si>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</si>
  <si>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</si>
  <si>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</si>
  <si>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</si>
  <si>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</si>
  <si>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</si>
  <si>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</si>
  <si>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</si>
  <si>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</si>
  <si>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</si>
  <si>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</si>
  <si>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</si>
  <si>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</si>
  <si>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</si>
  <si>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</si>
  <si>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</si>
  <si>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</si>
  <si>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</si>
  <si>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</si>
  <si>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</si>
  <si>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</si>
  <si>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</si>
  <si>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</si>
  <si>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</si>
  <si>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</si>
  <si>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</si>
  <si>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</si>
  <si>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</si>
  <si>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</si>
  <si>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</si>
  <si>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</si>
  <si>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</si>
  <si>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</si>
  <si>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</si>
  <si>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</si>
  <si>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</si>
  <si>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</si>
  <si>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</si>
  <si>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</si>
  <si>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</si>
  <si>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</si>
  <si>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</si>
  <si>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</si>
  <si>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</si>
  <si>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</si>
  <si>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</si>
  <si>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</si>
  <si>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</si>
  <si>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</si>
  <si>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</si>
  <si>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</si>
  <si>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</si>
  <si>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</si>
  <si>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</si>
  <si>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</si>
  <si>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</si>
  <si>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</si>
  <si>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</si>
  <si>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</si>
  <si>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</si>
  <si>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</si>
  <si>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</si>
  <si>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</si>
  <si>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</si>
  <si>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</si>
  <si>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</si>
  <si>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</si>
  <si>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</si>
  <si>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</si>
  <si>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</si>
  <si>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</si>
  <si>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</si>
  <si>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</si>
  <si>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</si>
  <si>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</si>
  <si>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</si>
  <si>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</si>
  <si>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</si>
  <si>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</si>
  <si>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</si>
  <si>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</si>
  <si>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</si>
  <si>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</si>
  <si>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</si>
  <si>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</si>
  <si>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</si>
  <si>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</si>
  <si>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</si>
  <si>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</si>
  <si>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</si>
  <si>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</si>
  <si>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</si>
  <si>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</si>
  <si>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</si>
  <si>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</si>
  <si>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</si>
  <si>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</si>
  <si>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</si>
  <si>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</si>
  <si>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</si>
  <si>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</si>
  <si>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</si>
  <si>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</si>
  <si>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</si>
  <si>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</si>
  <si>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</si>
  <si>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</si>
  <si>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</si>
  <si>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</si>
  <si>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</si>
  <si>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</si>
  <si>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</si>
  <si>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</si>
  <si>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</si>
  <si>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</si>
  <si>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</si>
  <si>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</si>
  <si>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</si>
  <si>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</si>
  <si>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</si>
  <si>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</si>
  <si>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</si>
  <si>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</si>
  <si>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</si>
  <si>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</si>
  <si>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</si>
  <si>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</si>
  <si>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</si>
  <si>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</si>
  <si>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</si>
  <si>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</si>
  <si>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</si>
  <si>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</si>
  <si>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</si>
  <si>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</si>
  <si>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</si>
  <si>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</si>
  <si>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</si>
  <si>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</si>
  <si>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</si>
  <si>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</si>
  <si>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</si>
  <si>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</si>
  <si>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</si>
  <si>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</si>
  <si>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</si>
  <si>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</si>
  <si>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</si>
  <si>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</si>
  <si>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</si>
  <si>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</si>
  <si>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</si>
  <si>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</si>
  <si>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</si>
  <si>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</si>
  <si>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</si>
  <si>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</si>
  <si>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</si>
  <si>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</si>
  <si>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</si>
  <si>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</si>
  <si>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</si>
  <si>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</si>
  <si>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</si>
  <si>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</si>
  <si>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</si>
  <si>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</si>
  <si>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</si>
  <si>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</si>
  <si>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</si>
  <si>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</si>
  <si>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</si>
  <si>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</si>
  <si>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</si>
  <si>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</si>
  <si>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</si>
  <si>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</si>
  <si>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</si>
  <si>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</si>
  <si>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</si>
  <si>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</si>
  <si>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</si>
  <si>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</si>
  <si>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</si>
  <si>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</si>
  <si>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</si>
  <si>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</si>
  <si>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</si>
  <si>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</si>
  <si>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</si>
  <si>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</si>
  <si>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</si>
  <si>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</si>
  <si>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</si>
  <si>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</si>
  <si>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</si>
  <si>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</si>
  <si>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</si>
  <si>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</si>
  <si>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</si>
  <si>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</si>
  <si>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</si>
  <si>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</si>
  <si>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</si>
  <si>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</si>
  <si>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</si>
  <si>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</si>
  <si>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</si>
  <si>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</si>
  <si>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</si>
  <si>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</si>
  <si>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</si>
  <si>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</si>
  <si>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</si>
  <si>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</si>
  <si>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</si>
  <si>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</si>
  <si>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</si>
  <si>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</si>
  <si>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</si>
  <si>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</si>
  <si>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</si>
  <si>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</si>
  <si>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</si>
  <si>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</si>
  <si>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</si>
  <si>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</si>
  <si>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</si>
  <si>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</si>
  <si>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</si>
  <si>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</si>
  <si>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</si>
  <si>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</si>
  <si>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</si>
  <si>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</si>
  <si>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</si>
  <si>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</si>
  <si>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</si>
  <si>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</si>
  <si>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</si>
  <si>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</si>
  <si>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</si>
  <si>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</si>
  <si>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</si>
  <si>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</si>
  <si>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</si>
  <si>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</si>
  <si>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</si>
  <si>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</si>
  <si>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</si>
  <si>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</si>
  <si>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</si>
  <si>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</si>
  <si>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</si>
  <si>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</si>
  <si>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</si>
  <si>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</si>
  <si>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</si>
  <si>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</si>
  <si>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</si>
  <si>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</si>
  <si>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</si>
  <si>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</si>
  <si>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</si>
  <si>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</si>
  <si>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</si>
  <si>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</si>
  <si>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</si>
  <si>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</si>
  <si>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</si>
  <si>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</si>
  <si>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</si>
  <si>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</si>
  <si>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</si>
  <si>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</si>
  <si>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</si>
  <si>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</si>
  <si>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</si>
  <si>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</si>
  <si>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</si>
  <si>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</si>
  <si>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</si>
  <si>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</si>
  <si>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</si>
  <si>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</si>
  <si>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</si>
  <si>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</si>
  <si>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</si>
  <si>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</si>
  <si>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</si>
  <si>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</si>
  <si>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</si>
  <si>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</si>
  <si>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</si>
  <si>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</si>
  <si>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</si>
  <si>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</si>
  <si>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</si>
  <si>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</si>
  <si>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</si>
  <si>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</si>
  <si>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</si>
  <si>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</si>
  <si>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</si>
  <si>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</si>
  <si>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</si>
  <si>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</si>
  <si>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</si>
  <si>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</si>
  <si>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</si>
  <si>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</si>
  <si>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</si>
  <si>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</si>
  <si>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</si>
  <si>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</si>
  <si>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</si>
  <si>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</si>
  <si>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</si>
  <si>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</si>
  <si>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</si>
  <si>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</si>
  <si>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</si>
  <si>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</si>
  <si>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</si>
  <si>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</si>
  <si>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</si>
  <si>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</si>
  <si>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</si>
  <si>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</si>
  <si>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</si>
  <si>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</si>
  <si>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</si>
  <si>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</si>
  <si>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</si>
  <si>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</si>
  <si>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</si>
  <si>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</si>
  <si>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</si>
  <si>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</si>
  <si>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</si>
  <si>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</si>
  <si>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</si>
  <si>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</si>
  <si>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</si>
  <si>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</si>
  <si>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</si>
  <si>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</si>
  <si>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</si>
  <si>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</si>
  <si>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</si>
  <si>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</si>
  <si>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</si>
  <si>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</si>
  <si>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</si>
  <si>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</si>
  <si>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</si>
  <si>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</si>
  <si>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</si>
  <si>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</si>
  <si>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</si>
  <si>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</si>
  <si>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</si>
  <si>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</si>
  <si>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</si>
  <si>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</si>
  <si>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</si>
  <si>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</si>
  <si>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</si>
  <si>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</si>
  <si>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</si>
  <si>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</si>
  <si>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</si>
  <si>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</si>
  <si>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</si>
  <si>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</si>
  <si>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</si>
  <si>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</si>
  <si>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</si>
  <si>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</si>
  <si>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</si>
  <si>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</si>
  <si>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</si>
  <si>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</si>
  <si>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</si>
  <si>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</si>
  <si>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</si>
  <si>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</si>
  <si>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</si>
  <si>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</si>
  <si>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</si>
  <si>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</si>
  <si>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</si>
  <si>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</si>
  <si>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</si>
  <si>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</si>
  <si>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</si>
  <si>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</si>
  <si>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</si>
  <si>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</si>
  <si>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</si>
  <si>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</si>
  <si>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</si>
  <si>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</si>
  <si>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</si>
  <si>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</si>
  <si>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</si>
  <si>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</si>
  <si>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</si>
  <si>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</si>
  <si>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</si>
  <si>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</si>
  <si>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</si>
  <si>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</si>
  <si>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</si>
  <si>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</si>
  <si>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</si>
  <si>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</si>
  <si>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</si>
  <si>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</si>
  <si>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</si>
  <si>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</si>
  <si>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</si>
  <si>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</si>
  <si>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</si>
  <si>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</si>
  <si>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</si>
  <si>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</si>
  <si>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</si>
  <si>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</si>
  <si>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</si>
  <si>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</si>
  <si>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</si>
  <si>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</si>
  <si>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</si>
  <si>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</si>
  <si>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</si>
  <si>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</si>
  <si>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</si>
  <si>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</si>
  <si>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</si>
  <si>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</si>
  <si>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</si>
  <si>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</si>
  <si>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</si>
  <si>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</si>
  <si>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</si>
  <si>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</si>
  <si>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</si>
  <si>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</si>
  <si>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</si>
  <si>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</si>
  <si>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</si>
  <si>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</si>
  <si>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</si>
  <si>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</si>
  <si>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</si>
  <si>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</si>
  <si>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</si>
  <si>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</si>
  <si>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</si>
  <si>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</si>
  <si>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</si>
  <si>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</si>
  <si>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</si>
  <si>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</si>
  <si>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</si>
  <si>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</si>
  <si>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</si>
  <si>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</si>
  <si>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</si>
  <si>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</si>
  <si>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</si>
  <si>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</si>
  <si>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</si>
  <si>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</si>
  <si>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</si>
  <si>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</si>
  <si>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</si>
  <si>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</si>
  <si>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</si>
  <si>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</si>
  <si>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</si>
  <si>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</si>
  <si>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</si>
  <si>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</si>
  <si>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</si>
  <si>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</si>
  <si>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</si>
  <si>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</si>
  <si>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</si>
  <si>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</si>
  <si>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</si>
  <si>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</si>
  <si>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</si>
  <si>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</si>
  <si>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</si>
  <si>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</si>
  <si>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</si>
  <si>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</si>
  <si>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</si>
  <si>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</si>
  <si>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</si>
  <si>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</si>
  <si>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</si>
  <si>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</si>
  <si>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</si>
  <si>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</si>
  <si>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</si>
  <si>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</si>
  <si>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</si>
  <si>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</si>
  <si>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</si>
  <si>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</si>
  <si>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</si>
  <si>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</si>
  <si>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</si>
  <si>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</si>
  <si>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</si>
  <si>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</si>
  <si>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</si>
  <si>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</si>
  <si>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</si>
  <si>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</si>
  <si>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</si>
  <si>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</si>
  <si>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</si>
  <si>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</si>
  <si>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</si>
  <si>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</si>
  <si>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</si>
  <si>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</si>
  <si>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</si>
  <si>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</si>
  <si>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</si>
  <si>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</si>
  <si>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</si>
  <si>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</si>
  <si>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</si>
  <si>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</si>
  <si>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</si>
  <si>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</si>
  <si>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</si>
  <si>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</si>
  <si>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</si>
  <si>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</si>
  <si>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</si>
  <si>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</si>
  <si>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</si>
  <si>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</si>
  <si>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</si>
  <si>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</si>
  <si>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</si>
  <si>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</si>
  <si>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</si>
  <si>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</si>
  <si>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</si>
  <si>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</si>
  <si>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</si>
  <si>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</si>
  <si>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</si>
  <si>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</si>
  <si>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</si>
  <si>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</si>
  <si>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</si>
  <si>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</si>
  <si>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</si>
  <si>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</si>
  <si>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</si>
  <si>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</si>
  <si>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</si>
  <si>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</si>
  <si>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</si>
  <si>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</si>
  <si>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</si>
  <si>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</si>
  <si>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</si>
  <si>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</si>
  <si>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</si>
  <si>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</si>
  <si>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</si>
  <si>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</si>
  <si>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</si>
  <si>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</si>
  <si>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</si>
  <si>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</si>
  <si>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</si>
  <si>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</si>
  <si>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</si>
  <si>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</si>
  <si>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</si>
  <si>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</si>
  <si>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</si>
  <si>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</si>
  <si>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</si>
  <si>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</si>
  <si>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</si>
  <si>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</si>
  <si>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</si>
  <si>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</si>
  <si>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</si>
  <si>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</si>
  <si>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</si>
  <si>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</si>
  <si>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</si>
  <si>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</si>
  <si>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</si>
  <si>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</si>
  <si>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</si>
  <si>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</si>
  <si>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</si>
  <si>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</si>
  <si>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</si>
  <si>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</si>
  <si>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</si>
  <si>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</si>
  <si>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</si>
  <si>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</si>
  <si>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</si>
  <si>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</si>
  <si>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</si>
  <si>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</si>
  <si>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</si>
  <si>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</si>
  <si>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</si>
  <si>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</si>
  <si>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</si>
  <si>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</si>
  <si>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</si>
  <si>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</si>
  <si>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</si>
  <si>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</si>
  <si>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</si>
  <si>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</si>
  <si>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</si>
  <si>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</si>
  <si>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</si>
  <si>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</si>
  <si>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</si>
  <si>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</si>
  <si>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</si>
  <si>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</si>
  <si>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</si>
  <si>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</si>
  <si>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</si>
  <si>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</si>
  <si>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</si>
  <si>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</si>
  <si>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</si>
  <si>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</si>
  <si>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</si>
  <si>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</si>
  <si>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</si>
  <si>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</si>
  <si>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</si>
  <si>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</si>
  <si>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</si>
  <si>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</si>
  <si>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</si>
  <si>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</si>
  <si>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</si>
  <si>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</si>
  <si>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</si>
  <si>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</si>
  <si>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</si>
  <si>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</si>
  <si>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</si>
  <si>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</si>
  <si>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</si>
  <si>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</si>
  <si>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</si>
  <si>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</si>
  <si>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</si>
  <si>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</si>
  <si>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</si>
  <si>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</si>
  <si>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</si>
  <si>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</si>
  <si>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</si>
  <si>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</si>
  <si>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</si>
  <si>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</si>
  <si>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</si>
  <si>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</si>
  <si>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</si>
  <si>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</si>
  <si>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</si>
  <si>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</si>
  <si>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</si>
  <si>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</si>
  <si>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</si>
  <si>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</si>
  <si>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</si>
  <si>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</si>
  <si>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</si>
  <si>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</si>
  <si>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</si>
  <si>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</si>
  <si>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</si>
  <si>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</si>
  <si>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</si>
  <si>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</si>
  <si>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</si>
  <si>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</si>
  <si>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</si>
  <si>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</si>
  <si>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</si>
  <si>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</si>
  <si>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</si>
  <si>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</si>
  <si>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</si>
  <si>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</si>
  <si>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</si>
  <si>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</si>
  <si>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</si>
  <si>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</si>
  <si>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</si>
  <si>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</si>
  <si>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</si>
  <si>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</si>
  <si>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</si>
  <si>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</si>
  <si>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</si>
  <si>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</si>
  <si>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</si>
  <si>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</si>
  <si>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</si>
  <si>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</si>
  <si>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</si>
  <si>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</si>
  <si>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</si>
  <si>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</si>
  <si>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</si>
  <si>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</si>
  <si>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</si>
  <si>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</si>
  <si>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</si>
  <si>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</si>
  <si>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</si>
  <si>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</si>
  <si>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</si>
  <si>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</si>
  <si>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</si>
  <si>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</si>
  <si>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</si>
  <si>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</si>
  <si>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</si>
  <si>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</si>
  <si>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</si>
  <si>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</si>
  <si>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</si>
  <si>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</si>
  <si>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</si>
  <si>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</si>
  <si>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</si>
  <si>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</si>
  <si>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</si>
  <si>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</si>
  <si>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</si>
  <si>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</si>
  <si>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</si>
  <si>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</si>
  <si>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</si>
  <si>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</si>
  <si>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</si>
  <si>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</si>
  <si>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</si>
  <si>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</si>
  <si>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</si>
  <si>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</si>
  <si>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</si>
  <si>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</si>
  <si>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</si>
  <si>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</si>
  <si>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</si>
  <si>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</si>
  <si>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</si>
  <si>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</si>
  <si>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</si>
  <si>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</si>
  <si>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</si>
  <si>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</si>
  <si>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</si>
  <si>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</si>
  <si>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</si>
  <si>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</si>
  <si>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</si>
  <si>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</si>
  <si>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</si>
  <si>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</si>
  <si>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</si>
  <si>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</si>
  <si>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</si>
  <si>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</si>
  <si>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</si>
  <si>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</si>
  <si>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</si>
  <si>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</si>
  <si>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</si>
  <si>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</si>
  <si>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</si>
  <si>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</si>
  <si>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</si>
  <si>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</si>
  <si>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</si>
  <si>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</si>
  <si>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</si>
  <si>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</si>
  <si>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</si>
  <si>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</si>
  <si>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</si>
  <si>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</si>
  <si>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</si>
  <si>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</si>
  <si>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</si>
  <si>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</si>
  <si>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</si>
  <si>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</si>
  <si>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</si>
  <si>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</si>
  <si>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</si>
  <si>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</si>
  <si>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</si>
  <si>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</si>
  <si>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</si>
  <si>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</si>
  <si>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</si>
  <si>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</si>
  <si>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</si>
  <si>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</si>
  <si>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</si>
  <si>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</si>
  <si>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</si>
  <si>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</si>
  <si>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</si>
  <si>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</si>
  <si>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</si>
  <si>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</si>
  <si>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</si>
  <si>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</si>
  <si>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</si>
  <si>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</si>
  <si>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</si>
  <si>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</si>
  <si>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</si>
  <si>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</si>
  <si>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</si>
  <si>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</si>
  <si>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</si>
  <si>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</si>
  <si>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</si>
  <si>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</si>
  <si>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</si>
  <si>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</si>
  <si>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</si>
  <si>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</si>
  <si>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</si>
  <si>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</si>
  <si>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</si>
  <si>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</si>
  <si>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</si>
  <si>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</si>
  <si>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</si>
  <si>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</si>
  <si>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</si>
  <si>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</si>
  <si>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</si>
  <si>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</si>
  <si>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</si>
  <si>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</si>
  <si>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</si>
  <si>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</si>
  <si>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</si>
  <si>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</si>
  <si>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</si>
  <si>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</si>
  <si>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</si>
  <si>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</si>
  <si>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</si>
  <si>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</si>
  <si>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</si>
  <si>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</si>
  <si>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</si>
  <si>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</si>
  <si>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</si>
  <si>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</si>
  <si>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</si>
  <si>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</si>
  <si>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</si>
  <si>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</si>
  <si>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</si>
  <si>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</si>
  <si>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</si>
  <si>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</si>
  <si>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</si>
  <si>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</si>
  <si>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</si>
  <si>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</si>
  <si>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</si>
  <si>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</si>
  <si>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</si>
  <si>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</si>
  <si>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</si>
  <si>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</si>
  <si>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</si>
  <si>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</si>
  <si>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</si>
  <si>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</si>
  <si>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</si>
  <si>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</si>
  <si>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</si>
  <si>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</si>
  <si>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</si>
  <si>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</si>
  <si>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</si>
  <si>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</si>
  <si>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</si>
  <si>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</si>
  <si>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</si>
  <si>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</si>
  <si>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</si>
  <si>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</si>
  <si>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</si>
  <si>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</si>
  <si>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</si>
  <si>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</si>
  <si>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</si>
  <si>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</si>
  <si>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</si>
  <si>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</si>
  <si>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</si>
  <si>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</si>
  <si>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</si>
  <si>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</si>
  <si>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</si>
  <si>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</si>
  <si>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</si>
  <si>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</si>
  <si>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</si>
  <si>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</si>
  <si>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</si>
  <si>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</si>
  <si>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</si>
  <si>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</si>
  <si>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</si>
  <si>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</si>
  <si>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</si>
  <si>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</si>
  <si>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</si>
  <si>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</si>
  <si>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</si>
  <si>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</si>
  <si>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</si>
  <si>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</si>
  <si>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</si>
  <si>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</si>
  <si>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</si>
  <si>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</si>
  <si>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</si>
  <si>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</si>
  <si>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</si>
  <si>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</si>
  <si>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</si>
  <si>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</si>
  <si>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</si>
  <si>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</si>
  <si>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</si>
  <si>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</si>
  <si>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</si>
  <si>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</si>
  <si>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</si>
  <si>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</si>
  <si>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</si>
  <si>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</si>
  <si>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</si>
  <si>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</si>
  <si>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</si>
  <si>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</si>
  <si>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</si>
  <si>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</si>
  <si>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</si>
  <si>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</si>
  <si>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</si>
  <si>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</si>
  <si>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</si>
  <si>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</si>
  <si>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</si>
  <si>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</si>
  <si>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</si>
  <si>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</si>
  <si>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</si>
  <si>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</si>
  <si>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</si>
  <si>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</si>
  <si>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</si>
  <si>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</si>
  <si>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</si>
  <si>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</si>
  <si>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</si>
  <si>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</si>
  <si>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</si>
  <si>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</si>
  <si>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</si>
  <si>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</si>
  <si>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</si>
  <si>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</si>
  <si>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</si>
  <si>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</si>
  <si>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</si>
  <si>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</si>
  <si>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</si>
  <si>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</si>
  <si>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</si>
  <si>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</si>
  <si>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</si>
  <si>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</si>
  <si>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</si>
  <si>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</si>
  <si>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</si>
  <si>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</si>
  <si>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</si>
  <si>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</si>
  <si>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</si>
  <si>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</si>
  <si>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</si>
  <si>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</si>
  <si>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</si>
  <si>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</si>
  <si>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</si>
  <si>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</si>
  <si>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</si>
  <si>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</si>
  <si>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</si>
  <si>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</si>
  <si>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</si>
  <si>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</si>
  <si>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</si>
  <si>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</si>
  <si>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</si>
  <si>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</si>
  <si>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</si>
  <si>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</si>
  <si>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</si>
  <si>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</si>
  <si>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</si>
  <si>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</si>
  <si>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</si>
  <si>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</si>
  <si>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</si>
  <si>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</si>
  <si>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</si>
  <si>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</si>
  <si>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</si>
  <si>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</si>
  <si>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</si>
  <si>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</si>
  <si>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</si>
  <si>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</si>
  <si>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</si>
  <si>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</si>
  <si>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</si>
  <si>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</si>
  <si>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</si>
  <si>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</si>
  <si>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</si>
  <si>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</si>
  <si>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</si>
  <si>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</si>
  <si>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</si>
  <si>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</si>
  <si>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</si>
  <si>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</si>
  <si>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</si>
  <si>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</si>
  <si>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</si>
  <si>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</si>
  <si>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</si>
  <si>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</si>
  <si>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</si>
  <si>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</si>
  <si>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</si>
  <si>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</si>
  <si>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</si>
  <si>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</si>
  <si>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</si>
  <si>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</si>
  <si>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</si>
  <si>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</si>
  <si>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</si>
  <si>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</si>
  <si>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</si>
  <si>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</si>
  <si>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</si>
  <si>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</si>
  <si>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</si>
  <si>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</si>
  <si>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</si>
  <si>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</si>
  <si>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</si>
  <si>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</si>
  <si>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</si>
  <si>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</si>
  <si>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</si>
  <si>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</si>
  <si>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</si>
  <si>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</si>
  <si>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</si>
  <si>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</si>
  <si>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</si>
  <si>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</si>
  <si>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</si>
  <si>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</si>
  <si>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</si>
  <si>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</si>
  <si>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</si>
  <si>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</si>
  <si>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</si>
  <si>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</si>
  <si>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</si>
  <si>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</si>
  <si>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</si>
  <si>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</si>
  <si>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</si>
  <si>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</si>
  <si>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</si>
  <si>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</si>
  <si>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</si>
  <si>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</si>
  <si>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</si>
  <si>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</si>
  <si>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</si>
  <si>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</si>
  <si>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</si>
  <si>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</si>
  <si>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</si>
  <si>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</si>
  <si>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</si>
  <si>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</si>
  <si>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</si>
  <si>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</si>
  <si>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</si>
  <si>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</si>
  <si>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</si>
  <si>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</si>
  <si>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</si>
  <si>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</si>
  <si>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</si>
  <si>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</si>
  <si>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</si>
  <si>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</si>
  <si>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</si>
  <si>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</si>
  <si>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</si>
  <si>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</si>
  <si>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</si>
  <si>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</si>
  <si>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</si>
  <si>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</si>
  <si>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</si>
  <si>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</si>
  <si>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</si>
  <si>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</si>
  <si>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</si>
  <si>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</si>
  <si>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</si>
  <si>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</si>
  <si>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</si>
  <si>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</si>
  <si>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</si>
  <si>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</si>
  <si>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</si>
  <si>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</si>
  <si>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</si>
  <si>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</si>
  <si>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</si>
  <si>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</si>
  <si>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</si>
  <si>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</si>
  <si>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</si>
  <si>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</si>
  <si>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</si>
  <si>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</si>
  <si>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</si>
  <si>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</si>
  <si>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</si>
  <si>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</si>
  <si>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</si>
  <si>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</si>
  <si>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</si>
  <si>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</si>
  <si>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</si>
  <si>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</si>
  <si>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</si>
  <si>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</si>
  <si>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</si>
  <si>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</si>
  <si>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</si>
  <si>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</si>
  <si>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</si>
  <si>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</si>
  <si>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</si>
  <si>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</si>
  <si>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</si>
  <si>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</si>
  <si>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</si>
  <si>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</si>
  <si>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</si>
  <si>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</si>
  <si>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</si>
  <si>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</si>
  <si>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</si>
  <si>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</si>
  <si>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</si>
  <si>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</si>
  <si>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</si>
  <si>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</si>
  <si>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</si>
  <si>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</si>
  <si>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</si>
  <si>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</si>
  <si>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</si>
  <si>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</si>
  <si>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</si>
  <si>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</si>
  <si>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</si>
  <si>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</si>
  <si>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</si>
  <si>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</si>
  <si>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</si>
  <si>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</si>
  <si>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</si>
  <si>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</si>
  <si>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</si>
  <si>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</si>
  <si>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</si>
  <si>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</si>
  <si>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</si>
  <si>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</si>
  <si>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</si>
  <si>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</si>
  <si>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</si>
  <si>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</si>
  <si>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</si>
  <si>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</si>
  <si>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</si>
  <si>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</si>
  <si>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</si>
  <si>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</si>
  <si>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</si>
  <si>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</si>
  <si>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</si>
  <si>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</si>
  <si>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</si>
  <si>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</si>
  <si>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</si>
  <si>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</si>
  <si>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</si>
  <si>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</si>
  <si>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</si>
  <si>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</si>
  <si>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</si>
  <si>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</si>
  <si>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</si>
  <si>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</si>
  <si>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</si>
  <si>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</si>
  <si>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</si>
  <si>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</si>
  <si>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</si>
  <si>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</si>
  <si>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</si>
  <si>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</si>
  <si>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</si>
  <si>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</si>
  <si>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</si>
  <si>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</si>
  <si>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</si>
  <si>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</si>
  <si>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</si>
  <si>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</si>
  <si>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</si>
  <si>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</si>
  <si>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</si>
  <si>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</si>
  <si>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</si>
  <si>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</si>
  <si>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</si>
  <si>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</si>
  <si>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</si>
  <si>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</si>
  <si>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</si>
  <si>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</si>
  <si>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</si>
  <si>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</si>
  <si>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</si>
  <si>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</si>
  <si>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</si>
  <si>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</si>
  <si>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</si>
  <si>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</si>
  <si>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</si>
  <si>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</si>
  <si>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</si>
  <si>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</si>
  <si>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</si>
  <si>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</si>
  <si>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</si>
  <si>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</si>
  <si>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</si>
  <si>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</si>
  <si>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</si>
  <si>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</si>
  <si>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</si>
  <si>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</si>
  <si>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</si>
  <si>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</si>
  <si>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</si>
  <si>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</si>
  <si>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</si>
  <si>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</si>
  <si>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</si>
  <si>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</si>
  <si>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</si>
  <si>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</si>
  <si>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</si>
  <si>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</si>
  <si>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</si>
  <si>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</si>
  <si>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</si>
  <si>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</si>
  <si>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</si>
  <si>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</si>
  <si>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</si>
  <si>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</si>
  <si>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</si>
  <si>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</si>
  <si>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</si>
  <si>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</si>
  <si>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</si>
  <si>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</si>
  <si>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</si>
  <si>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</si>
  <si>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</si>
  <si>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</si>
  <si>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</si>
  <si>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</si>
  <si>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</si>
  <si>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</si>
  <si>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</si>
  <si>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</si>
  <si>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</si>
  <si>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</si>
  <si>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</si>
  <si>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</si>
  <si>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</si>
  <si>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</si>
  <si>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</si>
  <si>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</si>
  <si>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</si>
  <si>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</si>
  <si>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</si>
  <si>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</si>
  <si>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</si>
  <si>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</si>
  <si>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</si>
  <si>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</si>
  <si>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</si>
  <si>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</si>
  <si>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</si>
  <si>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</si>
  <si>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</si>
  <si>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</si>
  <si>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</si>
  <si>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</si>
  <si>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</si>
  <si>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</si>
  <si>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</si>
  <si>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</si>
  <si>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</si>
  <si>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</si>
  <si>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</si>
  <si>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</si>
  <si>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</si>
  <si>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</si>
  <si>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</si>
  <si>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</si>
  <si>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</si>
  <si>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</si>
  <si>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</si>
  <si>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</si>
  <si>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</si>
  <si>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</si>
  <si>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</si>
  <si>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</si>
  <si>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</si>
  <si>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</si>
  <si>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</si>
  <si>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</si>
  <si>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</si>
  <si>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</si>
  <si>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</si>
  <si>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</si>
  <si>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</si>
  <si>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</si>
  <si>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</si>
  <si>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</si>
  <si>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</si>
  <si>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</si>
  <si>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</si>
  <si>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</si>
  <si>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</si>
  <si>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</si>
  <si>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</si>
  <si>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</si>
  <si>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</si>
  <si>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</si>
  <si>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</si>
  <si>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</si>
  <si>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</si>
  <si>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</si>
  <si>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</si>
  <si>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</si>
  <si>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</si>
  <si>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</si>
  <si>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</si>
  <si>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</si>
  <si>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</si>
  <si>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</si>
  <si>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</si>
  <si>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</si>
  <si>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</si>
  <si>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</si>
  <si>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</si>
  <si>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</si>
  <si>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</si>
  <si>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</si>
  <si>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</si>
  <si>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</si>
  <si>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</si>
  <si>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</si>
  <si>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</si>
  <si>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</si>
  <si>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</si>
  <si>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</si>
  <si>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</si>
  <si>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</si>
  <si>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</si>
  <si>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</si>
  <si>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</si>
  <si>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</si>
  <si>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</si>
  <si>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</si>
  <si>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</si>
  <si>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</si>
  <si>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</si>
  <si>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</si>
  <si>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</si>
  <si>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</si>
  <si>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</si>
  <si>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</si>
  <si>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</si>
  <si>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</si>
  <si>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</si>
  <si>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</si>
  <si>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</si>
  <si>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</si>
  <si>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</si>
  <si>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</si>
  <si>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</si>
  <si>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</si>
  <si>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</si>
  <si>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</si>
  <si>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</si>
  <si>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</si>
  <si>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</si>
  <si>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</si>
  <si>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</si>
  <si>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</si>
  <si>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</si>
  <si>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</si>
  <si>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</si>
  <si>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</si>
  <si>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</si>
  <si>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</si>
  <si>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</si>
  <si>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</si>
  <si>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</si>
  <si>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</si>
  <si>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</si>
  <si>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</si>
  <si>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</si>
  <si>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</si>
  <si>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</si>
  <si>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</si>
  <si>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</si>
  <si>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</si>
  <si>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</si>
  <si>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</si>
  <si>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</si>
  <si>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</si>
  <si>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</si>
  <si>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</si>
  <si>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</si>
  <si>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</si>
  <si>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</si>
  <si>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</si>
  <si>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</si>
  <si>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</si>
  <si>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</si>
  <si>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</si>
  <si>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</si>
  <si>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</si>
  <si>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</si>
  <si>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</si>
  <si>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</si>
  <si>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</si>
  <si>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</si>
  <si>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</si>
  <si>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</si>
  <si>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</si>
  <si>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</si>
  <si>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</si>
  <si>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</si>
  <si>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</si>
  <si>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</si>
  <si>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</si>
  <si>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</si>
  <si>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</si>
  <si>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</si>
  <si>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</si>
  <si>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</si>
  <si>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</si>
  <si>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</si>
  <si>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</si>
  <si>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</si>
  <si>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</si>
  <si>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</si>
  <si>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</si>
  <si>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</si>
  <si>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</si>
  <si>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</si>
  <si>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</si>
  <si>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</si>
  <si>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</si>
  <si>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</si>
  <si>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</si>
  <si>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</si>
  <si>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</si>
  <si>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</si>
  <si>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</si>
  <si>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</si>
  <si>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</si>
  <si>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</si>
  <si>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</si>
  <si>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</si>
  <si>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</si>
  <si>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</si>
  <si>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</si>
  <si>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</si>
  <si>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</si>
  <si>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</si>
  <si>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</si>
  <si>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</si>
  <si>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</si>
  <si>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</si>
  <si>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</si>
  <si>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</si>
  <si>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</si>
  <si>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</si>
  <si>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</si>
  <si>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</si>
  <si>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</si>
  <si>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</si>
  <si>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</si>
  <si>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</si>
  <si>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</si>
  <si>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</si>
  <si>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</si>
  <si>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</si>
  <si>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</si>
  <si>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</si>
  <si>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</si>
  <si>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</si>
  <si>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</si>
  <si>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</si>
  <si>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</si>
  <si>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</si>
  <si>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</si>
  <si>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</si>
  <si>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</si>
  <si>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</si>
  <si>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</si>
  <si>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</si>
  <si>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</si>
  <si>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</si>
  <si>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</si>
  <si>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</si>
  <si>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</si>
  <si>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</si>
  <si>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</si>
  <si>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</si>
  <si>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</si>
  <si>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</si>
  <si>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</si>
  <si>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</si>
  <si>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</si>
  <si>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</si>
  <si>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</si>
  <si>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</si>
  <si>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</si>
  <si>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</si>
  <si>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</si>
  <si>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</si>
  <si>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</si>
  <si>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</si>
  <si>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</si>
  <si>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</si>
  <si>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</si>
  <si>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</si>
  <si>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</si>
  <si>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</si>
  <si>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</si>
  <si>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</si>
  <si>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</si>
  <si>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</si>
  <si>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</si>
  <si>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</si>
  <si>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</si>
  <si>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</si>
  <si>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</si>
  <si>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</si>
  <si>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</si>
  <si>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</si>
  <si>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</si>
  <si>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</si>
  <si>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</si>
  <si>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</si>
  <si>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</si>
  <si>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</si>
  <si>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</si>
  <si>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</si>
  <si>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</si>
  <si>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</si>
  <si>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</si>
  <si>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</si>
  <si>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</si>
  <si>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</si>
  <si>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</si>
  <si>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</si>
  <si>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</si>
  <si>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</si>
  <si>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</si>
  <si>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</si>
  <si>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</si>
  <si>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</si>
  <si>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</si>
  <si>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</si>
  <si>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</si>
  <si>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</si>
  <si>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</si>
  <si>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</si>
  <si>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</si>
  <si>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</si>
  <si>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</si>
  <si>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</si>
  <si>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</si>
  <si>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</si>
  <si>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</si>
  <si>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</si>
  <si>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</si>
  <si>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</si>
  <si>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</si>
  <si>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</si>
  <si>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</si>
  <si>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</si>
  <si>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</si>
  <si>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</si>
  <si>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</si>
  <si>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</si>
  <si>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</si>
  <si>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</si>
  <si>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</si>
  <si>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</si>
  <si>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</si>
  <si>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</si>
  <si>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</si>
  <si>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</si>
  <si>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</si>
  <si>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</si>
  <si>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</si>
  <si>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</si>
  <si>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</si>
  <si>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</si>
  <si>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</si>
  <si>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</si>
  <si>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</si>
  <si>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</si>
  <si>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</si>
  <si>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</si>
  <si>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</si>
  <si>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</si>
  <si>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</si>
  <si>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</si>
  <si>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</si>
  <si>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</si>
  <si>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</si>
  <si>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</si>
  <si>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</si>
  <si>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</si>
  <si>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</si>
  <si>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</si>
  <si>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</si>
  <si>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</si>
  <si>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</si>
  <si>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</si>
  <si>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</si>
  <si>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</si>
  <si>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</si>
  <si>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</si>
  <si>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</si>
  <si>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</si>
  <si>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</si>
  <si>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</si>
  <si>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</si>
  <si>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</si>
  <si>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</si>
  <si>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</si>
  <si>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</si>
  <si>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</si>
  <si>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</si>
  <si>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</si>
  <si>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</si>
  <si>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</si>
  <si>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</si>
  <si>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</si>
  <si>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</si>
  <si>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</si>
  <si>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</si>
  <si>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</si>
  <si>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</si>
  <si>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</si>
  <si>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</si>
  <si>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</si>
  <si>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</si>
  <si>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</si>
  <si>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</si>
  <si>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</si>
  <si>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</si>
  <si>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</si>
  <si>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</si>
  <si>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</si>
  <si>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</si>
  <si>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</si>
  <si>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</si>
  <si>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</si>
  <si>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</si>
  <si>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</si>
  <si>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</si>
  <si>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</si>
  <si>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</si>
  <si>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</si>
  <si>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</si>
  <si>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</si>
  <si>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</si>
  <si>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</si>
  <si>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</si>
  <si>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</si>
  <si>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</si>
  <si>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</si>
  <si>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</si>
  <si>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</si>
  <si>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</si>
  <si>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</si>
  <si>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</si>
  <si>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</si>
  <si>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</si>
  <si>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</si>
  <si>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</si>
  <si>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</si>
  <si>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</si>
  <si>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</si>
  <si>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</si>
  <si>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</si>
  <si>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</si>
  <si>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</si>
  <si>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</si>
  <si>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</si>
  <si>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</si>
  <si>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</si>
  <si>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</si>
  <si>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</si>
  <si>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</si>
  <si>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</si>
  <si>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</si>
  <si>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</si>
  <si>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</si>
  <si>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</si>
  <si>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</si>
  <si>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</si>
  <si>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</si>
  <si>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</si>
  <si>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</si>
  <si>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</si>
  <si>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</si>
  <si>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</si>
  <si>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</si>
  <si>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</si>
  <si>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</si>
  <si>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</si>
  <si>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</si>
  <si>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</si>
  <si>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</si>
  <si>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</si>
  <si>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</si>
  <si>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</si>
  <si>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</si>
  <si>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</si>
  <si>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</si>
  <si>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</si>
  <si>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</si>
  <si>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</si>
  <si>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</si>
  <si>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</si>
  <si>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</si>
  <si>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</si>
  <si>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</si>
  <si>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</si>
  <si>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</si>
  <si>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</si>
  <si>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</si>
  <si>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</si>
  <si>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</si>
  <si>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</si>
  <si>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</si>
  <si>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</si>
  <si>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</si>
  <si>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</si>
  <si>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</si>
  <si>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</si>
  <si>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</si>
  <si>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</si>
  <si>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</si>
  <si>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</si>
  <si>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</si>
  <si>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</si>
  <si>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</si>
  <si>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</si>
  <si>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</si>
  <si>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</si>
  <si>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</si>
  <si>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</si>
  <si>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</si>
  <si>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</si>
  <si>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</si>
  <si>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</si>
  <si>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</si>
  <si>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</si>
  <si>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</si>
  <si>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</si>
  <si>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</si>
  <si>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</si>
  <si>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</si>
  <si>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</si>
  <si>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</si>
  <si>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</si>
  <si>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</si>
  <si>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</si>
  <si>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</si>
  <si>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</si>
  <si>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</si>
  <si>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</si>
  <si>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</si>
  <si>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</si>
  <si>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</si>
  <si>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</si>
  <si>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</si>
  <si>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</si>
  <si>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</si>
  <si>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</si>
  <si>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</si>
  <si>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</si>
  <si>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</si>
  <si>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</si>
  <si>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</si>
  <si>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</si>
  <si>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</si>
  <si>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</si>
  <si>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</si>
  <si>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</si>
  <si>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</si>
  <si>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</si>
  <si>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</si>
  <si>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</si>
  <si>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</si>
  <si>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</si>
  <si>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</si>
  <si>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</si>
  <si>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</si>
  <si>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</si>
  <si>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</si>
  <si>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</si>
  <si>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</si>
  <si>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</si>
  <si>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</si>
  <si>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</si>
  <si>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</si>
  <si>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</si>
  <si>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</si>
  <si>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</si>
  <si>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</si>
  <si>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</si>
  <si>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</si>
  <si>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</si>
  <si>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</si>
  <si>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</si>
  <si>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</si>
  <si>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</si>
  <si>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</si>
  <si>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</si>
  <si>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</si>
  <si>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</si>
  <si>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</si>
  <si>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</si>
  <si>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</si>
  <si>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</si>
  <si>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</si>
  <si>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</si>
  <si>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</si>
  <si>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</si>
  <si>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</si>
  <si>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</si>
  <si>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</si>
  <si>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</si>
  <si>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</si>
  <si>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</si>
  <si>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</si>
  <si>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</si>
  <si>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</si>
  <si>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</si>
  <si>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</si>
  <si>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</si>
  <si>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</si>
  <si>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</si>
  <si>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</si>
  <si>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</si>
  <si>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</si>
  <si>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</si>
  <si>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</si>
  <si>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</si>
  <si>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</si>
  <si>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</si>
  <si>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</si>
  <si>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</si>
  <si>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</si>
  <si>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</si>
  <si>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</si>
  <si>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</si>
  <si>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</si>
  <si>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</si>
  <si>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</si>
  <si>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</si>
  <si>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</si>
  <si>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</si>
  <si>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</si>
  <si>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</si>
  <si>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</si>
  <si>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</si>
  <si>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</si>
  <si>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</si>
  <si>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</si>
  <si>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</si>
  <si>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</si>
  <si>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</si>
  <si>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</si>
  <si>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</si>
  <si>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</si>
  <si>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</si>
  <si>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</si>
  <si>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</si>
  <si>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</si>
  <si>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</si>
  <si>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</si>
  <si>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</si>
  <si>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</si>
  <si>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</si>
  <si>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</si>
  <si>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</si>
  <si>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</si>
  <si>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</si>
  <si>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</si>
  <si>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</si>
  <si>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</si>
  <si>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</si>
  <si>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</si>
  <si>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</si>
  <si>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</si>
  <si>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</si>
  <si>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</si>
  <si>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</si>
  <si>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</si>
  <si>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</si>
  <si>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</si>
  <si>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</si>
  <si>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</si>
  <si>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</si>
  <si>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</si>
  <si>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</si>
  <si>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</si>
  <si>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</si>
  <si>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</si>
  <si>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</si>
  <si>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</si>
  <si>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</si>
  <si>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</si>
  <si>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</si>
  <si>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</si>
  <si>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</si>
  <si>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</si>
  <si>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</si>
  <si>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</si>
  <si>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</si>
  <si>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</si>
  <si>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</si>
  <si>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</si>
  <si>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</si>
  <si>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</si>
  <si>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</si>
  <si>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</si>
  <si>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</si>
  <si>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</si>
  <si>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</si>
  <si>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</si>
  <si>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</si>
  <si>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</si>
  <si>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</si>
  <si>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</si>
  <si>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</si>
  <si>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</si>
  <si>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</si>
  <si>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</si>
  <si>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</si>
  <si>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</si>
  <si>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</si>
  <si>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</si>
  <si>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</si>
  <si>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</si>
  <si>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</si>
  <si>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</si>
  <si>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</si>
  <si>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</si>
  <si>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</si>
  <si>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</si>
  <si>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</si>
  <si>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</si>
  <si>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</si>
  <si>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</si>
  <si>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</si>
  <si>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</si>
  <si>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</si>
  <si>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</si>
  <si>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</si>
  <si>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</si>
  <si>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</si>
  <si>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</si>
  <si>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</si>
  <si>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</si>
  <si>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</si>
  <si>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</si>
  <si>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</si>
  <si>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</si>
  <si>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</si>
  <si>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</si>
  <si>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</si>
  <si>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</si>
  <si>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</si>
  <si>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</si>
  <si>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</si>
  <si>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</si>
  <si>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</si>
  <si>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</si>
  <si>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</si>
  <si>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</si>
  <si>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</si>
  <si>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</si>
  <si>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</si>
  <si>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</si>
  <si>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</si>
  <si>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</si>
  <si>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</si>
  <si>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</si>
  <si>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</si>
  <si>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</si>
  <si>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</si>
  <si>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</si>
  <si>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</si>
  <si>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</si>
  <si>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</si>
  <si>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</si>
  <si>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</si>
  <si>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</si>
  <si>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</si>
  <si>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</si>
  <si>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</si>
  <si>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</si>
  <si>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</si>
  <si>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</si>
  <si>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</si>
  <si>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</si>
  <si>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</si>
  <si>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</si>
  <si>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</si>
  <si>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</si>
  <si>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</si>
  <si>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</si>
  <si>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</si>
  <si>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</si>
  <si>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</si>
  <si>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</si>
  <si>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</si>
  <si>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</si>
  <si>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</si>
  <si>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</si>
  <si>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</si>
  <si>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</si>
  <si>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</si>
  <si>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</si>
  <si>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</si>
  <si>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</si>
  <si>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</si>
  <si>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</si>
  <si>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</si>
  <si>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</si>
  <si>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</si>
  <si>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</si>
  <si>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</si>
  <si>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</si>
  <si>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</si>
  <si>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</si>
  <si>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</si>
  <si>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</si>
  <si>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</si>
  <si>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</si>
  <si>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</si>
  <si>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</si>
  <si>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</si>
  <si>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</si>
  <si>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</si>
  <si>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</si>
  <si>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</si>
  <si>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</si>
  <si>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</si>
  <si>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</si>
  <si>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</si>
  <si>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</si>
  <si>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</si>
  <si>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</si>
  <si>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</si>
  <si>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</si>
  <si>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</si>
  <si>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</si>
  <si>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</si>
  <si>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</si>
  <si>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</si>
  <si>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</si>
  <si>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</si>
  <si>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</si>
  <si>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</si>
  <si>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</si>
  <si>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</si>
  <si>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</si>
  <si>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</si>
  <si>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</si>
  <si>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</si>
  <si>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</si>
  <si>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</si>
  <si>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</si>
  <si>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</si>
  <si>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</si>
  <si>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</si>
  <si>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</si>
  <si>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</si>
  <si>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</si>
  <si>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</si>
  <si>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</si>
  <si>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</si>
  <si>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</si>
  <si>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</si>
  <si>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</si>
  <si>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</si>
  <si>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</si>
  <si>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</si>
  <si>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</si>
  <si>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</si>
  <si>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</si>
  <si>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</si>
  <si>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</si>
  <si>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</si>
  <si>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</si>
  <si>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</si>
  <si>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</si>
  <si>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</si>
  <si>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</si>
  <si>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</si>
  <si>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</si>
  <si>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</si>
  <si>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</si>
  <si>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</si>
  <si>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</si>
  <si>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</si>
  <si>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</si>
  <si>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</si>
  <si>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</si>
  <si>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</si>
  <si>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</si>
  <si>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</si>
  <si>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</si>
  <si>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</si>
  <si>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</si>
  <si>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</si>
  <si>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</si>
  <si>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</si>
  <si>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</si>
  <si>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</si>
  <si>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</si>
  <si>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</si>
  <si>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</si>
  <si>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</si>
  <si>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</si>
  <si>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</si>
  <si>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</si>
  <si>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</si>
  <si>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</si>
  <si>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</si>
  <si>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</si>
  <si>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</si>
  <si>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</si>
  <si>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</si>
  <si>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</si>
  <si>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</si>
  <si>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</si>
  <si>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</si>
  <si>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</si>
  <si>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</si>
  <si>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</si>
  <si>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</si>
  <si>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</si>
  <si>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</si>
  <si>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</si>
  <si>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</si>
  <si>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</si>
  <si>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</si>
  <si>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</si>
  <si>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</si>
  <si>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</si>
  <si>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</si>
  <si>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</si>
  <si>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</si>
  <si>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</si>
  <si>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</si>
  <si>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</si>
  <si>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</si>
  <si>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</si>
  <si>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</si>
  <si>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</si>
  <si>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</si>
  <si>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</si>
  <si>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</si>
  <si>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</si>
  <si>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</si>
  <si>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</si>
  <si>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</si>
  <si>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</si>
  <si>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</si>
  <si>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</si>
  <si>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</si>
  <si>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</si>
  <si>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</si>
  <si>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</si>
  <si>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</si>
  <si>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</si>
  <si>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</si>
  <si>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</si>
  <si>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</si>
  <si>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</si>
  <si>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</si>
  <si>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</si>
  <si>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</si>
  <si>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</si>
  <si>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</si>
  <si>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</si>
  <si>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</si>
  <si>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</si>
  <si>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</si>
  <si>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</si>
  <si>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</si>
  <si>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</si>
  <si>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</si>
  <si>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</si>
  <si>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</si>
  <si>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</si>
  <si>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</si>
  <si>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</si>
  <si>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</si>
  <si>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</si>
  <si>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</si>
  <si>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</si>
  <si>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</si>
  <si>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</si>
  <si>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</si>
  <si>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</si>
  <si>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</si>
  <si>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</si>
  <si>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</si>
  <si>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</si>
  <si>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</si>
  <si>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</si>
  <si>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</si>
  <si>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</si>
  <si>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</si>
  <si>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</si>
  <si>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</si>
  <si>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</si>
  <si>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</si>
  <si>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</si>
  <si>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</si>
  <si>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</si>
  <si>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</si>
  <si>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</si>
  <si>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</si>
  <si>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</si>
  <si>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</si>
  <si>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</si>
  <si>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</si>
  <si>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</si>
  <si>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</si>
  <si>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</si>
  <si>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</si>
  <si>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</si>
  <si>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</si>
  <si>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</si>
  <si>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</si>
  <si>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</si>
  <si>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</si>
  <si>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</si>
  <si>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</si>
  <si>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</si>
  <si>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</si>
  <si>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</si>
  <si>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</si>
  <si>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</si>
  <si>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</si>
  <si>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</si>
  <si>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</si>
  <si>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</si>
  <si>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</si>
  <si>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</si>
  <si>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</si>
  <si>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</si>
  <si>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</si>
  <si>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</si>
  <si>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</si>
  <si>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</si>
  <si>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</si>
  <si>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</si>
  <si>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</si>
  <si>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</si>
  <si>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</si>
  <si>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</si>
  <si>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</si>
  <si>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</si>
  <si>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</si>
  <si>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</si>
  <si>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</si>
  <si>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</si>
  <si>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</si>
  <si>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</si>
  <si>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</si>
  <si>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</si>
  <si>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</si>
  <si>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</si>
  <si>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</si>
  <si>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</si>
  <si>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</si>
  <si>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</si>
  <si>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</si>
  <si>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</si>
  <si>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</si>
  <si>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</si>
  <si>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</si>
  <si>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</si>
  <si>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</si>
  <si>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</si>
  <si>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</si>
  <si>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</si>
  <si>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</si>
  <si>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</si>
  <si>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</si>
  <si>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</si>
  <si>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</si>
  <si>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</si>
  <si>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</si>
  <si>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</si>
  <si>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</si>
  <si>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</si>
  <si>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</si>
  <si>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</si>
  <si>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</si>
  <si>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</si>
  <si>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</si>
  <si>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</si>
  <si>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</si>
  <si>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</si>
  <si>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</si>
  <si>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</si>
  <si>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</si>
  <si>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</si>
  <si>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</si>
  <si>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</si>
  <si>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</si>
  <si>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</si>
  <si>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</si>
  <si>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</si>
  <si>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</si>
  <si>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</si>
  <si>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</si>
  <si>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</si>
  <si>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</si>
  <si>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</si>
  <si>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</si>
  <si>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</si>
  <si>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</si>
  <si>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</si>
  <si>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</si>
  <si>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</si>
  <si>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</si>
  <si>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</si>
  <si>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</si>
  <si>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</si>
  <si>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</si>
  <si>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</si>
  <si>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</si>
  <si>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</si>
  <si>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</si>
  <si>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</si>
  <si>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</si>
  <si>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</si>
  <si>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</si>
  <si>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</si>
  <si>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</si>
  <si>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</si>
  <si>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</si>
  <si>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</si>
  <si>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</si>
  <si>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</si>
  <si>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</si>
  <si>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</si>
  <si>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</si>
  <si>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</si>
  <si>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</si>
  <si>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</si>
  <si>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</si>
  <si>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</si>
  <si>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</si>
  <si>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</si>
  <si>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</si>
  <si>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</si>
  <si>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</si>
  <si>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</si>
  <si>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</si>
  <si>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</si>
  <si>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</si>
  <si>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</si>
  <si>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</si>
  <si>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</si>
  <si>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</si>
  <si>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</si>
  <si>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</si>
  <si>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</si>
  <si>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</si>
  <si>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</si>
  <si>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</si>
  <si>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</si>
  <si>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</si>
  <si>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</si>
  <si>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</si>
  <si>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</si>
  <si>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</si>
  <si>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</si>
  <si>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</si>
  <si>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</si>
  <si>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</si>
  <si>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</si>
  <si>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</si>
  <si>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</si>
  <si>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</si>
  <si>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</si>
  <si>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</si>
  <si>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</si>
  <si>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</si>
  <si>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</si>
  <si>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</si>
  <si>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</si>
  <si>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</si>
  <si>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</si>
  <si>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</si>
  <si>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</si>
  <si>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</si>
  <si>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</si>
  <si>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</si>
  <si>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</si>
  <si>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</si>
  <si>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</si>
  <si>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</si>
  <si>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</si>
  <si>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</si>
  <si>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</si>
  <si>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</si>
  <si>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</si>
  <si>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</si>
  <si>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</si>
  <si>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</si>
  <si>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</si>
  <si>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</si>
  <si>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</si>
  <si>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</si>
  <si>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</si>
  <si>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</si>
  <si>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</si>
  <si>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</si>
  <si>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</si>
  <si>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</si>
  <si>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</si>
  <si>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</si>
  <si>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</si>
  <si>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</si>
  <si>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</si>
  <si>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</si>
  <si>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</si>
  <si>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</si>
  <si>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</si>
  <si>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</si>
  <si>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</si>
  <si>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</si>
  <si>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</si>
  <si>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</si>
  <si>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</si>
  <si>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</si>
  <si>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</si>
  <si>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</si>
  <si>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</si>
  <si>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</si>
  <si>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</si>
  <si>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</si>
  <si>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</si>
  <si>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</si>
  <si>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</si>
  <si>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</si>
  <si>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</si>
  <si>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</si>
  <si>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</si>
  <si>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</si>
  <si>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</si>
  <si>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</si>
  <si>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</si>
  <si>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</si>
  <si>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</si>
  <si>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</si>
  <si>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</si>
  <si>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</si>
  <si>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</si>
  <si>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</si>
  <si>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</si>
  <si>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</si>
  <si>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</si>
  <si>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</si>
  <si>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</si>
  <si>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</si>
  <si>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</si>
  <si>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</si>
  <si>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</si>
  <si>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</si>
  <si>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</si>
  <si>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</si>
  <si>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</si>
  <si>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</si>
  <si>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</si>
  <si>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</si>
  <si>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</si>
  <si>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</si>
  <si>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</si>
  <si>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</si>
  <si>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</si>
  <si>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</si>
  <si>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</si>
  <si>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</si>
  <si>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</si>
  <si>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</si>
  <si>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</si>
  <si>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</si>
  <si>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</si>
  <si>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</si>
  <si>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</si>
  <si>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</si>
  <si>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</si>
  <si>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</si>
  <si>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</si>
  <si>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</si>
  <si>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</si>
  <si>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</si>
  <si>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</si>
  <si>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</si>
  <si>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</si>
  <si>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</si>
  <si>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</si>
  <si>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</si>
  <si>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</si>
  <si>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</si>
  <si>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</si>
  <si>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</si>
  <si>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</si>
  <si>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</si>
  <si>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</si>
  <si>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</si>
  <si>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</si>
  <si>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</si>
  <si>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</si>
  <si>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</si>
  <si>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</si>
  <si>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</si>
  <si>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</si>
  <si>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</si>
  <si>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</si>
  <si>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</si>
  <si>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</si>
  <si>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</si>
  <si>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</si>
  <si>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</si>
  <si>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</si>
  <si>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</si>
  <si>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</si>
  <si>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</si>
  <si>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</si>
  <si>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</si>
  <si>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</si>
  <si>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</si>
  <si>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</si>
  <si>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</si>
  <si>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</si>
  <si>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</si>
  <si>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</si>
  <si>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</si>
  <si>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</si>
  <si>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</si>
  <si>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</si>
  <si>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</si>
  <si>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</si>
  <si>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</si>
  <si>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</si>
  <si>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</si>
  <si>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</si>
  <si>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</si>
  <si>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</si>
  <si>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</si>
  <si>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</si>
  <si>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</si>
  <si>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</si>
  <si>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</si>
  <si>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</si>
  <si>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</si>
  <si>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</si>
  <si>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</si>
  <si>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</si>
  <si>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</si>
  <si>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</si>
  <si>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</si>
  <si>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</si>
  <si>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</si>
  <si>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</si>
  <si>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</si>
  <si>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</si>
  <si>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</si>
  <si>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</si>
  <si>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</si>
  <si>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</si>
  <si>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</si>
  <si>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</si>
  <si>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</si>
  <si>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</si>
  <si>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</si>
  <si>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</si>
  <si>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</si>
  <si>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</si>
  <si>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</si>
  <si>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</si>
  <si>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</si>
  <si>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</si>
  <si>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</si>
  <si>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</si>
  <si>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</si>
  <si>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</si>
  <si>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</si>
  <si>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</si>
  <si>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</si>
  <si>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</si>
  <si>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</si>
  <si>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</si>
  <si>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</si>
  <si>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</si>
  <si>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</si>
  <si>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</si>
  <si>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</si>
  <si>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</si>
  <si>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</si>
  <si>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</si>
  <si>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</si>
  <si>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</si>
  <si>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</si>
  <si>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</si>
  <si>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</si>
  <si>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</si>
  <si>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</si>
  <si>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</si>
  <si>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</si>
  <si>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</si>
  <si>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</si>
  <si>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</si>
  <si>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</si>
  <si>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</si>
  <si>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</si>
  <si>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</si>
  <si>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</si>
  <si>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</si>
  <si>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</si>
  <si>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</si>
  <si>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</si>
  <si>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</si>
  <si>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</si>
  <si>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</si>
  <si>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</si>
  <si>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</si>
  <si>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</si>
  <si>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</si>
  <si>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</si>
  <si>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</si>
  <si>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</si>
  <si>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</si>
  <si>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</si>
  <si>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</si>
  <si>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</si>
  <si>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</si>
  <si>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</si>
  <si>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</si>
  <si>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</si>
  <si>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</si>
  <si>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</si>
  <si>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</si>
  <si>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</si>
  <si>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</si>
  <si>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</si>
  <si>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</si>
  <si>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</si>
  <si>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</si>
  <si>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</si>
  <si>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</si>
  <si>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</si>
  <si>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</si>
  <si>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</si>
  <si>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</si>
  <si>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</si>
  <si>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</si>
  <si>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</si>
  <si>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</si>
  <si>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</si>
  <si>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</si>
  <si>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</si>
  <si>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</si>
  <si>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</si>
  <si>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</si>
  <si>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</si>
  <si>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</si>
  <si>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</si>
  <si>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</si>
  <si>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</si>
  <si>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</si>
  <si>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</si>
  <si>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</si>
  <si>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</si>
  <si>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</si>
  <si>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</si>
  <si>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</si>
  <si>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</si>
  <si>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</si>
  <si>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</si>
  <si>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</si>
  <si>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</si>
  <si>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</si>
  <si>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</si>
  <si>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</si>
  <si>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</si>
  <si>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</si>
  <si>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</si>
  <si>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</si>
  <si>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</si>
  <si>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</si>
  <si>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</si>
  <si>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</si>
  <si>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</si>
  <si>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</si>
  <si>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</si>
  <si>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</si>
  <si>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</si>
  <si>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</si>
  <si>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</si>
  <si>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</si>
  <si>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</si>
  <si>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</si>
  <si>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</si>
  <si>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</si>
  <si>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</si>
  <si>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</si>
  <si>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</si>
  <si>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</si>
  <si>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</si>
  <si>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</si>
  <si>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</si>
  <si>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</si>
  <si>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</si>
  <si>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</si>
  <si>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</si>
  <si>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</si>
  <si>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</si>
  <si>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</si>
  <si>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</si>
  <si>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</si>
  <si>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</si>
  <si>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</si>
  <si>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</si>
  <si>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</si>
  <si>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</si>
  <si>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</si>
  <si>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</si>
  <si>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</si>
  <si>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</si>
  <si>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</si>
  <si>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</si>
  <si>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</si>
  <si>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</si>
  <si>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</si>
  <si>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</si>
  <si>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</si>
  <si>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</si>
  <si>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</si>
  <si>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</si>
  <si>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</si>
  <si>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</si>
  <si>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</si>
  <si>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</si>
  <si>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</si>
  <si>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</si>
  <si>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</si>
  <si>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</si>
  <si>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</si>
  <si>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</si>
  <si>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</si>
  <si>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</si>
  <si>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</si>
  <si>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</si>
  <si>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</si>
  <si>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</si>
  <si>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</si>
  <si>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</si>
  <si>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</si>
  <si>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</si>
  <si>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</si>
  <si>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</si>
  <si>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</si>
  <si>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</si>
  <si>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</si>
  <si>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</si>
  <si>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</si>
  <si>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</si>
  <si>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</si>
  <si>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</si>
  <si>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</si>
  <si>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</si>
  <si>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</si>
  <si>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</si>
  <si>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</si>
  <si>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</si>
  <si>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</si>
  <si>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</si>
  <si>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</si>
  <si>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</si>
  <si>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</si>
  <si>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</si>
  <si>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</si>
  <si>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</si>
  <si>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</si>
  <si>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</si>
  <si>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</si>
  <si>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</si>
  <si>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</si>
  <si>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</si>
  <si>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</si>
  <si>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</si>
  <si>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</si>
  <si>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</si>
  <si>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</si>
  <si>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</si>
  <si>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</si>
  <si>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</si>
  <si>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</si>
  <si>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</si>
  <si>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</si>
  <si>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</si>
  <si>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</si>
  <si>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</si>
  <si>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</si>
  <si>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</si>
  <si>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</si>
  <si>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</si>
  <si>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</si>
  <si>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</si>
  <si>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</si>
  <si>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</si>
  <si>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</si>
  <si>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</si>
  <si>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</si>
  <si>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</si>
  <si>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</si>
  <si>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</si>
  <si>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</si>
  <si>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</si>
  <si>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</si>
  <si>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</si>
  <si>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</si>
  <si>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</si>
  <si>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</si>
  <si>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</si>
  <si>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</si>
  <si>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</si>
  <si>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</si>
  <si>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</si>
  <si>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</si>
  <si>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</si>
  <si>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</si>
  <si>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</si>
  <si>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</si>
  <si>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</si>
  <si>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</si>
  <si>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</si>
  <si>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</si>
  <si>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</si>
  <si>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</si>
  <si>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</si>
  <si>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</si>
  <si>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</si>
  <si>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</si>
  <si>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</si>
  <si>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</si>
  <si>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</si>
  <si>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</si>
  <si>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</si>
  <si>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</si>
  <si>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</si>
  <si>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</si>
  <si>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</si>
  <si>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</si>
  <si>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</si>
  <si>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</si>
  <si>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</si>
  <si>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</si>
  <si>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</si>
  <si>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</si>
  <si>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</si>
  <si>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</si>
  <si>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</si>
  <si>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</si>
  <si>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</si>
  <si>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</si>
  <si>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</si>
  <si>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</si>
  <si>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</si>
  <si>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</si>
  <si>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</si>
  <si>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</si>
  <si>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</si>
  <si>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</si>
  <si>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</si>
  <si>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</si>
  <si>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</si>
  <si>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</si>
  <si>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</si>
  <si>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</si>
  <si>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</si>
  <si>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</si>
  <si>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</si>
  <si>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</si>
  <si>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</si>
  <si>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</si>
  <si>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</si>
  <si>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</si>
  <si>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</si>
  <si>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</si>
  <si>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</si>
  <si>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</si>
  <si>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</si>
  <si>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</si>
  <si>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</si>
  <si>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</si>
  <si>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</si>
  <si>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</si>
  <si>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</si>
  <si>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</si>
  <si>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</si>
  <si>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</si>
  <si>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</si>
  <si>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</si>
  <si>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</si>
  <si>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</si>
  <si>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</si>
  <si>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</si>
  <si>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</si>
  <si>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</si>
  <si>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</si>
  <si>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</si>
  <si>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</si>
  <si>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</si>
  <si>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</si>
  <si>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</si>
  <si>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</si>
  <si>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</si>
  <si>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</si>
  <si>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</si>
  <si>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</si>
  <si>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</si>
  <si>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</si>
  <si>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</si>
  <si>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</si>
  <si>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</si>
  <si>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</si>
  <si>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</si>
  <si>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</si>
  <si>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</si>
  <si>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</si>
  <si>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</si>
  <si>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</si>
  <si>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</si>
  <si>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</si>
  <si>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</si>
  <si>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</si>
  <si>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</si>
  <si>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</si>
  <si>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</si>
  <si>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</si>
  <si>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</si>
  <si>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</si>
  <si>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</si>
  <si>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</si>
  <si>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</si>
  <si>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</si>
  <si>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</si>
  <si>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</si>
  <si>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</si>
  <si>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</si>
  <si>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</si>
  <si>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</si>
  <si>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</si>
  <si>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</si>
  <si>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</si>
  <si>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</si>
  <si>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</si>
  <si>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</si>
  <si>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</si>
  <si>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</si>
  <si>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</si>
  <si>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</si>
  <si>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</si>
  <si>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</si>
  <si>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</si>
  <si>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</si>
  <si>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</si>
  <si>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</si>
  <si>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</si>
  <si>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</si>
  <si>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</si>
  <si>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</si>
  <si>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</si>
  <si>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</si>
  <si>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</si>
  <si>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</si>
  <si>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</si>
  <si>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</si>
  <si>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</si>
  <si>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</si>
  <si>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</si>
  <si>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</si>
  <si>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</si>
  <si>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</si>
  <si>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</si>
  <si>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</si>
  <si>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</si>
  <si>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</si>
  <si>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</si>
  <si>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</si>
  <si>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</si>
  <si>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</si>
  <si>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</si>
  <si>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</si>
  <si>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</si>
  <si>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</si>
  <si>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</si>
  <si>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</si>
  <si>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</si>
  <si>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</si>
  <si>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</si>
  <si>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</si>
  <si>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</si>
  <si>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</si>
  <si>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</si>
  <si>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</si>
  <si>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</si>
  <si>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</si>
  <si>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</si>
  <si>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</si>
  <si>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</si>
  <si>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</si>
  <si>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</si>
  <si>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</si>
  <si>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</si>
  <si>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</si>
  <si>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</si>
  <si>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</si>
  <si>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</si>
  <si>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</si>
  <si>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</si>
  <si>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</si>
  <si>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</si>
  <si>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</si>
  <si>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</si>
  <si>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</si>
  <si>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</si>
  <si>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</si>
  <si>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</si>
  <si>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</si>
  <si>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</si>
  <si>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</si>
  <si>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</si>
  <si>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</si>
  <si>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</si>
  <si>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</si>
  <si>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</si>
  <si>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</si>
  <si>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</si>
  <si>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</si>
  <si>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</si>
  <si>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</si>
  <si>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</si>
  <si>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</si>
  <si>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</si>
  <si>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</si>
  <si>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</si>
  <si>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</si>
  <si>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</si>
  <si>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</si>
  <si>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</si>
  <si>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</si>
  <si>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</si>
  <si>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</si>
  <si>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</si>
  <si>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</si>
  <si>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</si>
  <si>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</si>
  <si>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</si>
  <si>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</si>
  <si>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</si>
  <si>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</si>
  <si>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</si>
  <si>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</si>
  <si>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</si>
  <si>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</si>
  <si>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</si>
  <si>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</si>
  <si>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</si>
  <si>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</si>
  <si>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</si>
  <si>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</si>
  <si>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</si>
  <si>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</si>
  <si>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</si>
  <si>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</si>
  <si>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</si>
  <si>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</si>
  <si>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</si>
  <si>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</si>
  <si>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</si>
  <si>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</si>
  <si>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</si>
  <si>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</si>
  <si>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</si>
  <si>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</si>
  <si>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</si>
  <si>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</si>
  <si>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</si>
  <si>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</si>
  <si>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</si>
  <si>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</si>
  <si>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</si>
  <si>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</si>
  <si>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</si>
  <si>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</si>
  <si>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</si>
  <si>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</si>
  <si>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</si>
  <si>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</si>
  <si>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</si>
  <si>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</si>
  <si>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</si>
  <si>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</si>
  <si>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</si>
  <si>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</si>
  <si>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</si>
  <si>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</si>
  <si>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</si>
  <si>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</si>
  <si>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</si>
  <si>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</si>
  <si>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</si>
  <si>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</si>
  <si>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</si>
  <si>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</si>
  <si>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</si>
  <si>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</si>
  <si>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</si>
  <si>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</si>
  <si>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</si>
  <si>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</si>
  <si>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</si>
  <si>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</si>
  <si>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</si>
  <si>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</si>
  <si>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</si>
  <si>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</si>
  <si>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</si>
  <si>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</si>
  <si>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</si>
  <si>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</si>
  <si>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</si>
  <si>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</si>
  <si>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</si>
  <si>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</si>
  <si>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</si>
  <si>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</si>
  <si>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</si>
  <si>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</si>
  <si>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</si>
  <si>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</si>
  <si>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</si>
  <si>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</si>
  <si>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</si>
  <si>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</si>
  <si>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</si>
  <si>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</si>
  <si>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</si>
  <si>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</si>
  <si>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</si>
  <si>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</si>
  <si>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</si>
  <si>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</si>
  <si>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</si>
  <si>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</si>
  <si>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</si>
  <si>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</si>
  <si>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</si>
  <si>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</si>
  <si>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</si>
  <si>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</si>
  <si>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</si>
  <si>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</si>
  <si>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</si>
  <si>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</si>
  <si>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</si>
  <si>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</si>
  <si>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</si>
  <si>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</si>
  <si>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</si>
  <si>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</si>
  <si>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</si>
  <si>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</si>
  <si>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</si>
  <si>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</si>
  <si>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</si>
  <si>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</si>
  <si>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</si>
  <si>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</si>
  <si>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</si>
  <si>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</si>
  <si>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</si>
  <si>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</si>
  <si>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</si>
  <si>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</si>
  <si>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</si>
  <si>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</si>
  <si>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</si>
  <si>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</si>
  <si>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</si>
  <si>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</si>
  <si>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</si>
  <si>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</si>
  <si>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</si>
  <si>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</si>
  <si>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</si>
  <si>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</si>
  <si>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</si>
  <si>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</si>
  <si>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</si>
  <si>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</si>
  <si>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</si>
  <si>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</si>
  <si>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</si>
  <si>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</si>
  <si>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</si>
  <si>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</si>
  <si>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</si>
  <si>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</si>
  <si>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</si>
  <si>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</si>
  <si>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</si>
  <si>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</si>
  <si>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</si>
  <si>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</si>
  <si>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</si>
  <si>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</si>
  <si>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</si>
  <si>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</si>
  <si>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</si>
  <si>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</si>
  <si>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</si>
  <si>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</si>
  <si>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</si>
  <si>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</si>
  <si>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</si>
  <si>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</si>
  <si>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</si>
  <si>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</si>
  <si>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</si>
  <si>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</si>
  <si>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</si>
  <si>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</si>
  <si>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</si>
  <si>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</si>
  <si>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</si>
  <si>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</si>
  <si>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</si>
  <si>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</si>
  <si>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</si>
  <si>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</si>
  <si>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</si>
  <si>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</si>
  <si>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</si>
  <si>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</si>
  <si>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</si>
  <si>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</si>
  <si>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</si>
  <si>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</si>
  <si>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</si>
  <si>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</si>
  <si>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</si>
  <si>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</si>
  <si>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</si>
  <si>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</si>
  <si>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</si>
  <si>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</si>
  <si>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</si>
  <si>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</si>
  <si>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</si>
  <si>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</si>
  <si>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</si>
  <si>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</si>
  <si>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</si>
  <si>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</si>
  <si>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</si>
  <si>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</si>
  <si>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</si>
  <si>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</si>
  <si>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</si>
  <si>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</si>
  <si>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</si>
  <si>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</si>
  <si>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</si>
  <si>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</si>
  <si>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</si>
  <si>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</si>
  <si>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</si>
  <si>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</si>
  <si>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</si>
  <si>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</si>
  <si>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</si>
  <si>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</si>
  <si>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</si>
  <si>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</si>
  <si>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</si>
  <si>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</si>
  <si>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</si>
  <si>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</si>
  <si>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</si>
  <si>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</si>
  <si>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</si>
  <si>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</si>
  <si>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</si>
  <si>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</si>
  <si>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</si>
  <si>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</si>
  <si>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</si>
  <si>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</si>
  <si>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</si>
  <si>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</si>
  <si>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</si>
  <si>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</si>
  <si>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</si>
  <si>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</si>
  <si>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</si>
  <si>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</si>
  <si>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</si>
  <si>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</si>
  <si>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</si>
  <si>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</si>
  <si>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</si>
  <si>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</si>
  <si>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</si>
  <si>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</si>
  <si>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</si>
  <si>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</si>
  <si>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</si>
  <si>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</si>
  <si>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</si>
  <si>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</si>
  <si>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</si>
  <si>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</si>
  <si>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</si>
  <si>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</si>
  <si>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</si>
  <si>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</si>
  <si>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</si>
  <si>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</si>
  <si>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</si>
  <si>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</si>
  <si>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</si>
  <si>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</si>
  <si>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</si>
  <si>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</si>
  <si>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</si>
  <si>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</si>
  <si>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</si>
  <si>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</si>
  <si>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</si>
  <si>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</si>
  <si>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</si>
  <si>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</si>
  <si>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</si>
  <si>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</si>
  <si>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</si>
  <si>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</si>
  <si>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</si>
  <si>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</si>
  <si>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</si>
  <si>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</si>
  <si>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</si>
  <si>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</si>
  <si>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</si>
  <si>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</si>
  <si>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</si>
  <si>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</si>
  <si>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</si>
  <si>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</si>
  <si>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</si>
  <si>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</si>
  <si>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</si>
  <si>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</si>
  <si>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</si>
  <si>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</si>
  <si>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</si>
  <si>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</si>
  <si>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</si>
  <si>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</si>
  <si>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</si>
  <si>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</si>
  <si>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</si>
  <si>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</si>
  <si>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</si>
  <si>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</si>
  <si>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</si>
  <si>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</si>
  <si>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</si>
  <si>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</si>
  <si>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</si>
  <si>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</si>
  <si>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</si>
  <si>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</si>
  <si>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</si>
  <si>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</si>
  <si>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</si>
  <si>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</si>
  <si>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</si>
  <si>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</si>
  <si>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</si>
  <si>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</si>
  <si>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</si>
  <si>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</si>
  <si>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</si>
  <si>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</si>
  <si>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</si>
  <si>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</si>
  <si>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</si>
  <si>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</si>
  <si>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</si>
  <si>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</si>
  <si>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</si>
  <si>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</si>
  <si>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</si>
  <si>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</si>
  <si>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</si>
  <si>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</si>
  <si>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</si>
  <si>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</si>
  <si>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</si>
  <si>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</si>
  <si>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</si>
  <si>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</si>
  <si>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</si>
  <si>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</si>
  <si>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</si>
  <si>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</si>
  <si>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</si>
  <si>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</si>
  <si>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</si>
  <si>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</si>
  <si>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</si>
  <si>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</si>
  <si>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</si>
  <si>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</si>
  <si>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</si>
  <si>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</si>
  <si>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</si>
  <si>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</si>
  <si>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</si>
  <si>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</si>
  <si>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</si>
  <si>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</si>
  <si>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</si>
  <si>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</si>
  <si>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</si>
  <si>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</si>
  <si>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</si>
  <si>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</si>
  <si>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</si>
  <si>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</si>
  <si>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</si>
  <si>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</si>
  <si>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</si>
  <si>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</si>
  <si>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</si>
  <si>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</si>
  <si>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</si>
  <si>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</si>
  <si>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</si>
  <si>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</si>
  <si>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</si>
  <si>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</si>
  <si>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</si>
  <si>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</si>
  <si>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</si>
  <si>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</si>
  <si>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</si>
  <si>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</si>
  <si>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</si>
  <si>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</si>
  <si>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</si>
  <si>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</si>
  <si>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</si>
  <si>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</si>
  <si>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</si>
  <si>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</si>
  <si>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</si>
  <si>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</si>
  <si>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</si>
  <si>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</si>
  <si>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</si>
  <si>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</si>
  <si>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</si>
  <si>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</si>
  <si>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</si>
  <si>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</si>
  <si>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</si>
  <si>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</si>
  <si>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</si>
  <si>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</si>
  <si>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</si>
  <si>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</si>
  <si>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</si>
  <si>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</si>
  <si>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</si>
  <si>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</si>
  <si>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</si>
  <si>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</si>
  <si>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</si>
  <si>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</si>
  <si>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</si>
  <si>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</si>
  <si>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</si>
  <si>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</si>
  <si>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</si>
  <si>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</si>
  <si>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</si>
  <si>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</si>
  <si>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</si>
  <si>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</si>
  <si>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</si>
  <si>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</si>
  <si>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</si>
  <si>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</si>
  <si>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</si>
  <si>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</si>
  <si>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</si>
  <si>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</si>
  <si>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</si>
  <si>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</si>
  <si>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</si>
  <si>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</si>
  <si>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</si>
  <si>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</si>
  <si>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</si>
  <si>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</si>
  <si>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</si>
  <si>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</si>
  <si>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</si>
  <si>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</si>
  <si>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</si>
  <si>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</si>
  <si>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</si>
  <si>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</si>
  <si>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</si>
  <si>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</si>
  <si>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</si>
  <si>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</si>
  <si>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</si>
  <si>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</si>
  <si>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</si>
  <si>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</si>
  <si>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</si>
  <si>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</si>
  <si>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</si>
  <si>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</si>
  <si>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</si>
  <si>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</si>
  <si>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</si>
  <si>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</si>
  <si>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</si>
  <si>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</si>
  <si>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</si>
  <si>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</si>
  <si>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</si>
  <si>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</si>
  <si>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</si>
  <si>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</si>
  <si>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</si>
  <si>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</si>
  <si>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</si>
  <si>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</si>
  <si>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</si>
  <si>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</si>
  <si>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</si>
  <si>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</si>
  <si>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</si>
  <si>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</si>
  <si>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</si>
  <si>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</si>
  <si>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</si>
  <si>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</si>
  <si>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</si>
  <si>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</si>
  <si>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</si>
  <si>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</si>
  <si>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</si>
  <si>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</si>
  <si>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</si>
  <si>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</si>
  <si>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</si>
  <si>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</si>
  <si>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</si>
  <si>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</si>
  <si>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</si>
  <si>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</si>
  <si>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</si>
  <si>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</si>
  <si>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</si>
  <si>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</si>
  <si>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</si>
  <si>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</si>
  <si>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</si>
  <si>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</si>
  <si>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</si>
  <si>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</si>
  <si>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</si>
  <si>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</si>
  <si>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</si>
  <si>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</si>
  <si>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</si>
  <si>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</si>
  <si>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</si>
  <si>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</si>
  <si>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</si>
  <si>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</si>
  <si>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</si>
  <si>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</si>
  <si>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</si>
  <si>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</si>
  <si>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</si>
  <si>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</si>
  <si>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</si>
  <si>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</si>
  <si>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</si>
  <si>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</si>
  <si>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</si>
  <si>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</si>
  <si>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</si>
  <si>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</si>
  <si>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</si>
  <si>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</si>
  <si>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</si>
  <si>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</si>
  <si>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</si>
  <si>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</si>
  <si>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</si>
  <si>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</si>
  <si>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</si>
  <si>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</si>
  <si>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</si>
  <si>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</si>
  <si>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</si>
  <si>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</si>
  <si>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</si>
  <si>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</si>
  <si>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</si>
  <si>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</si>
  <si>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</si>
  <si>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</si>
  <si>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</si>
  <si>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</si>
  <si>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</si>
  <si>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</si>
  <si>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</si>
  <si>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</si>
  <si>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</si>
  <si>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</si>
  <si>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</si>
  <si>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</si>
  <si>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</si>
  <si>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</si>
  <si>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</si>
  <si>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</si>
  <si>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</si>
  <si>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</si>
  <si>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</si>
  <si>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</si>
  <si>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</si>
  <si>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</si>
  <si>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</si>
  <si>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</si>
  <si>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</si>
  <si>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</si>
  <si>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</si>
  <si>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</si>
  <si>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</si>
  <si>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</si>
  <si>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</si>
  <si>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</si>
  <si>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</si>
  <si>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</si>
  <si>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</si>
  <si>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</si>
  <si>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</si>
  <si>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</si>
  <si>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</si>
  <si>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</si>
  <si>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</si>
  <si>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</si>
  <si>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</si>
  <si>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</si>
  <si>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</si>
  <si>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</si>
  <si>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</si>
  <si>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</si>
  <si>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</si>
  <si>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</si>
  <si>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</si>
  <si>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</si>
  <si>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</si>
  <si>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</si>
  <si>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</si>
  <si>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</si>
  <si>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</si>
  <si>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</si>
  <si>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</si>
  <si>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</si>
  <si>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</si>
  <si>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</si>
  <si>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</si>
  <si>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</si>
  <si>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</si>
  <si>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</si>
  <si>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</si>
  <si>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</si>
  <si>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</si>
  <si>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</si>
  <si>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</si>
  <si>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</si>
  <si>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</si>
  <si>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</si>
  <si>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</si>
  <si>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</si>
  <si>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</si>
  <si>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</si>
  <si>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</si>
  <si>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</si>
  <si>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</si>
  <si>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</si>
  <si>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</si>
  <si>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</si>
  <si>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</si>
  <si>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</si>
  <si>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</si>
  <si>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</si>
  <si>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</si>
  <si>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</si>
  <si>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</si>
  <si>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</si>
  <si>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</si>
  <si>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</si>
  <si>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</si>
  <si>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</si>
  <si>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</si>
  <si>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</si>
  <si>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</si>
  <si>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</si>
  <si>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</si>
  <si>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</si>
  <si>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</si>
  <si>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</si>
  <si>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</si>
  <si>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</si>
  <si>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</si>
  <si>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</si>
  <si>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</si>
  <si>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</si>
  <si>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</si>
  <si>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</si>
  <si>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</si>
  <si>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</si>
  <si>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</si>
  <si>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</si>
  <si>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</si>
  <si>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</si>
  <si>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</si>
  <si>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</si>
  <si>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</si>
  <si>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</si>
  <si>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</si>
  <si>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</si>
  <si>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</si>
  <si>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</si>
  <si>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</si>
  <si>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</si>
  <si>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</si>
  <si>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</si>
  <si>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</si>
  <si>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</si>
  <si>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</si>
  <si>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</si>
  <si>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</si>
  <si>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</si>
  <si>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</si>
  <si>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</si>
  <si>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</si>
  <si>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</si>
  <si>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</si>
  <si>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</si>
  <si>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</si>
  <si>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</si>
  <si>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</si>
  <si>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</si>
  <si>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</si>
  <si>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</si>
  <si>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</si>
  <si>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</si>
  <si>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</si>
  <si>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</si>
  <si>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</si>
  <si>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</si>
  <si>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</si>
  <si>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</si>
  <si>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</si>
  <si>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</si>
  <si>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</si>
  <si>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</si>
  <si>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</si>
  <si>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</si>
  <si>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</si>
  <si>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</si>
  <si>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</si>
  <si>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</si>
  <si>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</si>
  <si>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</si>
  <si>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</si>
  <si>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</si>
  <si>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</si>
  <si>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</si>
  <si>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</si>
  <si>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</si>
  <si>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</si>
  <si>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</si>
  <si>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</si>
  <si>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</si>
  <si>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</si>
  <si>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</si>
  <si>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</si>
  <si>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</si>
  <si>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</si>
  <si>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</si>
  <si>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</si>
  <si>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</si>
  <si>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</si>
  <si>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</si>
  <si>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</si>
  <si>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</si>
  <si>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</si>
  <si>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</si>
  <si>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</si>
  <si>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</si>
  <si>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</si>
  <si>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</si>
  <si>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</si>
  <si>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</si>
  <si>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</si>
  <si>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</si>
  <si>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</si>
  <si>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</si>
  <si>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</si>
  <si>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</si>
  <si>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</si>
  <si>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</si>
  <si>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</si>
  <si>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</si>
  <si>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</si>
  <si>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</si>
  <si>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</si>
  <si>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</si>
  <si>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</si>
  <si>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</si>
  <si>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</si>
  <si>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</si>
  <si>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</si>
  <si>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</si>
  <si>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</si>
  <si>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</si>
  <si>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</si>
  <si>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</si>
  <si>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</si>
  <si>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</si>
  <si>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</si>
  <si>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</si>
  <si>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</si>
  <si>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</si>
  <si>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</si>
  <si>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</si>
  <si>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</si>
  <si>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</si>
  <si>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</si>
  <si>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</si>
  <si>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</si>
  <si>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</si>
  <si>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</si>
  <si>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</si>
  <si>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</si>
  <si>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</si>
  <si>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</si>
  <si>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</si>
  <si>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</si>
  <si>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</si>
  <si>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</si>
  <si>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</si>
  <si>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</si>
  <si>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</si>
  <si>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</si>
  <si>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</si>
  <si>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</si>
  <si>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</si>
  <si>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</si>
  <si>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</si>
  <si>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</si>
  <si>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</si>
  <si>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</si>
  <si>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</si>
  <si>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</si>
  <si>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</si>
  <si>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</si>
  <si>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</si>
  <si>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</si>
  <si>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</si>
  <si>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</si>
  <si>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</si>
  <si>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</si>
  <si>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</si>
  <si>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</si>
  <si>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</si>
  <si>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</si>
  <si>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</si>
  <si>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</si>
  <si>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</si>
  <si>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</si>
  <si>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</si>
  <si>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</si>
  <si>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</si>
  <si>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</si>
  <si>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</si>
  <si>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</si>
  <si>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</si>
  <si>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</si>
  <si>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</si>
  <si>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</si>
  <si>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</si>
  <si>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</si>
  <si>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</si>
  <si>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</si>
  <si>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</si>
  <si>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</si>
  <si>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</si>
  <si>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</si>
  <si>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</si>
  <si>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</si>
  <si>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</si>
  <si>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</si>
  <si>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</si>
  <si>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</si>
  <si>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</si>
  <si>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</si>
  <si>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</si>
  <si>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</si>
  <si>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</si>
  <si>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</si>
  <si>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</si>
  <si>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</si>
  <si>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</si>
  <si>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</si>
  <si>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</si>
  <si>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</si>
  <si>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</si>
  <si>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</si>
  <si>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</si>
  <si>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</si>
  <si>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</si>
  <si>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</si>
  <si>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</si>
  <si>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</si>
  <si>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</si>
  <si>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</si>
  <si>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</si>
  <si>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</si>
  <si>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</si>
  <si>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</si>
  <si>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</si>
  <si>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</si>
  <si>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</si>
  <si>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</si>
  <si>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</si>
  <si>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</si>
  <si>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</si>
  <si>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</si>
  <si>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</si>
  <si>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</si>
  <si>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</si>
  <si>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</si>
  <si>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</si>
  <si>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</si>
  <si>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</si>
  <si>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</si>
  <si>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</si>
  <si>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</si>
  <si>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</si>
  <si>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</si>
  <si>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</si>
  <si>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</si>
  <si>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</si>
  <si>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</si>
  <si>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</si>
  <si>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</si>
  <si>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</si>
  <si>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</si>
  <si>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</si>
  <si>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</si>
  <si>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</si>
  <si>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</si>
  <si>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</si>
  <si>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</si>
  <si>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</si>
  <si>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</si>
  <si>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</si>
  <si>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</si>
  <si>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</si>
  <si>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</si>
  <si>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</si>
  <si>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</si>
  <si>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</si>
  <si>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</si>
  <si>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</si>
  <si>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</si>
  <si>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</si>
  <si>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</si>
  <si>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</si>
  <si>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</si>
  <si>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</si>
  <si>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</si>
  <si>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</si>
  <si>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</si>
  <si>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</si>
  <si>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</si>
  <si>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</si>
  <si>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</si>
  <si>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</si>
  <si>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</si>
  <si>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</si>
  <si>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</si>
  <si>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</si>
  <si>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</si>
  <si>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</si>
  <si>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</si>
  <si>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</si>
  <si>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</si>
  <si>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</si>
  <si>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</si>
  <si>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</si>
  <si>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</si>
  <si>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</si>
  <si>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</si>
  <si>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</si>
  <si>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</si>
  <si>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</si>
  <si>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</si>
  <si>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</si>
  <si>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</si>
  <si>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</si>
  <si>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</si>
  <si>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</si>
  <si>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</si>
  <si>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</si>
  <si>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</si>
  <si>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</si>
  <si>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</si>
  <si>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</si>
  <si>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</si>
  <si>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</si>
  <si>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</si>
  <si>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</si>
  <si>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</si>
  <si>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</si>
  <si>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</si>
  <si>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</si>
  <si>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</si>
  <si>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</si>
  <si>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</si>
  <si>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</si>
  <si>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</si>
  <si>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</si>
  <si>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</si>
  <si>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</si>
  <si>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</si>
  <si>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</si>
  <si>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</si>
  <si>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</si>
  <si>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</si>
  <si>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</si>
  <si>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</si>
  <si>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</si>
  <si>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</si>
  <si>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</si>
  <si>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</si>
  <si>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</si>
  <si>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</si>
  <si>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</si>
  <si>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</si>
  <si>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</si>
  <si>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</si>
  <si>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</si>
  <si>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</si>
  <si>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</si>
  <si>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</si>
  <si>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</si>
  <si>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</si>
  <si>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</si>
  <si>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</si>
  <si>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</si>
  <si>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</si>
  <si>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</si>
  <si>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</si>
  <si>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</si>
  <si>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</si>
  <si>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</si>
  <si>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</si>
  <si>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</si>
  <si>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</si>
  <si>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</si>
  <si>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</si>
  <si>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</si>
  <si>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</si>
  <si>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</si>
  <si>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</si>
  <si>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</si>
  <si>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</si>
  <si>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</si>
  <si>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</si>
  <si>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</si>
  <si>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</si>
  <si>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</si>
  <si>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</si>
  <si>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</si>
  <si>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</si>
  <si>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</si>
  <si>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</si>
  <si>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</si>
  <si>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</si>
  <si>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</si>
  <si>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</si>
  <si>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</si>
  <si>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</si>
  <si>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</si>
  <si>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</si>
  <si>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</si>
  <si>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</si>
  <si>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</si>
  <si>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</si>
  <si>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</si>
  <si>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</si>
  <si>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</si>
  <si>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</si>
  <si>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</si>
  <si>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</si>
  <si>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</si>
  <si>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</si>
  <si>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</si>
  <si>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</si>
  <si>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</si>
  <si>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</si>
  <si>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</si>
  <si>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</si>
  <si>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</si>
  <si>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</si>
  <si>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</si>
  <si>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</si>
  <si>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</si>
  <si>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</si>
  <si>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</si>
  <si>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</si>
  <si>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</si>
  <si>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</si>
  <si>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</si>
  <si>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</si>
  <si>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</si>
  <si>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</si>
  <si>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</si>
  <si>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</si>
  <si>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</si>
  <si>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</si>
  <si>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</si>
  <si>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</si>
  <si>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</si>
  <si>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</si>
  <si>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</si>
  <si>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</si>
  <si>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</si>
  <si>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</si>
  <si>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</si>
  <si>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</si>
  <si>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</si>
  <si>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</si>
  <si>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</si>
  <si>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</si>
  <si>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</si>
  <si>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</si>
  <si>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</si>
  <si>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</si>
  <si>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</si>
  <si>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</si>
  <si>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</si>
  <si>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</si>
  <si>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</si>
  <si>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</si>
  <si>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</si>
  <si>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</si>
  <si>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</si>
  <si>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</si>
  <si>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</si>
  <si>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</si>
  <si>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</si>
  <si>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</si>
  <si>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</si>
  <si>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</si>
  <si>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</si>
  <si>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</si>
  <si>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</si>
  <si>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</si>
  <si>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</si>
  <si>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</si>
  <si>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</si>
  <si>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</si>
  <si>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</si>
  <si>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</si>
  <si>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</si>
  <si>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</si>
  <si>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</si>
  <si>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</si>
  <si>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</si>
  <si>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</si>
  <si>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</si>
  <si>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</si>
  <si>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</si>
  <si>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</si>
  <si>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</si>
  <si>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</si>
  <si>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</si>
  <si>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</si>
  <si>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</si>
  <si>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</si>
  <si>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</si>
  <si>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</si>
  <si>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</si>
  <si>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</si>
  <si>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</si>
  <si>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</si>
  <si>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</si>
  <si>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</si>
  <si>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</si>
  <si>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</si>
  <si>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</si>
  <si>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</si>
  <si>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</si>
  <si>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</si>
  <si>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</si>
  <si>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</si>
  <si>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</si>
  <si>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</si>
  <si>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</si>
  <si>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</si>
  <si>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</si>
  <si>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</si>
  <si>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</si>
  <si>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</si>
  <si>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</si>
  <si>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</si>
  <si>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</si>
  <si>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</si>
  <si>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</si>
  <si>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</si>
  <si>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</si>
  <si>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</si>
  <si>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</si>
  <si>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</si>
  <si>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</si>
  <si>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</si>
  <si>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</si>
  <si>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</si>
  <si>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</si>
  <si>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</si>
  <si>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</si>
  <si>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</si>
  <si>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</si>
  <si>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</si>
  <si>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</si>
  <si>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</si>
  <si>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</si>
  <si>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</si>
  <si>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</si>
  <si>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</si>
  <si>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</si>
  <si>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</si>
  <si>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</si>
  <si>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</si>
  <si>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</si>
  <si>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</si>
  <si>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</si>
  <si>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</si>
  <si>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</si>
  <si>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</si>
  <si>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</si>
  <si>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</si>
  <si>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</si>
  <si>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</si>
  <si>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</si>
  <si>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</si>
  <si>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</si>
  <si>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</si>
  <si>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</si>
  <si>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</si>
  <si>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</si>
  <si>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</si>
  <si>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</si>
  <si>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</si>
  <si>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</si>
  <si>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</si>
  <si>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</si>
  <si>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</si>
  <si>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</si>
  <si>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</si>
  <si>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</si>
  <si>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</si>
  <si>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</si>
  <si>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</si>
  <si>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</si>
  <si>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</si>
  <si>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</si>
  <si>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</si>
  <si>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</si>
  <si>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</si>
  <si>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</si>
  <si>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</si>
  <si>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</si>
  <si>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</si>
  <si>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</si>
  <si>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</si>
  <si>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</si>
  <si>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</si>
  <si>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</si>
  <si>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</si>
  <si>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</si>
  <si>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</si>
  <si>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</si>
  <si>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</si>
  <si>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</si>
  <si>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</si>
  <si>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</si>
  <si>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</si>
  <si>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</si>
  <si>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</si>
  <si>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</si>
  <si>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</si>
  <si>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</si>
  <si>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</si>
  <si>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</si>
  <si>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</si>
  <si>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</si>
  <si>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</si>
  <si>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</si>
  <si>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</si>
  <si>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</si>
  <si>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</si>
  <si>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</si>
  <si>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</si>
  <si>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</si>
  <si>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</si>
  <si>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</si>
  <si>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</si>
  <si>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</si>
  <si>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</si>
  <si>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</si>
  <si>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</si>
  <si>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</si>
  <si>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</si>
  <si>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</si>
  <si>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</si>
  <si>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</si>
  <si>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</si>
  <si>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</si>
  <si>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</si>
  <si>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</si>
  <si>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</si>
  <si>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</si>
  <si>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</si>
  <si>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</si>
  <si>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</si>
  <si>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</si>
  <si>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</si>
  <si>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</si>
  <si>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</si>
  <si>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</si>
  <si>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</si>
  <si>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</si>
  <si>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</si>
  <si>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</si>
  <si>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</si>
  <si>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</si>
  <si>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</si>
  <si>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</si>
  <si>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</si>
  <si>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</si>
  <si>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</si>
  <si>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</si>
  <si>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</si>
  <si>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</si>
  <si>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</si>
  <si>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</si>
  <si>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</si>
  <si>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</si>
  <si>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</si>
  <si>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</si>
  <si>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</si>
  <si>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</si>
  <si>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</si>
  <si>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</si>
  <si>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</si>
  <si>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</si>
  <si>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</si>
  <si>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</si>
  <si>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</si>
  <si>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</si>
  <si>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</si>
  <si>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</si>
  <si>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</si>
  <si>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</si>
  <si>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</si>
  <si>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</si>
  <si>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</si>
  <si>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</si>
  <si>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</si>
  <si>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</si>
  <si>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</si>
  <si>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</si>
  <si>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</si>
  <si>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</si>
  <si>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</si>
  <si>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</si>
  <si>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</si>
  <si>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</si>
  <si>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</si>
  <si>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</si>
  <si>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</si>
  <si>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</si>
  <si>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</si>
  <si>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</si>
  <si>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</si>
  <si>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</si>
  <si>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</si>
  <si>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</si>
  <si>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</si>
  <si>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</si>
  <si>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</si>
  <si>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</si>
  <si>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</si>
  <si>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</si>
  <si>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</si>
  <si>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</si>
  <si>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</si>
  <si>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</si>
  <si>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</si>
  <si>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</si>
  <si>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</si>
  <si>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</si>
  <si>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</si>
  <si>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</si>
  <si>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</si>
  <si>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</si>
  <si>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</si>
  <si>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</si>
  <si>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</si>
  <si>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</si>
  <si>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</si>
  <si>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</si>
  <si>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</si>
  <si>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</si>
  <si>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</si>
  <si>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</si>
  <si>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</si>
  <si>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</si>
  <si>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</si>
  <si>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</si>
  <si>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</si>
  <si>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</si>
  <si>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</si>
  <si>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</si>
  <si>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</si>
  <si>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</si>
  <si>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</si>
  <si>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</si>
  <si>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</si>
  <si>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</si>
  <si>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</si>
  <si>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</si>
  <si>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</si>
  <si>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</si>
  <si>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</si>
  <si>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</si>
  <si>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</si>
  <si>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</si>
  <si>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</si>
  <si>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</si>
  <si>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</si>
  <si>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</si>
  <si>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</si>
  <si>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</si>
  <si>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</si>
  <si>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</si>
  <si>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</si>
  <si>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</si>
  <si>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</si>
  <si>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</si>
  <si>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</si>
  <si>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</si>
  <si>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</si>
  <si>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</si>
  <si>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</si>
  <si>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</si>
  <si>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</si>
  <si>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</si>
  <si>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</si>
  <si>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</si>
  <si>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</si>
  <si>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</si>
  <si>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</si>
  <si>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</si>
  <si>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</si>
  <si>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</si>
  <si>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</si>
  <si>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</si>
  <si>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</si>
  <si>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</si>
  <si>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</si>
  <si>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</si>
  <si>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</si>
  <si>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</si>
  <si>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</si>
  <si>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</si>
  <si>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</si>
  <si>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</si>
  <si>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</si>
  <si>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</si>
  <si>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</si>
  <si>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</si>
  <si>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</si>
  <si>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</si>
  <si>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</si>
  <si>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</si>
  <si>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</si>
  <si>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</si>
  <si>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</si>
  <si>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</si>
  <si>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</si>
  <si>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</si>
  <si>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</si>
  <si>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</si>
  <si>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</si>
  <si>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</si>
  <si>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</si>
  <si>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</si>
  <si>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</si>
  <si>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</si>
  <si>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</si>
  <si>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</si>
  <si>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</si>
  <si>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</si>
  <si>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</si>
  <si>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</si>
  <si>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</si>
  <si>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</si>
  <si>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</si>
  <si>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</si>
  <si>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</si>
  <si>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</si>
  <si>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</si>
  <si>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</si>
  <si>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</si>
  <si>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</si>
  <si>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</si>
  <si>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</si>
  <si>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</si>
  <si>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</si>
  <si>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</si>
  <si>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</si>
  <si>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</si>
  <si>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</si>
  <si>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</si>
  <si>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</si>
  <si>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</si>
  <si>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</si>
  <si>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</si>
  <si>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</si>
  <si>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</si>
  <si>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</si>
  <si>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</si>
  <si>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</si>
  <si>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</si>
  <si>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</si>
  <si>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</si>
  <si>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</si>
  <si>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</si>
  <si>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</si>
  <si>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</si>
  <si>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</si>
  <si>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</si>
  <si>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</si>
  <si>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</si>
  <si>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</si>
  <si>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</si>
  <si>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</si>
  <si>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</si>
  <si>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</si>
  <si>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</si>
  <si>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</si>
  <si>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</si>
  <si>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</si>
  <si>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</si>
  <si>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</si>
  <si>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</si>
  <si>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</si>
  <si>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</si>
  <si>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</si>
  <si>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</si>
  <si>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</si>
  <si>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</si>
  <si>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</si>
  <si>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</si>
  <si>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</si>
  <si>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</si>
  <si>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</si>
  <si>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</si>
  <si>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</si>
  <si>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</si>
  <si>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</si>
  <si>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</si>
  <si>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</si>
  <si>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</si>
  <si>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</si>
  <si>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</si>
  <si>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</si>
  <si>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</si>
  <si>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</si>
  <si>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</si>
  <si>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</si>
  <si>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</si>
  <si>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</si>
  <si>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</si>
  <si>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</si>
  <si>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</si>
  <si>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</si>
  <si>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</si>
  <si>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</si>
  <si>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</si>
  <si>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</si>
  <si>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</si>
  <si>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</si>
  <si>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</si>
  <si>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</si>
  <si>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</si>
  <si>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</si>
  <si>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</si>
  <si>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</si>
  <si>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</si>
  <si>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</si>
  <si>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</si>
  <si>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</si>
  <si>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</si>
  <si>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</si>
  <si>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</si>
  <si>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</si>
  <si>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</si>
  <si>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</si>
  <si>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</si>
  <si>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</si>
  <si>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</si>
  <si>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</si>
  <si>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</si>
  <si>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</si>
  <si>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</si>
  <si>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</si>
  <si>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</si>
  <si>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</si>
  <si>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</si>
  <si>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</si>
  <si>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</si>
  <si>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</si>
  <si>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</si>
  <si>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</si>
  <si>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</si>
  <si>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</si>
  <si>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</si>
  <si>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</si>
  <si>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</si>
  <si>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</si>
  <si>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</si>
  <si>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</si>
  <si>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</si>
  <si>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</si>
  <si>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</si>
  <si>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</si>
  <si>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</si>
  <si>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</si>
  <si>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</si>
  <si>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</si>
  <si>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</si>
  <si>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</si>
  <si>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</si>
  <si>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</si>
  <si>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</si>
  <si>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</si>
  <si>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</si>
  <si>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</si>
  <si>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</si>
  <si>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</si>
  <si>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</si>
  <si>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</si>
  <si>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</si>
  <si>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</si>
  <si>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</si>
  <si>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</si>
  <si>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</si>
  <si>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</si>
  <si>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</si>
  <si>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</si>
  <si>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</si>
  <si>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</si>
  <si>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</si>
  <si>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</si>
  <si>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</si>
  <si>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</si>
  <si>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</si>
  <si>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</si>
  <si>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</si>
  <si>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</si>
  <si>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</si>
  <si>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</si>
  <si>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</si>
  <si>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</si>
  <si>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</si>
  <si>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</si>
  <si>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</si>
  <si>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</si>
  <si>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</si>
  <si>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</si>
  <si>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</si>
  <si>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</si>
  <si>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</si>
  <si>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</si>
  <si>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</si>
  <si>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</si>
  <si>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</si>
  <si>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</si>
  <si>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</si>
  <si>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</si>
  <si>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</si>
  <si>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</si>
  <si>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</si>
  <si>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</si>
  <si>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</si>
  <si>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</si>
  <si>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</si>
  <si>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</si>
  <si>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</si>
  <si>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</si>
  <si>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</si>
  <si>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</si>
  <si>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</si>
  <si>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</si>
  <si>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</si>
  <si>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</si>
  <si>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</si>
  <si>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</si>
  <si>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</si>
  <si>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</si>
  <si>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</si>
  <si>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</si>
  <si>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</si>
  <si>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</si>
  <si>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</si>
  <si>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</si>
  <si>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</si>
  <si>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</si>
  <si>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</si>
  <si>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</si>
  <si>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</si>
  <si>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</si>
  <si>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</si>
  <si>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</si>
  <si>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</si>
  <si>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</si>
  <si>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</si>
  <si>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</si>
  <si>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</si>
  <si>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</si>
  <si>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</si>
  <si>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</si>
  <si>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</si>
  <si>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</si>
  <si>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</si>
  <si>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</si>
  <si>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</si>
  <si>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</si>
  <si>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</si>
  <si>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</si>
  <si>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</si>
  <si>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</si>
  <si>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</si>
  <si>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</si>
  <si>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</si>
  <si>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</si>
  <si>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</si>
  <si>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</si>
  <si>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</si>
  <si>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</si>
  <si>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</si>
  <si>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</si>
  <si>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</si>
  <si>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</si>
  <si>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</si>
  <si>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</si>
  <si>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</si>
  <si>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</si>
  <si>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</si>
  <si>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</si>
  <si>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</si>
  <si>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</si>
  <si>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</si>
  <si>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</si>
  <si>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</si>
  <si>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</si>
  <si>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</si>
  <si>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</si>
  <si>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</si>
  <si>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</si>
  <si>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</si>
  <si>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</si>
  <si>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</si>
  <si>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</si>
  <si>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</si>
  <si>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</si>
  <si>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</si>
  <si>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</si>
  <si>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</si>
  <si>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</si>
  <si>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</si>
  <si>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</si>
  <si>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</si>
  <si>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</si>
  <si>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</si>
  <si>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</si>
  <si>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</si>
  <si>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</si>
  <si>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</si>
  <si>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</si>
  <si>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</si>
  <si>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</si>
  <si>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</si>
  <si>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</si>
  <si>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</si>
  <si>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</si>
  <si>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</si>
  <si>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</si>
  <si>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</si>
  <si>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</si>
  <si>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</si>
  <si>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</si>
  <si>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</si>
  <si>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</si>
  <si>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</si>
  <si>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</si>
  <si>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</si>
  <si>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</si>
  <si>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</si>
  <si>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</si>
  <si>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</si>
  <si>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</si>
  <si>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</si>
  <si>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</si>
  <si>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</si>
  <si>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</si>
  <si>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</si>
  <si>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</si>
  <si>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</si>
  <si>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</si>
  <si>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</si>
  <si>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</si>
  <si>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</si>
  <si>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</si>
  <si>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</si>
  <si>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</si>
  <si>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</si>
  <si>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</si>
  <si>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</si>
  <si>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</si>
  <si>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</si>
  <si>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</si>
  <si>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</si>
  <si>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</si>
  <si>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</si>
  <si>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</si>
  <si>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</si>
  <si>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</si>
  <si>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</si>
  <si>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</si>
  <si>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</si>
  <si>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</si>
  <si>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</si>
  <si>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</si>
  <si>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</si>
  <si>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</si>
  <si>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</si>
  <si>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</si>
  <si>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</si>
  <si>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</si>
  <si>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</si>
  <si>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</si>
  <si>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</si>
  <si>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</si>
  <si>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</si>
  <si>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</si>
  <si>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</si>
  <si>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</si>
  <si>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</si>
  <si>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</si>
  <si>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</si>
  <si>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</si>
  <si>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</si>
  <si>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</si>
  <si>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</si>
  <si>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</si>
  <si>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</si>
  <si>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</si>
  <si>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</si>
  <si>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</si>
  <si>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</si>
  <si>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</si>
  <si>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</si>
  <si>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</si>
  <si>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</si>
  <si>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</si>
  <si>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</si>
  <si>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</si>
  <si>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</si>
  <si>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</si>
  <si>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</si>
  <si>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</si>
  <si>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</si>
  <si>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</si>
  <si>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</si>
  <si>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</si>
  <si>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</si>
  <si>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</si>
  <si>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</si>
  <si>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</si>
  <si>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</si>
  <si>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</si>
  <si>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</si>
  <si>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</si>
  <si>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</si>
  <si>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</si>
  <si>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</si>
  <si>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</si>
  <si>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</si>
  <si>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</si>
  <si>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</si>
  <si>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</si>
  <si>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</si>
  <si>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</si>
  <si>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</si>
  <si>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</si>
  <si>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</si>
  <si>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</si>
  <si>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</si>
  <si>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</si>
  <si>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</si>
  <si>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</si>
  <si>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</si>
  <si>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</si>
  <si>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</si>
  <si>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</si>
  <si>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</si>
  <si>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</si>
  <si>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</si>
  <si>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</si>
  <si>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</si>
  <si>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</si>
  <si>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</si>
  <si>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</si>
  <si>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</si>
  <si>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</si>
  <si>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</si>
  <si>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</si>
  <si>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</si>
  <si>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</si>
  <si>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</si>
  <si>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</si>
  <si>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</si>
  <si>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</si>
  <si>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</si>
  <si>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</si>
  <si>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</si>
  <si>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</si>
  <si>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</si>
  <si>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</si>
  <si>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</si>
  <si>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</si>
  <si>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</si>
  <si>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</si>
  <si>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</si>
  <si>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</si>
  <si>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</si>
  <si>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</si>
  <si>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</si>
  <si>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</si>
  <si>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</si>
  <si>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</si>
  <si>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</si>
  <si>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</si>
  <si>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</si>
  <si>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</si>
  <si>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</si>
  <si>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</si>
  <si>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</si>
  <si>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</si>
  <si>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</si>
  <si>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</si>
  <si>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</si>
  <si>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</si>
  <si>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</si>
  <si>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</si>
  <si>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</si>
  <si>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</si>
  <si>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</si>
  <si>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</si>
  <si>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</si>
  <si>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</si>
  <si>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</si>
  <si>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</si>
  <si>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</si>
  <si>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</si>
  <si>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</si>
  <si>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</si>
  <si>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</si>
  <si>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</si>
  <si>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</si>
  <si>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</si>
  <si>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</si>
  <si>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</si>
  <si>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</si>
  <si>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Average Donation</t>
  </si>
  <si>
    <t>Median Average Donation</t>
  </si>
  <si>
    <t>Mean Number of Backers</t>
  </si>
  <si>
    <t>Median Number of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</si>
  <si>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</si>
  <si>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</si>
  <si>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</si>
  <si>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</si>
  <si>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</si>
  <si>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</si>
  <si>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</si>
  <si>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</si>
  <si>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Measures of Central Tendencies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</si>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</sst>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66" fontId="1" fillId="0" borderId="0" xfId="1" applyNumberFormat="1" applyFont="1"/>
    <xf numFmtId="166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6"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3" formatCode="0%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4-45DB-9605-BD9672E9C7F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4-45DB-9605-BD9672E9C7F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64-45DB-9605-BD9672E9C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102255"/>
        <c:axId val="1357433135"/>
      </c:lineChart>
      <c:catAx>
        <c:axId val="13651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433135"/>
        <c:crosses val="autoZero"/>
        <c:auto val="1"/>
        <c:lblAlgn val="ctr"/>
        <c:lblOffset val="100"/>
        <c:noMultiLvlLbl val="0"/>
      </c:catAx>
      <c:valAx>
        <c:axId val="13574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02-4529-8C53-952140B617A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02-4529-8C53-952140B617A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02-4529-8C53-952140B61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120304"/>
        <c:axId val="1283294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02-4529-8C53-952140B617A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02-4529-8C53-952140B617A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02-4529-8C53-952140B617A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02-4529-8C53-952140B617A1}"/>
                  </c:ext>
                </c:extLst>
              </c15:ser>
            </c15:filteredLineSeries>
          </c:ext>
        </c:extLst>
      </c:lineChart>
      <c:catAx>
        <c:axId val="8531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294480"/>
        <c:crosses val="autoZero"/>
        <c:auto val="1"/>
        <c:lblAlgn val="ctr"/>
        <c:lblOffset val="100"/>
        <c:noMultiLvlLbl val="0"/>
      </c:catAx>
      <c:valAx>
        <c:axId val="12832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8-4E6B-939E-368F1A0797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68-4E6B-939E-368F1A0797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68-4E6B-939E-368F1A0797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68-4E6B-939E-368F1A079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336607"/>
        <c:axId val="256209327"/>
      </c:barChart>
      <c:catAx>
        <c:axId val="198333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09327"/>
        <c:crosses val="autoZero"/>
        <c:auto val="1"/>
        <c:lblAlgn val="ctr"/>
        <c:lblOffset val="100"/>
        <c:noMultiLvlLbl val="0"/>
      </c:catAx>
      <c:valAx>
        <c:axId val="2562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33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8-4BE6-BD75-750FB3F99B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8-4BE6-BD75-750FB3F99B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88-4BE6-BD75-750FB3F99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366383"/>
        <c:axId val="255969343"/>
      </c:barChart>
      <c:catAx>
        <c:axId val="197736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69343"/>
        <c:crosses val="autoZero"/>
        <c:auto val="1"/>
        <c:lblAlgn val="ctr"/>
        <c:lblOffset val="100"/>
        <c:noMultiLvlLbl val="0"/>
      </c:catAx>
      <c:valAx>
        <c:axId val="25596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6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7-451C-A4F9-9629E6577EA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67-451C-A4F9-9629E6577EA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67-451C-A4F9-9629E6577EA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67-451C-A4F9-9629E6577E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77925951"/>
        <c:axId val="589010367"/>
      </c:lineChart>
      <c:catAx>
        <c:axId val="197792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010367"/>
        <c:crosses val="autoZero"/>
        <c:auto val="1"/>
        <c:lblAlgn val="ctr"/>
        <c:lblOffset val="100"/>
        <c:noMultiLvlLbl val="0"/>
      </c:catAx>
      <c:valAx>
        <c:axId val="5890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2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99694</xdr:colOff>
      <xdr:row>0</xdr:row>
      <xdr:rowOff>64134</xdr:rowOff>
    </xdr:from>
    <xdr:to>
      <xdr:col>16</xdr:col>
      <xdr:colOff>76834</xdr:colOff>
      <xdr:row>21</xdr:row>
      <xdr:rowOff>113345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26821-3F98-46CC-A467-4DAD70910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2152650</xdr:colOff>
      <xdr:row>15</xdr:row>
      <xdr:rowOff>92392</xdr:rowOff>
    </xdr:from>
    <xdr:to>
      <xdr:col>7</xdr:col>
      <xdr:colOff>581977</xdr:colOff>
      <xdr:row>40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B57B92-D9B7-4EAA-92AD-5CBE294EC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287655</xdr:colOff>
      <xdr:row>1</xdr:row>
      <xdr:rowOff>38099</xdr:rowOff>
    </xdr:from>
    <xdr:to>
      <xdr:col>21</xdr:col>
      <xdr:colOff>85491</xdr:colOff>
      <xdr:row>28</xdr:row>
      <xdr:rowOff>86590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03A1B-6EA5-44C0-8B49-9F33FF37B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497205</xdr:colOff>
      <xdr:row>1</xdr:row>
      <xdr:rowOff>66674</xdr:rowOff>
    </xdr:from>
    <xdr:to>
      <xdr:col>17</xdr:col>
      <xdr:colOff>350520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D6F6E-CA7E-4585-96C7-5872C1B48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3</xdr:row>
      <xdr:rowOff>93342</xdr:rowOff>
    </xdr:from>
    <xdr:to>
      <xdr:col>23</xdr:col>
      <xdr:colOff>63500</xdr:colOff>
      <xdr:row>36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2D5F2-896B-4F3F-B8F6-8849723E8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 Cao" refreshedDate="44154.812545833331" createdVersion="6" refreshedVersion="6" minRefreshableVersion="3" recordCount="4114" xr:uid="{81CD65F4-9A7A-4D0B-9AAA-63BFD834DC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 Cao" refreshedDate="44154.882875810188" createdVersion="6" refreshedVersion="6" minRefreshableVersion="3" recordCount="4115" xr:uid="{5761D0A9-CCD5-4F10-AFEE-AF3931C61C52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 Cao" refreshedDate="44155.908963773145" createdVersion="6" refreshedVersion="6" minRefreshableVersion="3" recordCount="4115" xr:uid="{39FF9F23-AD3B-4458-BB86-FE66524FFAC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7T14:01:0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6-27T15:19:29"/>
        <d v="2014-08-21T06:59:23"/>
        <d v="2015-01-21T03:57:17"/>
        <d v="2016-05-05T22:57:33"/>
        <d v="2014-05-16T15:16:04"/>
        <d v="2016-07-02T14:00:08"/>
        <d v="2014-09-30T15:37:03"/>
        <d v="2016-01-03T14:58:48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6-25T20:41:37"/>
        <d v="2015-04-24T08:18:52"/>
        <d v="2016-11-09T03:37:55"/>
        <d v="2016-06-17T18:07:49"/>
        <d v="2015-05-14T22:20:10"/>
        <d v="2014-06-13T10:58:33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7-08T19:31:29"/>
        <d v="2015-10-16T20:29:06"/>
        <d v="2015-08-26T23:43:42"/>
        <d v="2015-06-17T16:27:59"/>
        <d v="2014-06-25T19:33:40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3-16T20:48:27"/>
        <d v="2014-08-29T18:04:57"/>
        <d v="2015-01-06T23:14:16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9-06T19:15:35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4-03T20:58:47"/>
        <d v="2015-05-04T19:46:40"/>
        <d v="2014-06-18T21:08:57"/>
        <d v="2015-06-18T11:12:17"/>
        <d v="2014-05-12T19:33:18"/>
        <d v="2014-11-11T20:25:15"/>
        <d v="2014-04-18T11:18:58"/>
        <d v="2015-06-27T02:35:53"/>
        <d v="2014-04-10T12:36:26"/>
        <d v="2015-04-01T08:59:32"/>
        <d v="2015-05-20T09:58:2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19:10:18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5-01-14T22:34:19"/>
        <d v="2016-02-20T03:22:00"/>
        <d v="2016-06-10T23:32:12"/>
        <d v="2014-11-03T22:29:09"/>
        <d v="2016-04-27T00:54:35"/>
        <d v="2015-06-12T12:50:06"/>
        <d v="2015-11-25T16:41:59"/>
        <d v="2015-05-08T13:55:54"/>
        <d v="2016-10-23T16:00:23"/>
        <d v="2014-05-07T16:36:32"/>
        <d v="2015-06-15T10:43:42"/>
        <d v="2014-11-25T22:32:09"/>
        <d v="2016-08-16T17:58:47"/>
        <d v="2014-08-10T18:24:3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5-07-16T10:28:10"/>
        <d v="2016-11-08T16:15:52"/>
        <d v="2015-05-30T19:39:06"/>
        <d v="2014-10-30T20:19:50"/>
        <d v="2014-12-26T20:39:56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22"/>
    <d v="2015-05-07T14:01:04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2930"/>
    <d v="2016-08-02T10:03:00"/>
    <x v="2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2937"/>
    <d v="2016-02-02T14:58:48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188"/>
    <d v="2016-07-24T23:00:00"/>
    <x v="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192"/>
    <d v="2015-06-13T22:20:1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3193"/>
    <d v="2014-07-13T10:58:33"/>
    <x v="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201"/>
    <d v="2015-08-02T19:31:29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205"/>
    <d v="2014-07-30T23:00:00"/>
    <x v="3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630"/>
    <d v="2016-04-15T20:48:27"/>
    <x v="2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632"/>
    <d v="2015-02-20T23:14:16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647"/>
    <d v="2016-10-16T21:00:00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3752"/>
    <d v="2015-05-18T20:58:47"/>
    <x v="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55"/>
    <d v="2015-08-10T23:00:00"/>
    <x v="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761"/>
    <d v="2015-05-01T08:59:32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762"/>
    <d v="2015-06-10T09:58:2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70"/>
    <d v="2015-06-15T19:10:18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782"/>
    <d v="2015-02-28T22:00:00"/>
    <x v="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785"/>
    <d v="2014-11-23T22:29:09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89"/>
    <d v="2015-06-07T13:55:54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794"/>
    <d v="2016-09-30T17:58:47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795"/>
    <d v="2014-08-31T18:24:37"/>
    <x v="3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876"/>
    <d v="2015-08-28T22:30:00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879"/>
    <d v="2014-11-29T21:19:50"/>
    <x v="3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80"/>
    <d v="2015-01-25T20:39:56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x v="445"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20AC2-1C65-40C0-9C80-7A0415AC315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48406-96E7-4C15-BAF7-141F87FDC7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393FE-3C81-4B8B-BF64-F081E215C5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48BB7-ECEB-4725-8E50-6158FFADBAC7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84FF06-E76E-4E63-ADFA-39EE391A7465}" name="Table2" displayName="Table2" ref="A1:H13" totalsRowShown="0" headerRowDxfId="1" dataDxfId="0">
  <tableColumns count="8">
    <tableColumn id="1" xr3:uid="{A1920A2F-85B8-4B10-A4EF-33F51FAF9C5B}" name="Goal" dataDxfId="9"/>
    <tableColumn id="2" xr3:uid="{DCFEFBAD-6A9D-499F-95FA-B6613EECA25C}" name="Number Successful" dataDxfId="8"/>
    <tableColumn id="3" xr3:uid="{460EDCA9-8176-4134-83AC-7C9EC97447FD}" name="Number Failed" dataDxfId="7"/>
    <tableColumn id="4" xr3:uid="{DACE2BDE-957C-4629-B8BE-0E7C6571C8FC}" name="Number Canceled" dataDxfId="6"/>
    <tableColumn id="5" xr3:uid="{E51FF31C-5295-4316-985A-15A9B4C43863}" name="Total Projects" dataDxfId="5">
      <calculatedColumnFormula>SUM(B2:D2)</calculatedColumnFormula>
    </tableColumn>
    <tableColumn id="6" xr3:uid="{1DD8B7CE-0049-4966-B706-C3BF52E97442}" name="Percentage Successful" dataDxfId="4">
      <calculatedColumnFormula>B2/E2</calculatedColumnFormula>
    </tableColumn>
    <tableColumn id="7" xr3:uid="{A5CB1E48-B3E9-4D22-8845-EDC6E40D8311}" name="Percentage Failed" dataDxfId="3" dataCellStyle="Percent">
      <calculatedColumnFormula>C2/E2</calculatedColumnFormula>
    </tableColumn>
    <tableColumn id="8" xr3:uid="{D478BA28-38A8-4E6B-A45D-3190EC263606}" name="Percentage Canceled" dataDxfId="2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CA3988-85CD-47A9-B277-08CFA0FF681E}" name="Table1" displayName="Table1" ref="A1:C20" totalsRowShown="0" headerRowDxfId="11">
  <tableColumns count="3">
    <tableColumn id="1" xr3:uid="{A8AE2447-816F-4686-846A-ADAB00825D0E}" name="Measures of Central Tendencies" dataDxfId="10"/>
    <tableColumn id="2" xr3:uid="{E1C4B524-78DC-4F72-AE6A-39571D8CD544}" name="Successful"/>
    <tableColumn id="3" xr3:uid="{3F7E8C62-F39C-442D-9CFE-3B19479172FB}" name="Fai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DA81-2B94-4B2A-9869-0F9606837215}">
  <dimension ref="A1:E18"/>
  <sheetViews>
    <sheetView zoomScale="120" zoomScaleNormal="120" workbookViewId="0">
      <selection activeCell="D29" sqref="D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41D3-C934-4AE6-88F1-F28F1A07704F}">
  <dimension ref="A1:H13"/>
  <sheetViews>
    <sheetView tabSelected="1" zoomScale="110" zoomScaleNormal="110" workbookViewId="0">
      <selection sqref="A1:H13"/>
    </sheetView>
  </sheetViews>
  <sheetFormatPr defaultRowHeight="14.4" x14ac:dyDescent="0.3"/>
  <cols>
    <col min="1" max="1" width="17.77734375" bestFit="1" customWidth="1"/>
    <col min="2" max="2" width="18.88671875" customWidth="1"/>
    <col min="3" max="3" width="15.33203125" customWidth="1"/>
    <col min="4" max="4" width="17.88671875" customWidth="1"/>
    <col min="5" max="5" width="14.5546875" customWidth="1"/>
    <col min="6" max="6" width="21.5546875" customWidth="1"/>
    <col min="7" max="7" width="17.88671875" customWidth="1"/>
    <col min="8" max="8" width="20.5546875" customWidth="1"/>
  </cols>
  <sheetData>
    <row r="1" spans="1:8" s="1" customFormat="1" x14ac:dyDescent="0.3">
      <c r="A1" s="1" t="s">
        <v>8381</v>
      </c>
      <c r="B1" s="1" t="s">
        <v>8403</v>
      </c>
      <c r="C1" s="1" t="s">
        <v>8404</v>
      </c>
      <c r="D1" s="1" t="s">
        <v>8405</v>
      </c>
      <c r="E1" s="1" t="s">
        <v>8406</v>
      </c>
      <c r="F1" s="1" t="s">
        <v>8407</v>
      </c>
      <c r="G1" s="1" t="s">
        <v>8408</v>
      </c>
      <c r="H1" s="1" t="s">
        <v>8409</v>
      </c>
    </row>
    <row r="2" spans="1:8" x14ac:dyDescent="0.3">
      <c r="A2" s="1" t="s">
        <v>8410</v>
      </c>
      <c r="B2" s="22">
        <f>COUNTIFS(Kickstarter!F:F,"Successful",Kickstarter!D:D,"&lt;1000",Kickstarter!R:R,"plays")</f>
        <v>141</v>
      </c>
      <c r="C2" s="23">
        <f>COUNTIFS(Kickstarter!F:F,"Failed",Kickstarter!D:D,"&lt;1000",Kickstarter!R:R,"plays")</f>
        <v>45</v>
      </c>
      <c r="D2" s="22">
        <f>COUNTIFS(Kickstarter!F:F,"Canceled",Kickstarter!D:D,"&lt;1000",Kickstarter!R:R,"plays")</f>
        <v>0</v>
      </c>
      <c r="E2" s="22">
        <f>SUM(B2:D2)</f>
        <v>186</v>
      </c>
      <c r="F2" s="24">
        <f t="shared" ref="F2:F13" si="0">B2/E2</f>
        <v>0.75806451612903225</v>
      </c>
      <c r="G2" s="25">
        <f t="shared" ref="G2:G13" si="1">C2/E2</f>
        <v>0.24193548387096775</v>
      </c>
      <c r="H2" s="25">
        <f t="shared" ref="H2:H13" si="2">D2/E2</f>
        <v>0</v>
      </c>
    </row>
    <row r="3" spans="1:8" x14ac:dyDescent="0.3">
      <c r="A3" s="1" t="s">
        <v>8411</v>
      </c>
      <c r="B3" s="22">
        <f>COUNTIFS(Kickstarter!F:F,"Successful",Kickstarter!D:D,"&gt;=1000",Kickstarter!D:D,"&lt;=4999",Kickstarter!R:R,"plays")</f>
        <v>388</v>
      </c>
      <c r="C3" s="23">
        <f>COUNTIFS(Kickstarter!F:F,"Failed",Kickstarter!D:D,"&gt;=1000",Kickstarter!D:D,"&lt;=4999",Kickstarter!R:R,"plays")</f>
        <v>146</v>
      </c>
      <c r="D3" s="22">
        <f>COUNTIFS(Kickstarter!F:F,"Canceled",Kickstarter!D:D,"&gt;=1000",Kickstarter!D:D,"&lt;=4999",Kickstarter!R:R,"plays")</f>
        <v>0</v>
      </c>
      <c r="E3" s="22">
        <f t="shared" ref="E3:E13" si="3">SUM(B3:D3)</f>
        <v>534</v>
      </c>
      <c r="F3" s="24">
        <f t="shared" si="0"/>
        <v>0.72659176029962547</v>
      </c>
      <c r="G3" s="25">
        <f t="shared" si="1"/>
        <v>0.27340823970037453</v>
      </c>
      <c r="H3" s="25">
        <f t="shared" si="2"/>
        <v>0</v>
      </c>
    </row>
    <row r="4" spans="1:8" x14ac:dyDescent="0.3">
      <c r="A4" s="1" t="s">
        <v>8412</v>
      </c>
      <c r="B4" s="22">
        <f>COUNTIFS(Kickstarter!F:F,"Successful",Kickstarter!D:D,"&gt;=5000",Kickstarter!D:D,"&lt;=9999",Kickstarter!R:R,"plays")</f>
        <v>93</v>
      </c>
      <c r="C4" s="23">
        <f>COUNTIFS(Kickstarter!F:F,"Failed",Kickstarter!D:D,"&gt;=5000",Kickstarter!D:D,"&lt;=9999",Kickstarter!R:R,"plays")</f>
        <v>76</v>
      </c>
      <c r="D4" s="22">
        <f>COUNTIFS(Kickstarter!F:F,"Canceled",Kickstarter!D:D,"&gt;=5000",Kickstarter!D:D,"&lt;=9999",Kickstarter!R:R,"plays")</f>
        <v>0</v>
      </c>
      <c r="E4" s="22">
        <f t="shared" si="3"/>
        <v>169</v>
      </c>
      <c r="F4" s="24">
        <f t="shared" si="0"/>
        <v>0.55029585798816572</v>
      </c>
      <c r="G4" s="25">
        <f t="shared" si="1"/>
        <v>0.44970414201183434</v>
      </c>
      <c r="H4" s="25">
        <f t="shared" si="2"/>
        <v>0</v>
      </c>
    </row>
    <row r="5" spans="1:8" x14ac:dyDescent="0.3">
      <c r="A5" s="1" t="s">
        <v>8413</v>
      </c>
      <c r="B5" s="22">
        <f>COUNTIFS(Kickstarter!F:F,"Successful",Kickstarter!D:D,"&gt;=10000",Kickstarter!D:D,"&lt;=14999",Kickstarter!R:R,"plays")</f>
        <v>39</v>
      </c>
      <c r="C5" s="23">
        <f>COUNTIFS(Kickstarter!F:F,"Failed",Kickstarter!D:D,"&gt;=10000",Kickstarter!D:D,"&lt;=14999",Kickstarter!R:R,"plays")</f>
        <v>33</v>
      </c>
      <c r="D5" s="22">
        <f>COUNTIFS(Kickstarter!F:F,"Canceled",Kickstarter!D:D,"&gt;=10000",Kickstarter!D:D,"&lt;=14999",Kickstarter!R:R,"plays")</f>
        <v>0</v>
      </c>
      <c r="E5" s="22">
        <f t="shared" si="3"/>
        <v>72</v>
      </c>
      <c r="F5" s="24">
        <f t="shared" si="0"/>
        <v>0.54166666666666663</v>
      </c>
      <c r="G5" s="25">
        <f t="shared" si="1"/>
        <v>0.45833333333333331</v>
      </c>
      <c r="H5" s="25">
        <f t="shared" si="2"/>
        <v>0</v>
      </c>
    </row>
    <row r="6" spans="1:8" x14ac:dyDescent="0.3">
      <c r="A6" s="1" t="s">
        <v>8414</v>
      </c>
      <c r="B6" s="22">
        <f>COUNTIFS(Kickstarter!F:F,"Successful",Kickstarter!D:D,"&gt;=15000",Kickstarter!D:D,"&lt;=19999",Kickstarter!R:R,"plays")</f>
        <v>12</v>
      </c>
      <c r="C6" s="23">
        <f>COUNTIFS(Kickstarter!F:F,"Failed",Kickstarter!D:D,"&gt;=15000",Kickstarter!D:D,"&lt;=19999",Kickstarter!R:R,"plays")</f>
        <v>12</v>
      </c>
      <c r="D6" s="22">
        <f>COUNTIFS(Kickstarter!F:F,"Canceled",Kickstarter!D:D,"&gt;=15000",Kickstarter!D:D,"&lt;=19999",Kickstarter!R:R,"plays")</f>
        <v>0</v>
      </c>
      <c r="E6" s="22">
        <f t="shared" si="3"/>
        <v>24</v>
      </c>
      <c r="F6" s="24">
        <f t="shared" si="0"/>
        <v>0.5</v>
      </c>
      <c r="G6" s="25">
        <f t="shared" si="1"/>
        <v>0.5</v>
      </c>
      <c r="H6" s="25">
        <f t="shared" si="2"/>
        <v>0</v>
      </c>
    </row>
    <row r="7" spans="1:8" x14ac:dyDescent="0.3">
      <c r="A7" s="1" t="s">
        <v>8415</v>
      </c>
      <c r="B7" s="22">
        <f>COUNTIFS(Kickstarter!F:F,"Successful",Kickstarter!D:D,"&gt;=20000",Kickstarter!D:D,"&lt;=24999",Kickstarter!R:R,"plays")</f>
        <v>9</v>
      </c>
      <c r="C7" s="23">
        <f>COUNTIFS(Kickstarter!F:F,"Failed",Kickstarter!D:D,"&gt;=20000",Kickstarter!D:D,"&lt;=24999",Kickstarter!R:R,"plays")</f>
        <v>11</v>
      </c>
      <c r="D7" s="22">
        <f>COUNTIFS(Kickstarter!F:F,"Canceled",Kickstarter!D:D,"&gt;=20000",Kickstarter!D:D,"&lt;=24999",Kickstarter!R:R,"plays")</f>
        <v>0</v>
      </c>
      <c r="E7" s="22">
        <f t="shared" si="3"/>
        <v>20</v>
      </c>
      <c r="F7" s="24">
        <f t="shared" si="0"/>
        <v>0.45</v>
      </c>
      <c r="G7" s="25">
        <f t="shared" si="1"/>
        <v>0.55000000000000004</v>
      </c>
      <c r="H7" s="25">
        <f t="shared" si="2"/>
        <v>0</v>
      </c>
    </row>
    <row r="8" spans="1:8" x14ac:dyDescent="0.3">
      <c r="A8" s="1" t="s">
        <v>8416</v>
      </c>
      <c r="B8" s="22">
        <f>COUNTIFS(Kickstarter!F:F,"Successful",Kickstarter!D:D,"&gt;=25000",Kickstarter!D:D,"&lt;=29999",Kickstarter!R:R,"plays")</f>
        <v>1</v>
      </c>
      <c r="C8" s="23">
        <f>COUNTIFS(Kickstarter!F:F,"Failed",Kickstarter!D:D,"&gt;=25000",Kickstarter!D:D,"&lt;=29999",Kickstarter!R:R,"plays")</f>
        <v>4</v>
      </c>
      <c r="D8" s="22">
        <f>COUNTIFS(Kickstarter!F:F,"Canceled",Kickstarter!D:D,"&gt;=25000",Kickstarter!D:D,"&lt;=29999",Kickstarter!R:R,"plays")</f>
        <v>0</v>
      </c>
      <c r="E8" s="22">
        <f t="shared" si="3"/>
        <v>5</v>
      </c>
      <c r="F8" s="24">
        <f t="shared" si="0"/>
        <v>0.2</v>
      </c>
      <c r="G8" s="25">
        <f t="shared" si="1"/>
        <v>0.8</v>
      </c>
      <c r="H8" s="25">
        <f t="shared" si="2"/>
        <v>0</v>
      </c>
    </row>
    <row r="9" spans="1:8" x14ac:dyDescent="0.3">
      <c r="A9" s="1" t="s">
        <v>8417</v>
      </c>
      <c r="B9" s="22">
        <f>COUNTIFS(Kickstarter!F:F,"Successful",Kickstarter!D:D,"&gt;=30000",Kickstarter!D:D,"&lt;=34999",Kickstarter!R:R,"plays")</f>
        <v>3</v>
      </c>
      <c r="C9" s="23">
        <f>COUNTIFS(Kickstarter!F:F,"Failed",Kickstarter!D:D,"&gt;=30000",Kickstarter!D:D,"&lt;=34999",Kickstarter!R:R,"plays")</f>
        <v>8</v>
      </c>
      <c r="D9" s="22">
        <f>COUNTIFS(Kickstarter!F:F,"Canceled",Kickstarter!D:D,"&gt;=30000",Kickstarter!D:D,"&lt;=34999",Kickstarter!R:R,"plays")</f>
        <v>0</v>
      </c>
      <c r="E9" s="22">
        <f t="shared" si="3"/>
        <v>11</v>
      </c>
      <c r="F9" s="24">
        <f t="shared" si="0"/>
        <v>0.27272727272727271</v>
      </c>
      <c r="G9" s="25">
        <f t="shared" si="1"/>
        <v>0.72727272727272729</v>
      </c>
      <c r="H9" s="25">
        <f t="shared" si="2"/>
        <v>0</v>
      </c>
    </row>
    <row r="10" spans="1:8" x14ac:dyDescent="0.3">
      <c r="A10" s="1" t="s">
        <v>8418</v>
      </c>
      <c r="B10" s="22">
        <f>COUNTIFS(Kickstarter!F:F,"Successful",Kickstarter!D:D,"&gt;=35000",Kickstarter!D:D,"&lt;=39999",Kickstarter!R:R,"plays")</f>
        <v>4</v>
      </c>
      <c r="C10" s="23">
        <f>COUNTIFS(Kickstarter!F:F,"Failed",Kickstarter!D:D,"&gt;=35000",Kickstarter!D:D,"&lt;=39999",Kickstarter!R:R,"plays")</f>
        <v>2</v>
      </c>
      <c r="D10" s="22">
        <f>COUNTIFS(Kickstarter!F:F,"Canceled",Kickstarter!D:D,"&gt;=35000",Kickstarter!D:D,"&lt;=39999",Kickstarter!R:R,"plays")</f>
        <v>0</v>
      </c>
      <c r="E10" s="22">
        <f t="shared" si="3"/>
        <v>6</v>
      </c>
      <c r="F10" s="24">
        <f t="shared" si="0"/>
        <v>0.66666666666666663</v>
      </c>
      <c r="G10" s="25">
        <f t="shared" si="1"/>
        <v>0.33333333333333331</v>
      </c>
      <c r="H10" s="25">
        <f t="shared" si="2"/>
        <v>0</v>
      </c>
    </row>
    <row r="11" spans="1:8" x14ac:dyDescent="0.3">
      <c r="A11" s="1" t="s">
        <v>8419</v>
      </c>
      <c r="B11" s="22">
        <f>COUNTIFS(Kickstarter!F:F,"Successful",Kickstarter!D:D,"&gt;=40000",Kickstarter!D:D,"&lt;=44999",Kickstarter!R:R,"plays")</f>
        <v>2</v>
      </c>
      <c r="C11" s="23">
        <f>COUNTIFS(Kickstarter!F:F,"Failed",Kickstarter!D:D,"&gt;=40000",Kickstarter!D:D,"&lt;=44999",Kickstarter!R:R,"plays")</f>
        <v>1</v>
      </c>
      <c r="D11" s="22">
        <f>COUNTIFS(Kickstarter!F:F,"Canceled",Kickstarter!D:D,"&gt;=40000",Kickstarter!D:D,"&lt;=44999",Kickstarter!R:R,"plays")</f>
        <v>0</v>
      </c>
      <c r="E11" s="22">
        <f t="shared" si="3"/>
        <v>3</v>
      </c>
      <c r="F11" s="24">
        <f t="shared" si="0"/>
        <v>0.66666666666666663</v>
      </c>
      <c r="G11" s="25">
        <f t="shared" si="1"/>
        <v>0.33333333333333331</v>
      </c>
      <c r="H11" s="25">
        <f t="shared" si="2"/>
        <v>0</v>
      </c>
    </row>
    <row r="12" spans="1:8" x14ac:dyDescent="0.3">
      <c r="A12" s="1" t="s">
        <v>8420</v>
      </c>
      <c r="B12" s="22">
        <f>COUNTIFS(Kickstarter!F:F,"Successful",Kickstarter!D:D,"&gt;=45000",Kickstarter!D:D,"&lt;=49999",Kickstarter!R:R,"plays")</f>
        <v>0</v>
      </c>
      <c r="C12" s="23">
        <f>COUNTIFS(Kickstarter!F:F,"Failed",Kickstarter!D:D,"&gt;=45000",Kickstarter!D:D,"&lt;=49999",Kickstarter!R:R,"plays")</f>
        <v>1</v>
      </c>
      <c r="D12" s="22">
        <f>COUNTIFS(Kickstarter!F:F,"Canceled",Kickstarter!D:D,"&gt;=45000",Kickstarter!D:D,"&lt;=49999",Kickstarter!R:R,"plays")</f>
        <v>0</v>
      </c>
      <c r="E12" s="22">
        <f t="shared" si="3"/>
        <v>1</v>
      </c>
      <c r="F12" s="24">
        <f t="shared" si="0"/>
        <v>0</v>
      </c>
      <c r="G12" s="25">
        <f t="shared" si="1"/>
        <v>1</v>
      </c>
      <c r="H12" s="25">
        <f t="shared" si="2"/>
        <v>0</v>
      </c>
    </row>
    <row r="13" spans="1:8" x14ac:dyDescent="0.3">
      <c r="A13" s="1" t="s">
        <v>8421</v>
      </c>
      <c r="B13" s="22">
        <f>COUNTIFS(Kickstarter!F:F,"Successful",Kickstarter!D:D,"&gt;=50000",Kickstarter!R:R,"plays")</f>
        <v>2</v>
      </c>
      <c r="C13" s="23">
        <f>COUNTIFS(Kickstarter!F:F,"Failed",Kickstarter!D:D,"&gt;=50000",Kickstarter!R:R,"plays")</f>
        <v>14</v>
      </c>
      <c r="D13" s="22">
        <f>COUNTIFS(Kickstarter!F:F,"Canceled",Kickstarter!D:D,"&gt;50000",Kickstarter!R:R,"plays")</f>
        <v>0</v>
      </c>
      <c r="E13" s="22">
        <f t="shared" si="3"/>
        <v>16</v>
      </c>
      <c r="F13" s="24">
        <f t="shared" si="0"/>
        <v>0.125</v>
      </c>
      <c r="G13" s="25">
        <f t="shared" si="1"/>
        <v>0.875</v>
      </c>
      <c r="H13" s="25">
        <f t="shared" si="2"/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Normal="100" workbookViewId="0">
      <pane ySplit="1" topLeftCell="A2" activePane="bottomLeft" state="frozen"/>
      <selection activeCell="D1" sqref="D1:T1048576"/>
      <selection pane="bottomLeft" activeCell="O1" sqref="O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6.3320312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>YEAR(S8)</f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s="11" t="s">
        <v>8315</v>
      </c>
      <c r="R522" t="s">
        <v>8316</v>
      </c>
      <c r="S522" s="15">
        <f t="shared" ref="S522:S585" si="47">(((J522/60)/60)/24)+DATE(1970,1,1)</f>
        <v>42432.701724537037</v>
      </c>
      <c r="T522" s="15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28.8" x14ac:dyDescent="0.3">
      <c r="A523">
        <v>3600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1" t="s">
        <v>8315</v>
      </c>
      <c r="R523" t="s">
        <v>8316</v>
      </c>
      <c r="S523" s="15">
        <f t="shared" si="47"/>
        <v>42628.849120370374</v>
      </c>
      <c r="T523" s="15">
        <f t="shared" si="48"/>
        <v>42656.849120370374</v>
      </c>
      <c r="U523">
        <f t="shared" si="49"/>
        <v>2016</v>
      </c>
    </row>
    <row r="524" spans="1:21" ht="57.6" x14ac:dyDescent="0.3">
      <c r="A524">
        <v>2794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s="11" t="s">
        <v>8315</v>
      </c>
      <c r="R524" t="s">
        <v>8316</v>
      </c>
      <c r="S524" s="15">
        <f t="shared" si="47"/>
        <v>42416.691655092596</v>
      </c>
      <c r="T524" s="15">
        <f t="shared" si="48"/>
        <v>42432.791666666672</v>
      </c>
      <c r="U524">
        <f t="shared" si="49"/>
        <v>2016</v>
      </c>
    </row>
    <row r="525" spans="1:21" ht="43.2" x14ac:dyDescent="0.3">
      <c r="A525">
        <v>3675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s="11" t="s">
        <v>8315</v>
      </c>
      <c r="R525" t="s">
        <v>8316</v>
      </c>
      <c r="S525" s="15">
        <f t="shared" si="47"/>
        <v>42493.597013888888</v>
      </c>
      <c r="T525" s="15">
        <f t="shared" si="48"/>
        <v>42505.958333333328</v>
      </c>
      <c r="U525">
        <f t="shared" si="49"/>
        <v>2016</v>
      </c>
    </row>
    <row r="526" spans="1:21" ht="43.2" x14ac:dyDescent="0.3">
      <c r="A526">
        <v>2976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1" t="s">
        <v>8315</v>
      </c>
      <c r="R526" t="s">
        <v>8316</v>
      </c>
      <c r="S526" s="15">
        <f t="shared" si="47"/>
        <v>42425.730671296296</v>
      </c>
      <c r="T526" s="15">
        <f t="shared" si="48"/>
        <v>42442.5</v>
      </c>
      <c r="U526">
        <f t="shared" si="49"/>
        <v>2016</v>
      </c>
    </row>
    <row r="527" spans="1:21" ht="57.6" x14ac:dyDescent="0.3">
      <c r="A527">
        <v>2823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s="11" t="s">
        <v>8315</v>
      </c>
      <c r="R527" t="s">
        <v>8316</v>
      </c>
      <c r="S527" s="15">
        <f t="shared" si="47"/>
        <v>42067.011643518519</v>
      </c>
      <c r="T527" s="15">
        <f t="shared" si="48"/>
        <v>42094.957638888889</v>
      </c>
      <c r="U527">
        <f t="shared" si="49"/>
        <v>2015</v>
      </c>
    </row>
    <row r="528" spans="1:21" ht="43.2" x14ac:dyDescent="0.3">
      <c r="A528">
        <v>3508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s="11" t="s">
        <v>8315</v>
      </c>
      <c r="R528" t="s">
        <v>8316</v>
      </c>
      <c r="S528" s="15">
        <f t="shared" si="47"/>
        <v>42477.729780092588</v>
      </c>
      <c r="T528" s="15">
        <f t="shared" si="48"/>
        <v>42500.875</v>
      </c>
      <c r="U528">
        <f t="shared" si="49"/>
        <v>2016</v>
      </c>
    </row>
    <row r="529" spans="1:21" ht="43.2" x14ac:dyDescent="0.3">
      <c r="A529">
        <v>3576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s="11" t="s">
        <v>8315</v>
      </c>
      <c r="R529" t="s">
        <v>8316</v>
      </c>
      <c r="S529" s="15">
        <f t="shared" si="47"/>
        <v>42649.54923611111</v>
      </c>
      <c r="T529" s="15">
        <f t="shared" si="48"/>
        <v>42709.590902777782</v>
      </c>
      <c r="U529">
        <f t="shared" si="49"/>
        <v>2016</v>
      </c>
    </row>
    <row r="530" spans="1:21" ht="43.2" x14ac:dyDescent="0.3">
      <c r="A530">
        <v>3830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1" t="s">
        <v>8315</v>
      </c>
      <c r="R530" t="s">
        <v>8316</v>
      </c>
      <c r="S530" s="15">
        <f t="shared" si="47"/>
        <v>42503.740868055553</v>
      </c>
      <c r="T530" s="15">
        <f t="shared" si="48"/>
        <v>42517.740868055553</v>
      </c>
      <c r="U530">
        <f t="shared" si="49"/>
        <v>2016</v>
      </c>
    </row>
    <row r="531" spans="1:21" ht="43.2" x14ac:dyDescent="0.3">
      <c r="A531">
        <v>3292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s="11" t="s">
        <v>8315</v>
      </c>
      <c r="R531" t="s">
        <v>8316</v>
      </c>
      <c r="S531" s="15">
        <f t="shared" si="47"/>
        <v>42282.770231481481</v>
      </c>
      <c r="T531" s="15">
        <f t="shared" si="48"/>
        <v>42342.811898148153</v>
      </c>
      <c r="U531">
        <f t="shared" si="49"/>
        <v>2015</v>
      </c>
    </row>
    <row r="532" spans="1:21" ht="43.2" x14ac:dyDescent="0.3">
      <c r="A532">
        <v>3429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s="11" t="s">
        <v>8315</v>
      </c>
      <c r="R532" t="s">
        <v>8316</v>
      </c>
      <c r="S532" s="15">
        <f t="shared" si="47"/>
        <v>42662.021539351852</v>
      </c>
      <c r="T532" s="15">
        <f t="shared" si="48"/>
        <v>42676.021539351852</v>
      </c>
      <c r="U532">
        <f t="shared" si="49"/>
        <v>2016</v>
      </c>
    </row>
    <row r="533" spans="1:21" ht="43.2" x14ac:dyDescent="0.3">
      <c r="A533">
        <v>3536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s="11" t="s">
        <v>8315</v>
      </c>
      <c r="R533" t="s">
        <v>8316</v>
      </c>
      <c r="S533" s="15">
        <f t="shared" si="47"/>
        <v>42328.727141203708</v>
      </c>
      <c r="T533" s="15">
        <f t="shared" si="48"/>
        <v>42358.499305555553</v>
      </c>
      <c r="U533">
        <f t="shared" si="49"/>
        <v>2015</v>
      </c>
    </row>
    <row r="534" spans="1:21" ht="43.2" x14ac:dyDescent="0.3">
      <c r="A534">
        <v>2820</v>
      </c>
      <c r="B534" s="9" t="s">
        <v>2820</v>
      </c>
      <c r="C534" s="3" t="s">
        <v>6930</v>
      </c>
      <c r="D534" s="5">
        <v>200</v>
      </c>
      <c r="E534" s="7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 s="11" t="s">
        <v>8315</v>
      </c>
      <c r="R534" t="s">
        <v>8316</v>
      </c>
      <c r="S534" s="15">
        <f t="shared" si="47"/>
        <v>42401.610983796301</v>
      </c>
      <c r="T534" s="15">
        <f t="shared" si="48"/>
        <v>42426</v>
      </c>
      <c r="U534">
        <f t="shared" si="49"/>
        <v>2016</v>
      </c>
    </row>
    <row r="535" spans="1:21" ht="28.8" x14ac:dyDescent="0.3">
      <c r="A535">
        <v>3371</v>
      </c>
      <c r="B535" s="9" t="s">
        <v>3370</v>
      </c>
      <c r="C535" s="3" t="s">
        <v>7481</v>
      </c>
      <c r="D535" s="5">
        <v>200</v>
      </c>
      <c r="E535" s="7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 s="11" t="s">
        <v>8315</v>
      </c>
      <c r="R535" t="s">
        <v>8316</v>
      </c>
      <c r="S535" s="15">
        <f t="shared" si="47"/>
        <v>42312.874594907407</v>
      </c>
      <c r="T535" s="15">
        <f t="shared" si="48"/>
        <v>42340.874594907407</v>
      </c>
      <c r="U535">
        <f t="shared" si="49"/>
        <v>2015</v>
      </c>
    </row>
    <row r="536" spans="1:21" ht="43.2" x14ac:dyDescent="0.3">
      <c r="A536">
        <v>3415</v>
      </c>
      <c r="B536" s="9" t="s">
        <v>3414</v>
      </c>
      <c r="C536" s="3" t="s">
        <v>7525</v>
      </c>
      <c r="D536" s="5">
        <v>200</v>
      </c>
      <c r="E536" s="7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 s="11" t="s">
        <v>8315</v>
      </c>
      <c r="R536" t="s">
        <v>8316</v>
      </c>
      <c r="S536" s="15">
        <f t="shared" si="47"/>
        <v>42467.144166666665</v>
      </c>
      <c r="T536" s="15">
        <f t="shared" si="48"/>
        <v>42477.979166666672</v>
      </c>
      <c r="U536">
        <f t="shared" si="49"/>
        <v>2016</v>
      </c>
    </row>
    <row r="537" spans="1:21" ht="43.2" x14ac:dyDescent="0.3">
      <c r="A537">
        <v>3588</v>
      </c>
      <c r="B537" s="9" t="s">
        <v>3587</v>
      </c>
      <c r="C537" s="3" t="s">
        <v>7698</v>
      </c>
      <c r="D537" s="5">
        <v>200</v>
      </c>
      <c r="E537" s="7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 s="11" t="s">
        <v>8315</v>
      </c>
      <c r="R537" t="s">
        <v>8316</v>
      </c>
      <c r="S537" s="15">
        <f t="shared" si="47"/>
        <v>42101.828819444447</v>
      </c>
      <c r="T537" s="15">
        <f t="shared" si="48"/>
        <v>42123.958333333328</v>
      </c>
      <c r="U537">
        <f t="shared" si="49"/>
        <v>2015</v>
      </c>
    </row>
    <row r="538" spans="1:21" ht="28.8" x14ac:dyDescent="0.3">
      <c r="A538">
        <v>3719</v>
      </c>
      <c r="B538" s="9" t="s">
        <v>3716</v>
      </c>
      <c r="C538" s="3" t="s">
        <v>7829</v>
      </c>
      <c r="D538" s="5">
        <v>200</v>
      </c>
      <c r="E538" s="7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 s="11" t="s">
        <v>8315</v>
      </c>
      <c r="R538" t="s">
        <v>8316</v>
      </c>
      <c r="S538" s="15">
        <f t="shared" si="47"/>
        <v>42147.729930555557</v>
      </c>
      <c r="T538" s="15">
        <f t="shared" si="48"/>
        <v>42177.729930555557</v>
      </c>
      <c r="U538">
        <f t="shared" si="49"/>
        <v>2015</v>
      </c>
    </row>
    <row r="539" spans="1:21" ht="43.2" x14ac:dyDescent="0.3">
      <c r="A539">
        <v>3835</v>
      </c>
      <c r="B539" s="9" t="s">
        <v>3832</v>
      </c>
      <c r="C539" s="3" t="s">
        <v>7944</v>
      </c>
      <c r="D539" s="5">
        <v>200</v>
      </c>
      <c r="E539" s="7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 s="11" t="s">
        <v>8315</v>
      </c>
      <c r="R539" t="s">
        <v>8316</v>
      </c>
      <c r="S539" s="15">
        <f t="shared" si="47"/>
        <v>42460.94222222222</v>
      </c>
      <c r="T539" s="15">
        <f t="shared" si="48"/>
        <v>42481.94222222222</v>
      </c>
      <c r="U539">
        <f t="shared" si="49"/>
        <v>2016</v>
      </c>
    </row>
    <row r="540" spans="1:21" ht="43.2" x14ac:dyDescent="0.3">
      <c r="A540">
        <v>3670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s="11" t="s">
        <v>8315</v>
      </c>
      <c r="R540" t="s">
        <v>8316</v>
      </c>
      <c r="S540" s="15">
        <f t="shared" si="47"/>
        <v>42142.514016203699</v>
      </c>
      <c r="T540" s="15">
        <f t="shared" si="48"/>
        <v>42155.958333333328</v>
      </c>
      <c r="U540">
        <f t="shared" si="49"/>
        <v>2015</v>
      </c>
    </row>
    <row r="541" spans="1:21" ht="43.2" x14ac:dyDescent="0.3">
      <c r="A541">
        <v>3663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s="11" t="s">
        <v>8315</v>
      </c>
      <c r="R541" t="s">
        <v>8316</v>
      </c>
      <c r="S541" s="15">
        <f t="shared" si="47"/>
        <v>42665.451736111107</v>
      </c>
      <c r="T541" s="15">
        <f t="shared" si="48"/>
        <v>42725.493402777778</v>
      </c>
      <c r="U541">
        <f t="shared" si="49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15">
        <f t="shared" si="47"/>
        <v>42009.817199074074</v>
      </c>
      <c r="T542" s="15">
        <f t="shared" si="48"/>
        <v>42039.817199074074</v>
      </c>
      <c r="U542">
        <f t="shared" si="49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15">
        <f t="shared" si="47"/>
        <v>42276.046689814815</v>
      </c>
      <c r="T543" s="15">
        <f t="shared" si="48"/>
        <v>42306.046689814815</v>
      </c>
      <c r="U543">
        <f t="shared" si="49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15">
        <f t="shared" si="47"/>
        <v>42433.737453703703</v>
      </c>
      <c r="T544" s="15">
        <f t="shared" si="48"/>
        <v>42493.695787037039</v>
      </c>
      <c r="U544">
        <f t="shared" si="49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15">
        <f t="shared" si="47"/>
        <v>41914.092152777775</v>
      </c>
      <c r="T545" s="15">
        <f t="shared" si="48"/>
        <v>41944.092152777775</v>
      </c>
      <c r="U545">
        <f t="shared" si="49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15">
        <f t="shared" si="47"/>
        <v>42525.656944444447</v>
      </c>
      <c r="T546" s="15">
        <f t="shared" si="48"/>
        <v>42555.656944444447</v>
      </c>
      <c r="U546">
        <f t="shared" si="49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15">
        <f t="shared" si="47"/>
        <v>42249.667997685188</v>
      </c>
      <c r="T548" s="15">
        <f t="shared" si="48"/>
        <v>42294.667997685188</v>
      </c>
      <c r="U548">
        <f t="shared" si="49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t="s">
        <v>8318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15">
        <f t="shared" si="47"/>
        <v>42173.275740740741</v>
      </c>
      <c r="T553" s="15">
        <f t="shared" si="48"/>
        <v>42217.745138888888</v>
      </c>
      <c r="U553">
        <f t="shared" si="49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t="s">
        <v>8318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15">
        <f t="shared" si="47"/>
        <v>41927.71980324074</v>
      </c>
      <c r="T555" s="15">
        <f t="shared" si="48"/>
        <v>41957.761469907404</v>
      </c>
      <c r="U555">
        <f t="shared" si="49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15">
        <f t="shared" si="47"/>
        <v>41901.684861111113</v>
      </c>
      <c r="T556" s="15">
        <f t="shared" si="48"/>
        <v>41931.684861111113</v>
      </c>
      <c r="U556">
        <f t="shared" si="49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t="s">
        <v>8318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15">
        <f t="shared" si="47"/>
        <v>42345.860150462962</v>
      </c>
      <c r="T558" s="15">
        <f t="shared" si="48"/>
        <v>42375.860150462962</v>
      </c>
      <c r="U558">
        <f t="shared" si="49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8317</v>
      </c>
      <c r="R560" t="s">
        <v>8318</v>
      </c>
      <c r="S560" s="15">
        <f t="shared" si="47"/>
        <v>42057.883159722223</v>
      </c>
      <c r="T560" s="15">
        <f t="shared" si="48"/>
        <v>42087.841493055559</v>
      </c>
      <c r="U560">
        <f t="shared" si="49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15">
        <f t="shared" si="47"/>
        <v>42321.283101851848</v>
      </c>
      <c r="T561" s="15">
        <f t="shared" si="48"/>
        <v>42351.283101851848</v>
      </c>
      <c r="U561">
        <f t="shared" si="49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15">
        <f t="shared" si="47"/>
        <v>42268.658715277779</v>
      </c>
      <c r="T563" s="15">
        <f t="shared" si="48"/>
        <v>42303.658715277779</v>
      </c>
      <c r="U563">
        <f t="shared" si="49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t="s">
        <v>8318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t="s">
        <v>8318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15">
        <f t="shared" si="47"/>
        <v>42535.68440972222</v>
      </c>
      <c r="T568" s="15">
        <f t="shared" si="48"/>
        <v>42565.68440972222</v>
      </c>
      <c r="U568">
        <f t="shared" si="49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8317</v>
      </c>
      <c r="R569" t="s">
        <v>8318</v>
      </c>
      <c r="S569" s="15">
        <f t="shared" si="47"/>
        <v>41975.842523148152</v>
      </c>
      <c r="T569" s="15">
        <f t="shared" si="48"/>
        <v>42005.842523148152</v>
      </c>
      <c r="U569">
        <f t="shared" si="49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8317</v>
      </c>
      <c r="R586" t="s">
        <v>8318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8317</v>
      </c>
      <c r="R587" t="s">
        <v>8318</v>
      </c>
      <c r="S587" s="15">
        <f t="shared" si="52"/>
        <v>42283.3909375</v>
      </c>
      <c r="T587" s="15">
        <f t="shared" si="53"/>
        <v>42339</v>
      </c>
      <c r="U587">
        <f t="shared" si="54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15">
        <f t="shared" si="52"/>
        <v>42020.854247685187</v>
      </c>
      <c r="T588" s="15">
        <f t="shared" si="53"/>
        <v>42050.854247685187</v>
      </c>
      <c r="U588">
        <f t="shared" si="54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15">
        <f t="shared" si="52"/>
        <v>42080.757326388892</v>
      </c>
      <c r="T589" s="15">
        <f t="shared" si="53"/>
        <v>42110.757326388892</v>
      </c>
      <c r="U589">
        <f t="shared" si="54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15">
        <f t="shared" si="52"/>
        <v>42631.769513888896</v>
      </c>
      <c r="T590" s="15">
        <f t="shared" si="53"/>
        <v>42691.811180555553</v>
      </c>
      <c r="U590">
        <f t="shared" si="54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15">
        <f t="shared" si="52"/>
        <v>42178.614571759259</v>
      </c>
      <c r="T591" s="15">
        <f t="shared" si="53"/>
        <v>42193.614571759259</v>
      </c>
      <c r="U591">
        <f t="shared" si="54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15">
        <f t="shared" si="52"/>
        <v>42377.554756944446</v>
      </c>
      <c r="T592" s="15">
        <f t="shared" si="53"/>
        <v>42408.542361111111</v>
      </c>
      <c r="U592">
        <f t="shared" si="54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15">
        <f t="shared" si="52"/>
        <v>42177.543171296296</v>
      </c>
      <c r="T593" s="15">
        <f t="shared" si="53"/>
        <v>42207.543171296296</v>
      </c>
      <c r="U593">
        <f t="shared" si="54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15">
        <f t="shared" si="52"/>
        <v>41946.232175925928</v>
      </c>
      <c r="T594" s="15">
        <f t="shared" si="53"/>
        <v>41976.232175925921</v>
      </c>
      <c r="U594">
        <f t="shared" si="54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15">
        <f t="shared" si="52"/>
        <v>42070.677604166667</v>
      </c>
      <c r="T595" s="15">
        <f t="shared" si="53"/>
        <v>42100.635937500003</v>
      </c>
      <c r="U595">
        <f t="shared" si="54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15">
        <f t="shared" si="52"/>
        <v>42446.780162037037</v>
      </c>
      <c r="T596" s="15">
        <f t="shared" si="53"/>
        <v>42476.780162037037</v>
      </c>
      <c r="U596">
        <f t="shared" si="54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15">
        <f t="shared" si="52"/>
        <v>42083.069884259254</v>
      </c>
      <c r="T597" s="15">
        <f t="shared" si="53"/>
        <v>42128.069884259254</v>
      </c>
      <c r="U597">
        <f t="shared" si="54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15">
        <f t="shared" si="52"/>
        <v>42646.896898148145</v>
      </c>
      <c r="T598" s="15">
        <f t="shared" si="53"/>
        <v>42676.896898148145</v>
      </c>
      <c r="U598">
        <f t="shared" si="54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15">
        <f t="shared" si="52"/>
        <v>42545.705266203702</v>
      </c>
      <c r="T599" s="15">
        <f t="shared" si="53"/>
        <v>42582.666666666672</v>
      </c>
      <c r="U599">
        <f t="shared" si="54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15">
        <f t="shared" si="52"/>
        <v>41948.00209490741</v>
      </c>
      <c r="T600" s="15">
        <f t="shared" si="53"/>
        <v>41978.00209490741</v>
      </c>
      <c r="U600">
        <f t="shared" si="54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15">
        <f t="shared" si="52"/>
        <v>42047.812523148154</v>
      </c>
      <c r="T601" s="15">
        <f t="shared" si="53"/>
        <v>42071.636111111111</v>
      </c>
      <c r="U601">
        <f t="shared" si="54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15">
        <f t="shared" si="52"/>
        <v>42073.798171296294</v>
      </c>
      <c r="T602" s="15">
        <f t="shared" si="53"/>
        <v>42133.798171296294</v>
      </c>
      <c r="U602">
        <f t="shared" si="54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15">
        <f t="shared" si="52"/>
        <v>41969.858090277776</v>
      </c>
      <c r="T603" s="15">
        <f t="shared" si="53"/>
        <v>41999.858090277776</v>
      </c>
      <c r="U603">
        <f t="shared" si="54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8317</v>
      </c>
      <c r="R604" t="s">
        <v>8318</v>
      </c>
      <c r="S604" s="15">
        <f t="shared" si="52"/>
        <v>42143.79415509259</v>
      </c>
      <c r="T604" s="15">
        <f t="shared" si="53"/>
        <v>42173.79415509259</v>
      </c>
      <c r="U604">
        <f t="shared" si="54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15">
        <f t="shared" si="52"/>
        <v>41835.639155092591</v>
      </c>
      <c r="T605" s="15">
        <f t="shared" si="53"/>
        <v>41865.639155092591</v>
      </c>
      <c r="U605">
        <f t="shared" si="54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8317</v>
      </c>
      <c r="R606" t="s">
        <v>8318</v>
      </c>
      <c r="S606" s="15">
        <f t="shared" si="52"/>
        <v>41849.035370370373</v>
      </c>
      <c r="T606" s="15">
        <f t="shared" si="53"/>
        <v>41879.035370370373</v>
      </c>
      <c r="U606">
        <f t="shared" si="54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15">
        <f t="shared" si="52"/>
        <v>42194.357731481476</v>
      </c>
      <c r="T607" s="15">
        <f t="shared" si="53"/>
        <v>42239.357731481476</v>
      </c>
      <c r="U607">
        <f t="shared" si="54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15">
        <f t="shared" si="52"/>
        <v>42102.650567129633</v>
      </c>
      <c r="T608" s="15">
        <f t="shared" si="53"/>
        <v>42148.625</v>
      </c>
      <c r="U608">
        <f t="shared" si="54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8317</v>
      </c>
      <c r="R609" t="s">
        <v>8318</v>
      </c>
      <c r="S609" s="15">
        <f t="shared" si="52"/>
        <v>42300.825648148151</v>
      </c>
      <c r="T609" s="15">
        <f t="shared" si="53"/>
        <v>42330.867314814815</v>
      </c>
      <c r="U609">
        <f t="shared" si="54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15">
        <f t="shared" si="52"/>
        <v>42140.921064814815</v>
      </c>
      <c r="T610" s="15">
        <f t="shared" si="53"/>
        <v>42170.921064814815</v>
      </c>
      <c r="U610">
        <f t="shared" si="54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t="s">
        <v>8318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t="s">
        <v>8318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t="s">
        <v>8318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t="s">
        <v>8318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t="s">
        <v>8318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t="s">
        <v>8318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t="s">
        <v>8318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t="s">
        <v>8318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t="s">
        <v>8318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t="s">
        <v>8318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t="s">
        <v>8318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t="s">
        <v>8318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t="s">
        <v>8318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1" t="s">
        <v>8317</v>
      </c>
      <c r="R650" t="s">
        <v>8319</v>
      </c>
      <c r="S650" s="15">
        <f t="shared" ref="S650:S713" si="57">(((J650/60)/60)/24)+DATE(1970,1,1)</f>
        <v>41891.693379629629</v>
      </c>
      <c r="T650" s="15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8317</v>
      </c>
      <c r="R651" t="s">
        <v>8319</v>
      </c>
      <c r="S651" s="15">
        <f t="shared" si="57"/>
        <v>41877.912187499998</v>
      </c>
      <c r="T651" s="15">
        <f t="shared" si="58"/>
        <v>41898.912187499998</v>
      </c>
      <c r="U651">
        <f t="shared" si="59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8317</v>
      </c>
      <c r="R652" t="s">
        <v>8319</v>
      </c>
      <c r="S652" s="15">
        <f t="shared" si="57"/>
        <v>41932.036851851852</v>
      </c>
      <c r="T652" s="15">
        <f t="shared" si="58"/>
        <v>41992.078518518523</v>
      </c>
      <c r="U652">
        <f t="shared" si="59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8317</v>
      </c>
      <c r="R653" t="s">
        <v>8319</v>
      </c>
      <c r="S653" s="15">
        <f t="shared" si="57"/>
        <v>41956.017488425925</v>
      </c>
      <c r="T653" s="15">
        <f t="shared" si="58"/>
        <v>41986.017488425925</v>
      </c>
      <c r="U653">
        <f t="shared" si="59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8317</v>
      </c>
      <c r="R654" t="s">
        <v>8319</v>
      </c>
      <c r="S654" s="15">
        <f t="shared" si="57"/>
        <v>42675.690393518518</v>
      </c>
      <c r="T654" s="15">
        <f t="shared" si="58"/>
        <v>42705.732060185182</v>
      </c>
      <c r="U654">
        <f t="shared" si="59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8317</v>
      </c>
      <c r="R655" t="s">
        <v>8319</v>
      </c>
      <c r="S655" s="15">
        <f t="shared" si="57"/>
        <v>42199.618518518517</v>
      </c>
      <c r="T655" s="15">
        <f t="shared" si="58"/>
        <v>42236.618518518517</v>
      </c>
      <c r="U655">
        <f t="shared" si="59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8317</v>
      </c>
      <c r="R656" t="s">
        <v>8319</v>
      </c>
      <c r="S656" s="15">
        <f t="shared" si="57"/>
        <v>42163.957326388889</v>
      </c>
      <c r="T656" s="15">
        <f t="shared" si="58"/>
        <v>42193.957326388889</v>
      </c>
      <c r="U656">
        <f t="shared" si="59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8317</v>
      </c>
      <c r="R657" t="s">
        <v>8319</v>
      </c>
      <c r="S657" s="15">
        <f t="shared" si="57"/>
        <v>42045.957314814819</v>
      </c>
      <c r="T657" s="15">
        <f t="shared" si="58"/>
        <v>42075.915648148148</v>
      </c>
      <c r="U657">
        <f t="shared" si="59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t="s">
        <v>8319</v>
      </c>
      <c r="S658" s="15">
        <f t="shared" si="57"/>
        <v>42417.804618055554</v>
      </c>
      <c r="T658" s="15">
        <f t="shared" si="58"/>
        <v>42477.762951388882</v>
      </c>
      <c r="U658">
        <f t="shared" si="59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t="s">
        <v>8319</v>
      </c>
      <c r="S659" s="15">
        <f t="shared" si="57"/>
        <v>42331.84574074074</v>
      </c>
      <c r="T659" s="15">
        <f t="shared" si="58"/>
        <v>42361.84574074074</v>
      </c>
      <c r="U659">
        <f t="shared" si="59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t="s">
        <v>8319</v>
      </c>
      <c r="S660" s="15">
        <f t="shared" si="57"/>
        <v>42179.160752314812</v>
      </c>
      <c r="T660" s="15">
        <f t="shared" si="58"/>
        <v>42211.75</v>
      </c>
      <c r="U660">
        <f t="shared" si="59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t="s">
        <v>8319</v>
      </c>
      <c r="S661" s="15">
        <f t="shared" si="57"/>
        <v>42209.593692129631</v>
      </c>
      <c r="T661" s="15">
        <f t="shared" si="58"/>
        <v>42239.593692129631</v>
      </c>
      <c r="U661">
        <f t="shared" si="59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t="s">
        <v>8319</v>
      </c>
      <c r="S662" s="15">
        <f t="shared" si="57"/>
        <v>41922.741655092592</v>
      </c>
      <c r="T662" s="15">
        <f t="shared" si="58"/>
        <v>41952.783321759263</v>
      </c>
      <c r="U662">
        <f t="shared" si="59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t="s">
        <v>8319</v>
      </c>
      <c r="S663" s="15">
        <f t="shared" si="57"/>
        <v>42636.645358796297</v>
      </c>
      <c r="T663" s="15">
        <f t="shared" si="58"/>
        <v>42666.645358796297</v>
      </c>
      <c r="U663">
        <f t="shared" si="59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t="s">
        <v>8319</v>
      </c>
      <c r="S664" s="15">
        <f t="shared" si="57"/>
        <v>41990.438043981485</v>
      </c>
      <c r="T664" s="15">
        <f t="shared" si="58"/>
        <v>42020.438043981485</v>
      </c>
      <c r="U664">
        <f t="shared" si="59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t="s">
        <v>8319</v>
      </c>
      <c r="S665" s="15">
        <f t="shared" si="57"/>
        <v>42173.843240740738</v>
      </c>
      <c r="T665" s="15">
        <f t="shared" si="58"/>
        <v>42203.843240740738</v>
      </c>
      <c r="U665">
        <f t="shared" si="59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t="s">
        <v>8319</v>
      </c>
      <c r="S666" s="15">
        <f t="shared" si="57"/>
        <v>42077.666377314818</v>
      </c>
      <c r="T666" s="15">
        <f t="shared" si="58"/>
        <v>42107.666377314818</v>
      </c>
      <c r="U666">
        <f t="shared" si="59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t="s">
        <v>8319</v>
      </c>
      <c r="S667" s="15">
        <f t="shared" si="57"/>
        <v>42688.711354166662</v>
      </c>
      <c r="T667" s="15">
        <f t="shared" si="58"/>
        <v>42748.711354166662</v>
      </c>
      <c r="U667">
        <f t="shared" si="59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t="s">
        <v>8319</v>
      </c>
      <c r="S668" s="15">
        <f t="shared" si="57"/>
        <v>41838.832152777781</v>
      </c>
      <c r="T668" s="15">
        <f t="shared" si="58"/>
        <v>41868.832152777781</v>
      </c>
      <c r="U668">
        <f t="shared" si="59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t="s">
        <v>8319</v>
      </c>
      <c r="S669" s="15">
        <f t="shared" si="57"/>
        <v>42632.373414351852</v>
      </c>
      <c r="T669" s="15">
        <f t="shared" si="58"/>
        <v>42672.373414351852</v>
      </c>
      <c r="U669">
        <f t="shared" si="59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15">
        <f t="shared" si="57"/>
        <v>42090.831273148149</v>
      </c>
      <c r="T670" s="15">
        <f t="shared" si="58"/>
        <v>42135.831273148149</v>
      </c>
      <c r="U670">
        <f t="shared" si="59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15">
        <f t="shared" si="57"/>
        <v>42527.625671296293</v>
      </c>
      <c r="T671" s="15">
        <f t="shared" si="58"/>
        <v>42557.625671296293</v>
      </c>
      <c r="U671">
        <f t="shared" si="59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15">
        <f t="shared" si="57"/>
        <v>42506.709722222222</v>
      </c>
      <c r="T672" s="15">
        <f t="shared" si="58"/>
        <v>42540.340277777781</v>
      </c>
      <c r="U672">
        <f t="shared" si="59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15">
        <f t="shared" si="57"/>
        <v>41984.692731481482</v>
      </c>
      <c r="T673" s="15">
        <f t="shared" si="58"/>
        <v>42018.166666666672</v>
      </c>
      <c r="U673">
        <f t="shared" si="59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15">
        <f t="shared" si="57"/>
        <v>41974.219490740739</v>
      </c>
      <c r="T674" s="15">
        <f t="shared" si="58"/>
        <v>42005.207638888889</v>
      </c>
      <c r="U674">
        <f t="shared" si="59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15">
        <f t="shared" si="57"/>
        <v>41838.840474537035</v>
      </c>
      <c r="T675" s="15">
        <f t="shared" si="58"/>
        <v>41883.840474537035</v>
      </c>
      <c r="U675">
        <f t="shared" si="59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15">
        <f t="shared" si="57"/>
        <v>41803.116053240738</v>
      </c>
      <c r="T676" s="15">
        <f t="shared" si="58"/>
        <v>41863.116053240738</v>
      </c>
      <c r="U676">
        <f t="shared" si="59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15">
        <f t="shared" si="57"/>
        <v>41975.930601851855</v>
      </c>
      <c r="T677" s="15">
        <f t="shared" si="58"/>
        <v>42005.290972222225</v>
      </c>
      <c r="U677">
        <f t="shared" si="59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15">
        <f t="shared" si="57"/>
        <v>42481.376597222217</v>
      </c>
      <c r="T680" s="15">
        <f t="shared" si="58"/>
        <v>42511.376597222217</v>
      </c>
      <c r="U680">
        <f t="shared" si="59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15">
        <f t="shared" si="57"/>
        <v>42556.695706018523</v>
      </c>
      <c r="T681" s="15">
        <f t="shared" si="58"/>
        <v>42616.695706018523</v>
      </c>
      <c r="U681">
        <f t="shared" si="59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15">
        <f t="shared" si="57"/>
        <v>41864.501516203702</v>
      </c>
      <c r="T682" s="15">
        <f t="shared" si="58"/>
        <v>41899.501516203702</v>
      </c>
      <c r="U682">
        <f t="shared" si="59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15">
        <f t="shared" si="57"/>
        <v>42639.805601851855</v>
      </c>
      <c r="T683" s="15">
        <f t="shared" si="58"/>
        <v>42669.805601851855</v>
      </c>
      <c r="U683">
        <f t="shared" si="59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15">
        <f t="shared" si="57"/>
        <v>42778.765300925923</v>
      </c>
      <c r="T684" s="15">
        <f t="shared" si="58"/>
        <v>42808.723634259266</v>
      </c>
      <c r="U684">
        <f t="shared" si="59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15">
        <f t="shared" si="57"/>
        <v>42634.900046296301</v>
      </c>
      <c r="T685" s="15">
        <f t="shared" si="58"/>
        <v>42674.900046296301</v>
      </c>
      <c r="U685">
        <f t="shared" si="59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15">
        <f t="shared" si="57"/>
        <v>41809.473275462966</v>
      </c>
      <c r="T686" s="15">
        <f t="shared" si="58"/>
        <v>41845.125</v>
      </c>
      <c r="U686">
        <f t="shared" si="59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15">
        <f t="shared" si="57"/>
        <v>41971.866574074069</v>
      </c>
      <c r="T687" s="15">
        <f t="shared" si="58"/>
        <v>42016.866574074069</v>
      </c>
      <c r="U687">
        <f t="shared" si="59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8317</v>
      </c>
      <c r="R688" t="s">
        <v>8319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15">
        <f t="shared" si="57"/>
        <v>42262.104780092588</v>
      </c>
      <c r="T690" s="15">
        <f t="shared" si="58"/>
        <v>42292.104780092588</v>
      </c>
      <c r="U690">
        <f t="shared" si="59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15">
        <f t="shared" si="57"/>
        <v>42675.66778935185</v>
      </c>
      <c r="T691" s="15">
        <f t="shared" si="58"/>
        <v>42712.207638888889</v>
      </c>
      <c r="U691">
        <f t="shared" si="59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15">
        <f t="shared" si="57"/>
        <v>42579.634733796294</v>
      </c>
      <c r="T692" s="15">
        <f t="shared" si="58"/>
        <v>42622.25</v>
      </c>
      <c r="U692">
        <f t="shared" si="59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15">
        <f t="shared" si="57"/>
        <v>42158.028310185182</v>
      </c>
      <c r="T693" s="15">
        <f t="shared" si="58"/>
        <v>42186.028310185182</v>
      </c>
      <c r="U693">
        <f t="shared" si="59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15">
        <f t="shared" si="57"/>
        <v>42094.808182870373</v>
      </c>
      <c r="T695" s="15">
        <f t="shared" si="58"/>
        <v>42124.808182870373</v>
      </c>
      <c r="U695">
        <f t="shared" si="59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15">
        <f t="shared" si="57"/>
        <v>42737.663877314815</v>
      </c>
      <c r="T696" s="15">
        <f t="shared" si="58"/>
        <v>42767.663877314815</v>
      </c>
      <c r="U696">
        <f t="shared" si="59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15">
        <f t="shared" si="57"/>
        <v>41913.521064814813</v>
      </c>
      <c r="T697" s="15">
        <f t="shared" si="58"/>
        <v>41943.521064814813</v>
      </c>
      <c r="U697">
        <f t="shared" si="59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1" t="s">
        <v>8317</v>
      </c>
      <c r="R714" t="s">
        <v>8319</v>
      </c>
      <c r="S714" s="15">
        <f t="shared" ref="S714:S777" si="62">(((J714/60)/60)/24)+DATE(1970,1,1)</f>
        <v>42384.680925925932</v>
      </c>
      <c r="T714" s="15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8317</v>
      </c>
      <c r="R715" t="s">
        <v>8319</v>
      </c>
      <c r="S715" s="15">
        <f t="shared" si="62"/>
        <v>42496.529305555552</v>
      </c>
      <c r="T715" s="15">
        <f t="shared" si="63"/>
        <v>42526.529305555552</v>
      </c>
      <c r="U715">
        <f t="shared" si="64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8317</v>
      </c>
      <c r="R716" t="s">
        <v>8319</v>
      </c>
      <c r="S716" s="15">
        <f t="shared" si="62"/>
        <v>42734.787986111114</v>
      </c>
      <c r="T716" s="15">
        <f t="shared" si="63"/>
        <v>42794.787986111114</v>
      </c>
      <c r="U716">
        <f t="shared" si="64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8317</v>
      </c>
      <c r="R717" t="s">
        <v>8319</v>
      </c>
      <c r="S717" s="15">
        <f t="shared" si="62"/>
        <v>42273.090740740736</v>
      </c>
      <c r="T717" s="15">
        <f t="shared" si="63"/>
        <v>42313.132407407407</v>
      </c>
      <c r="U717">
        <f t="shared" si="64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8317</v>
      </c>
      <c r="R718" t="s">
        <v>8319</v>
      </c>
      <c r="S718" s="15">
        <f t="shared" si="62"/>
        <v>41940.658645833333</v>
      </c>
      <c r="T718" s="15">
        <f t="shared" si="63"/>
        <v>41974</v>
      </c>
      <c r="U718">
        <f t="shared" si="64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8317</v>
      </c>
      <c r="R719" t="s">
        <v>8319</v>
      </c>
      <c r="S719" s="15">
        <f t="shared" si="62"/>
        <v>41857.854189814818</v>
      </c>
      <c r="T719" s="15">
        <f t="shared" si="63"/>
        <v>41887.854189814818</v>
      </c>
      <c r="U719">
        <f t="shared" si="64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8317</v>
      </c>
      <c r="R720" t="s">
        <v>8319</v>
      </c>
      <c r="S720" s="15">
        <f t="shared" si="62"/>
        <v>42752.845451388886</v>
      </c>
      <c r="T720" s="15">
        <f t="shared" si="63"/>
        <v>42784.249305555553</v>
      </c>
      <c r="U720">
        <f t="shared" si="64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8317</v>
      </c>
      <c r="R721" t="s">
        <v>8319</v>
      </c>
      <c r="S721" s="15">
        <f t="shared" si="62"/>
        <v>42409.040231481486</v>
      </c>
      <c r="T721" s="15">
        <f t="shared" si="63"/>
        <v>42423.040231481486</v>
      </c>
      <c r="U721">
        <f t="shared" si="64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t="s">
        <v>8321</v>
      </c>
      <c r="S722" s="15">
        <f t="shared" si="62"/>
        <v>40909.649201388893</v>
      </c>
      <c r="T722" s="15">
        <f t="shared" si="63"/>
        <v>40937.649201388893</v>
      </c>
      <c r="U722">
        <f t="shared" si="64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t="s">
        <v>8321</v>
      </c>
      <c r="S723" s="15">
        <f t="shared" si="62"/>
        <v>41807.571840277778</v>
      </c>
      <c r="T723" s="15">
        <f t="shared" si="63"/>
        <v>41852.571840277778</v>
      </c>
      <c r="U723">
        <f t="shared" si="64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t="s">
        <v>8321</v>
      </c>
      <c r="S724" s="15">
        <f t="shared" si="62"/>
        <v>40977.805300925924</v>
      </c>
      <c r="T724" s="15">
        <f t="shared" si="63"/>
        <v>41007.76363425926</v>
      </c>
      <c r="U724">
        <f t="shared" si="64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t="s">
        <v>8321</v>
      </c>
      <c r="S725" s="15">
        <f t="shared" si="62"/>
        <v>42184.816539351858</v>
      </c>
      <c r="T725" s="15">
        <f t="shared" si="63"/>
        <v>42215.165972222225</v>
      </c>
      <c r="U725">
        <f t="shared" si="64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t="s">
        <v>8321</v>
      </c>
      <c r="S726" s="15">
        <f t="shared" si="62"/>
        <v>40694.638460648144</v>
      </c>
      <c r="T726" s="15">
        <f t="shared" si="63"/>
        <v>40724.638460648144</v>
      </c>
      <c r="U726">
        <f t="shared" si="64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t="s">
        <v>8321</v>
      </c>
      <c r="S727" s="15">
        <f t="shared" si="62"/>
        <v>42321.626296296294</v>
      </c>
      <c r="T727" s="15">
        <f t="shared" si="63"/>
        <v>42351.626296296294</v>
      </c>
      <c r="U727">
        <f t="shared" si="64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t="s">
        <v>8321</v>
      </c>
      <c r="S728" s="15">
        <f t="shared" si="62"/>
        <v>41346.042673611111</v>
      </c>
      <c r="T728" s="15">
        <f t="shared" si="63"/>
        <v>41376.042673611111</v>
      </c>
      <c r="U728">
        <f t="shared" si="64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t="s">
        <v>8321</v>
      </c>
      <c r="S729" s="15">
        <f t="shared" si="62"/>
        <v>41247.020243055551</v>
      </c>
      <c r="T729" s="15">
        <f t="shared" si="63"/>
        <v>41288.888888888891</v>
      </c>
      <c r="U729">
        <f t="shared" si="64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t="s">
        <v>8321</v>
      </c>
      <c r="S730" s="15">
        <f t="shared" si="62"/>
        <v>40731.837465277778</v>
      </c>
      <c r="T730" s="15">
        <f t="shared" si="63"/>
        <v>40776.837465277778</v>
      </c>
      <c r="U730">
        <f t="shared" si="64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t="s">
        <v>8321</v>
      </c>
      <c r="S731" s="15">
        <f t="shared" si="62"/>
        <v>41111.185891203706</v>
      </c>
      <c r="T731" s="15">
        <f t="shared" si="63"/>
        <v>41171.185891203706</v>
      </c>
      <c r="U731">
        <f t="shared" si="64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t="s">
        <v>8321</v>
      </c>
      <c r="S732" s="15">
        <f t="shared" si="62"/>
        <v>40854.745266203703</v>
      </c>
      <c r="T732" s="15">
        <f t="shared" si="63"/>
        <v>40884.745266203703</v>
      </c>
      <c r="U732">
        <f t="shared" si="64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t="s">
        <v>8321</v>
      </c>
      <c r="S733" s="15">
        <f t="shared" si="62"/>
        <v>40879.795682870368</v>
      </c>
      <c r="T733" s="15">
        <f t="shared" si="63"/>
        <v>40930.25</v>
      </c>
      <c r="U733">
        <f t="shared" si="64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15">
        <f t="shared" si="62"/>
        <v>41486.424317129626</v>
      </c>
      <c r="T734" s="15">
        <f t="shared" si="63"/>
        <v>41546.424317129626</v>
      </c>
      <c r="U734">
        <f t="shared" si="64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15">
        <f t="shared" si="62"/>
        <v>41598.420046296298</v>
      </c>
      <c r="T735" s="15">
        <f t="shared" si="63"/>
        <v>41628.420046296298</v>
      </c>
      <c r="U735">
        <f t="shared" si="64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15">
        <f t="shared" si="62"/>
        <v>42102.164583333331</v>
      </c>
      <c r="T736" s="15">
        <f t="shared" si="63"/>
        <v>42133.208333333328</v>
      </c>
      <c r="U736">
        <f t="shared" si="64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15">
        <f t="shared" si="62"/>
        <v>41946.029467592591</v>
      </c>
      <c r="T737" s="15">
        <f t="shared" si="63"/>
        <v>41977.027083333334</v>
      </c>
      <c r="U737">
        <f t="shared" si="64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15">
        <f t="shared" si="62"/>
        <v>41579.734259259261</v>
      </c>
      <c r="T738" s="15">
        <f t="shared" si="63"/>
        <v>41599.207638888889</v>
      </c>
      <c r="U738">
        <f t="shared" si="64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8320</v>
      </c>
      <c r="R762" t="s">
        <v>8322</v>
      </c>
      <c r="S762" s="15">
        <f t="shared" si="62"/>
        <v>42670.764039351852</v>
      </c>
      <c r="T762" s="15">
        <f t="shared" si="63"/>
        <v>42700.805706018517</v>
      </c>
      <c r="U762">
        <f t="shared" si="64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1" t="s">
        <v>8320</v>
      </c>
      <c r="R778" t="s">
        <v>8322</v>
      </c>
      <c r="S778" s="15">
        <f t="shared" ref="S778:S841" si="67">(((J778/60)/60)/24)+DATE(1970,1,1)</f>
        <v>42250.685706018514</v>
      </c>
      <c r="T778" s="15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8320</v>
      </c>
      <c r="R779" t="s">
        <v>8322</v>
      </c>
      <c r="S779" s="15">
        <f t="shared" si="67"/>
        <v>41456.981215277774</v>
      </c>
      <c r="T779" s="15">
        <f t="shared" si="68"/>
        <v>41486.981215277774</v>
      </c>
      <c r="U779">
        <f t="shared" si="69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8320</v>
      </c>
      <c r="R780" t="s">
        <v>8322</v>
      </c>
      <c r="S780" s="15">
        <f t="shared" si="67"/>
        <v>41729.702314814815</v>
      </c>
      <c r="T780" s="15">
        <f t="shared" si="68"/>
        <v>41759.702314814815</v>
      </c>
      <c r="U780">
        <f t="shared" si="69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8320</v>
      </c>
      <c r="R781" t="s">
        <v>8322</v>
      </c>
      <c r="S781" s="15">
        <f t="shared" si="67"/>
        <v>40436.68408564815</v>
      </c>
      <c r="T781" s="15">
        <f t="shared" si="68"/>
        <v>40466.166666666664</v>
      </c>
      <c r="U781">
        <f t="shared" si="69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8323</v>
      </c>
      <c r="R782" t="s">
        <v>8324</v>
      </c>
      <c r="S782" s="15">
        <f t="shared" si="67"/>
        <v>40636.673900462964</v>
      </c>
      <c r="T782" s="15">
        <f t="shared" si="68"/>
        <v>40666.673900462964</v>
      </c>
      <c r="U782">
        <f t="shared" si="69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8323</v>
      </c>
      <c r="R783" t="s">
        <v>8324</v>
      </c>
      <c r="S783" s="15">
        <f t="shared" si="67"/>
        <v>41403.000856481485</v>
      </c>
      <c r="T783" s="15">
        <f t="shared" si="68"/>
        <v>41433.000856481485</v>
      </c>
      <c r="U783">
        <f t="shared" si="69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8323</v>
      </c>
      <c r="R784" t="s">
        <v>8324</v>
      </c>
      <c r="S784" s="15">
        <f t="shared" si="67"/>
        <v>41116.758125</v>
      </c>
      <c r="T784" s="15">
        <f t="shared" si="68"/>
        <v>41146.758125</v>
      </c>
      <c r="U784">
        <f t="shared" si="69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8323</v>
      </c>
      <c r="R785" t="s">
        <v>8324</v>
      </c>
      <c r="S785" s="15">
        <f t="shared" si="67"/>
        <v>40987.773715277777</v>
      </c>
      <c r="T785" s="15">
        <f t="shared" si="68"/>
        <v>41026.916666666664</v>
      </c>
      <c r="U785">
        <f t="shared" si="69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t="s">
        <v>8324</v>
      </c>
      <c r="S786" s="15">
        <f t="shared" si="67"/>
        <v>41675.149525462963</v>
      </c>
      <c r="T786" s="15">
        <f t="shared" si="68"/>
        <v>41715.107858796298</v>
      </c>
      <c r="U786">
        <f t="shared" si="69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t="s">
        <v>8324</v>
      </c>
      <c r="S787" s="15">
        <f t="shared" si="67"/>
        <v>41303.593923611108</v>
      </c>
      <c r="T787" s="15">
        <f t="shared" si="68"/>
        <v>41333.593923611108</v>
      </c>
      <c r="U787">
        <f t="shared" si="69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t="s">
        <v>8324</v>
      </c>
      <c r="S788" s="15">
        <f t="shared" si="67"/>
        <v>40983.055949074071</v>
      </c>
      <c r="T788" s="15">
        <f t="shared" si="68"/>
        <v>41040.657638888886</v>
      </c>
      <c r="U788">
        <f t="shared" si="69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t="s">
        <v>8324</v>
      </c>
      <c r="S789" s="15">
        <f t="shared" si="67"/>
        <v>41549.627615740741</v>
      </c>
      <c r="T789" s="15">
        <f t="shared" si="68"/>
        <v>41579.627615740741</v>
      </c>
      <c r="U789">
        <f t="shared" si="69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t="s">
        <v>8324</v>
      </c>
      <c r="S790" s="15">
        <f t="shared" si="67"/>
        <v>41059.006805555553</v>
      </c>
      <c r="T790" s="15">
        <f t="shared" si="68"/>
        <v>41097.165972222225</v>
      </c>
      <c r="U790">
        <f t="shared" si="69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t="s">
        <v>8324</v>
      </c>
      <c r="S791" s="15">
        <f t="shared" si="67"/>
        <v>41277.186111111114</v>
      </c>
      <c r="T791" s="15">
        <f t="shared" si="68"/>
        <v>41295.332638888889</v>
      </c>
      <c r="U791">
        <f t="shared" si="69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t="s">
        <v>8324</v>
      </c>
      <c r="S792" s="15">
        <f t="shared" si="67"/>
        <v>41276.047905092593</v>
      </c>
      <c r="T792" s="15">
        <f t="shared" si="68"/>
        <v>41306.047905092593</v>
      </c>
      <c r="U792">
        <f t="shared" si="69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t="s">
        <v>8324</v>
      </c>
      <c r="S793" s="15">
        <f t="shared" si="67"/>
        <v>41557.780624999999</v>
      </c>
      <c r="T793" s="15">
        <f t="shared" si="68"/>
        <v>41591.249305555553</v>
      </c>
      <c r="U793">
        <f t="shared" si="69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t="s">
        <v>8324</v>
      </c>
      <c r="S794" s="15">
        <f t="shared" si="67"/>
        <v>41555.873645833337</v>
      </c>
      <c r="T794" s="15">
        <f t="shared" si="68"/>
        <v>41585.915312500001</v>
      </c>
      <c r="U794">
        <f t="shared" si="69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t="s">
        <v>8324</v>
      </c>
      <c r="S795" s="15">
        <f t="shared" si="67"/>
        <v>41442.741249999999</v>
      </c>
      <c r="T795" s="15">
        <f t="shared" si="68"/>
        <v>41458.207638888889</v>
      </c>
      <c r="U795">
        <f t="shared" si="69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t="s">
        <v>8324</v>
      </c>
      <c r="S796" s="15">
        <f t="shared" si="67"/>
        <v>40736.115011574075</v>
      </c>
      <c r="T796" s="15">
        <f t="shared" si="68"/>
        <v>40791.712500000001</v>
      </c>
      <c r="U796">
        <f t="shared" si="69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t="s">
        <v>8324</v>
      </c>
      <c r="S797" s="15">
        <f t="shared" si="67"/>
        <v>40963.613032407404</v>
      </c>
      <c r="T797" s="15">
        <f t="shared" si="68"/>
        <v>41006.207638888889</v>
      </c>
      <c r="U797">
        <f t="shared" si="69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15">
        <f t="shared" si="67"/>
        <v>41502.882928240739</v>
      </c>
      <c r="T798" s="15">
        <f t="shared" si="68"/>
        <v>41532.881944444445</v>
      </c>
      <c r="U798">
        <f t="shared" si="69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15">
        <f t="shared" si="67"/>
        <v>40996.994074074071</v>
      </c>
      <c r="T799" s="15">
        <f t="shared" si="68"/>
        <v>41028.166666666664</v>
      </c>
      <c r="U799">
        <f t="shared" si="69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15">
        <f t="shared" si="67"/>
        <v>41882.590127314819</v>
      </c>
      <c r="T800" s="15">
        <f t="shared" si="68"/>
        <v>41912.590127314819</v>
      </c>
      <c r="U800">
        <f t="shared" si="69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15">
        <f t="shared" si="67"/>
        <v>40996.667199074072</v>
      </c>
      <c r="T801" s="15">
        <f t="shared" si="68"/>
        <v>41026.667199074072</v>
      </c>
      <c r="U801">
        <f t="shared" si="69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15">
        <f t="shared" si="67"/>
        <v>41863.433495370373</v>
      </c>
      <c r="T802" s="15">
        <f t="shared" si="68"/>
        <v>41893.433495370373</v>
      </c>
      <c r="U802">
        <f t="shared" si="69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1" t="s">
        <v>8323</v>
      </c>
      <c r="R842" t="s">
        <v>8325</v>
      </c>
      <c r="S842" s="15">
        <f t="shared" ref="S842:S905" si="72">(((J842/60)/60)/24)+DATE(1970,1,1)</f>
        <v>42607.226701388892</v>
      </c>
      <c r="T842" s="15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8323</v>
      </c>
      <c r="R843" t="s">
        <v>8325</v>
      </c>
      <c r="S843" s="15">
        <f t="shared" si="72"/>
        <v>41923.838692129626</v>
      </c>
      <c r="T843" s="15">
        <f t="shared" si="73"/>
        <v>41953.88035879629</v>
      </c>
      <c r="U843">
        <f t="shared" si="74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8323</v>
      </c>
      <c r="R844" t="s">
        <v>8325</v>
      </c>
      <c r="S844" s="15">
        <f t="shared" si="72"/>
        <v>41526.592395833337</v>
      </c>
      <c r="T844" s="15">
        <f t="shared" si="73"/>
        <v>41561.165972222225</v>
      </c>
      <c r="U844">
        <f t="shared" si="74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8323</v>
      </c>
      <c r="R845" t="s">
        <v>8325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8323</v>
      </c>
      <c r="R846" t="s">
        <v>8325</v>
      </c>
      <c r="S846" s="15">
        <f t="shared" si="72"/>
        <v>41905.684629629628</v>
      </c>
      <c r="T846" s="15">
        <f t="shared" si="73"/>
        <v>41944.207638888889</v>
      </c>
      <c r="U846">
        <f t="shared" si="74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8323</v>
      </c>
      <c r="R847" t="s">
        <v>8325</v>
      </c>
      <c r="S847" s="15">
        <f t="shared" si="72"/>
        <v>42578.205972222218</v>
      </c>
      <c r="T847" s="15">
        <f t="shared" si="73"/>
        <v>42618.165972222225</v>
      </c>
      <c r="U847">
        <f t="shared" si="74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8323</v>
      </c>
      <c r="R848" t="s">
        <v>8325</v>
      </c>
      <c r="S848" s="15">
        <f t="shared" si="72"/>
        <v>41694.391840277778</v>
      </c>
      <c r="T848" s="15">
        <f t="shared" si="73"/>
        <v>41708.583333333336</v>
      </c>
      <c r="U848">
        <f t="shared" si="74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8323</v>
      </c>
      <c r="R849" t="s">
        <v>8325</v>
      </c>
      <c r="S849" s="15">
        <f t="shared" si="72"/>
        <v>42165.79833333334</v>
      </c>
      <c r="T849" s="15">
        <f t="shared" si="73"/>
        <v>42195.79833333334</v>
      </c>
      <c r="U849">
        <f t="shared" si="74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t="s">
        <v>8325</v>
      </c>
      <c r="S850" s="15">
        <f t="shared" si="72"/>
        <v>42078.792048611111</v>
      </c>
      <c r="T850" s="15">
        <f t="shared" si="73"/>
        <v>42108.792048611111</v>
      </c>
      <c r="U850">
        <f t="shared" si="74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t="s">
        <v>8325</v>
      </c>
      <c r="S851" s="15">
        <f t="shared" si="72"/>
        <v>42051.148888888885</v>
      </c>
      <c r="T851" s="15">
        <f t="shared" si="73"/>
        <v>42079.107222222221</v>
      </c>
      <c r="U851">
        <f t="shared" si="74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t="s">
        <v>8325</v>
      </c>
      <c r="S852" s="15">
        <f t="shared" si="72"/>
        <v>42452.827743055561</v>
      </c>
      <c r="T852" s="15">
        <f t="shared" si="73"/>
        <v>42485.207638888889</v>
      </c>
      <c r="U852">
        <f t="shared" si="74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t="s">
        <v>8325</v>
      </c>
      <c r="S853" s="15">
        <f t="shared" si="72"/>
        <v>42522.880243055552</v>
      </c>
      <c r="T853" s="15">
        <f t="shared" si="73"/>
        <v>42582.822916666672</v>
      </c>
      <c r="U853">
        <f t="shared" si="74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t="s">
        <v>8325</v>
      </c>
      <c r="S854" s="15">
        <f t="shared" si="72"/>
        <v>42656.805497685185</v>
      </c>
      <c r="T854" s="15">
        <f t="shared" si="73"/>
        <v>42667.875</v>
      </c>
      <c r="U854">
        <f t="shared" si="74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t="s">
        <v>8325</v>
      </c>
      <c r="S855" s="15">
        <f t="shared" si="72"/>
        <v>42021.832280092596</v>
      </c>
      <c r="T855" s="15">
        <f t="shared" si="73"/>
        <v>42051.832280092596</v>
      </c>
      <c r="U855">
        <f t="shared" si="74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t="s">
        <v>8325</v>
      </c>
      <c r="S856" s="15">
        <f t="shared" si="72"/>
        <v>42702.212337962963</v>
      </c>
      <c r="T856" s="15">
        <f t="shared" si="73"/>
        <v>42732.212337962963</v>
      </c>
      <c r="U856">
        <f t="shared" si="74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t="s">
        <v>8325</v>
      </c>
      <c r="S857" s="15">
        <f t="shared" si="72"/>
        <v>42545.125196759262</v>
      </c>
      <c r="T857" s="15">
        <f t="shared" si="73"/>
        <v>42575.125196759262</v>
      </c>
      <c r="U857">
        <f t="shared" si="74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t="s">
        <v>8325</v>
      </c>
      <c r="S858" s="15">
        <f t="shared" si="72"/>
        <v>42609.311990740738</v>
      </c>
      <c r="T858" s="15">
        <f t="shared" si="73"/>
        <v>42668.791666666672</v>
      </c>
      <c r="U858">
        <f t="shared" si="74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t="s">
        <v>8325</v>
      </c>
      <c r="S859" s="15">
        <f t="shared" si="72"/>
        <v>42291.581377314811</v>
      </c>
      <c r="T859" s="15">
        <f t="shared" si="73"/>
        <v>42333.623043981483</v>
      </c>
      <c r="U859">
        <f t="shared" si="74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t="s">
        <v>8325</v>
      </c>
      <c r="S860" s="15">
        <f t="shared" si="72"/>
        <v>42079.745578703703</v>
      </c>
      <c r="T860" s="15">
        <f t="shared" si="73"/>
        <v>42109.957638888889</v>
      </c>
      <c r="U860">
        <f t="shared" si="74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t="s">
        <v>8325</v>
      </c>
      <c r="S861" s="15">
        <f t="shared" si="72"/>
        <v>42128.820231481484</v>
      </c>
      <c r="T861" s="15">
        <f t="shared" si="73"/>
        <v>42159</v>
      </c>
      <c r="U861">
        <f t="shared" si="74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15">
        <f t="shared" si="72"/>
        <v>41570.482789351852</v>
      </c>
      <c r="T862" s="15">
        <f t="shared" si="73"/>
        <v>41600.524456018517</v>
      </c>
      <c r="U862">
        <f t="shared" si="74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15">
        <f t="shared" si="72"/>
        <v>42599.965324074074</v>
      </c>
      <c r="T863" s="15">
        <f t="shared" si="73"/>
        <v>42629.965324074074</v>
      </c>
      <c r="U863">
        <f t="shared" si="74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15">
        <f t="shared" si="72"/>
        <v>41559.5549537037</v>
      </c>
      <c r="T864" s="15">
        <f t="shared" si="73"/>
        <v>41589.596620370372</v>
      </c>
      <c r="U864">
        <f t="shared" si="74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15">
        <f t="shared" si="72"/>
        <v>40921.117662037039</v>
      </c>
      <c r="T865" s="15">
        <f t="shared" si="73"/>
        <v>40951.117662037039</v>
      </c>
      <c r="U865">
        <f t="shared" si="74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15">
        <f t="shared" si="72"/>
        <v>41541.106921296298</v>
      </c>
      <c r="T866" s="15">
        <f t="shared" si="73"/>
        <v>41563.415972222225</v>
      </c>
      <c r="U866">
        <f t="shared" si="74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15">
        <f t="shared" si="72"/>
        <v>41230.77311342593</v>
      </c>
      <c r="T867" s="15">
        <f t="shared" si="73"/>
        <v>41290.77311342593</v>
      </c>
      <c r="U867">
        <f t="shared" si="74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15">
        <f t="shared" si="72"/>
        <v>42025.637939814813</v>
      </c>
      <c r="T868" s="15">
        <f t="shared" si="73"/>
        <v>42063.631944444445</v>
      </c>
      <c r="U868">
        <f t="shared" si="74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15">
        <f t="shared" si="72"/>
        <v>40088.105393518519</v>
      </c>
      <c r="T869" s="15">
        <f t="shared" si="73"/>
        <v>40148.207638888889</v>
      </c>
      <c r="U869">
        <f t="shared" si="74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15">
        <f t="shared" si="72"/>
        <v>41616.027754629627</v>
      </c>
      <c r="T870" s="15">
        <f t="shared" si="73"/>
        <v>41646.027754629627</v>
      </c>
      <c r="U870">
        <f t="shared" si="74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15">
        <f t="shared" si="72"/>
        <v>41342.845567129632</v>
      </c>
      <c r="T871" s="15">
        <f t="shared" si="73"/>
        <v>41372.803900462961</v>
      </c>
      <c r="U871">
        <f t="shared" si="74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15">
        <f t="shared" si="72"/>
        <v>41577.561284722222</v>
      </c>
      <c r="T873" s="15">
        <f t="shared" si="73"/>
        <v>41607.602951388886</v>
      </c>
      <c r="U873">
        <f t="shared" si="74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15">
        <f t="shared" si="72"/>
        <v>40567.825543981482</v>
      </c>
      <c r="T874" s="15">
        <f t="shared" si="73"/>
        <v>40612.825543981482</v>
      </c>
      <c r="U874">
        <f t="shared" si="74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15">
        <f t="shared" si="72"/>
        <v>41184.167129629634</v>
      </c>
      <c r="T875" s="15">
        <f t="shared" si="73"/>
        <v>41224.208796296298</v>
      </c>
      <c r="U875">
        <f t="shared" si="74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15">
        <f t="shared" si="72"/>
        <v>41368.583726851852</v>
      </c>
      <c r="T876" s="15">
        <f t="shared" si="73"/>
        <v>41398.583726851852</v>
      </c>
      <c r="U876">
        <f t="shared" si="74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8323</v>
      </c>
      <c r="R877" t="s">
        <v>8326</v>
      </c>
      <c r="S877" s="15">
        <f t="shared" si="72"/>
        <v>42248.723738425921</v>
      </c>
      <c r="T877" s="15">
        <f t="shared" si="73"/>
        <v>42268.723738425921</v>
      </c>
      <c r="U877">
        <f t="shared" si="74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15">
        <f t="shared" si="72"/>
        <v>41597.788888888892</v>
      </c>
      <c r="T879" s="15">
        <f t="shared" si="73"/>
        <v>41627.788888888892</v>
      </c>
      <c r="U879">
        <f t="shared" si="74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15">
        <f t="shared" si="72"/>
        <v>40505.232916666668</v>
      </c>
      <c r="T880" s="15">
        <f t="shared" si="73"/>
        <v>40535.232916666668</v>
      </c>
      <c r="U880">
        <f t="shared" si="74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t="s">
        <v>8326</v>
      </c>
      <c r="S881" s="15">
        <f t="shared" si="72"/>
        <v>41037.829918981479</v>
      </c>
      <c r="T881" s="15">
        <f t="shared" si="73"/>
        <v>41058.829918981479</v>
      </c>
      <c r="U881">
        <f t="shared" si="74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15">
        <f t="shared" si="72"/>
        <v>41179.32104166667</v>
      </c>
      <c r="T882" s="15">
        <f t="shared" si="73"/>
        <v>41212.32104166667</v>
      </c>
      <c r="U882">
        <f t="shared" si="74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15">
        <f t="shared" si="72"/>
        <v>40877.25099537037</v>
      </c>
      <c r="T883" s="15">
        <f t="shared" si="73"/>
        <v>40922.25099537037</v>
      </c>
      <c r="U883">
        <f t="shared" si="74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15">
        <f t="shared" si="72"/>
        <v>40759.860532407409</v>
      </c>
      <c r="T884" s="15">
        <f t="shared" si="73"/>
        <v>40792.860532407409</v>
      </c>
      <c r="U884">
        <f t="shared" si="74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15">
        <f t="shared" si="72"/>
        <v>42371.935590277775</v>
      </c>
      <c r="T885" s="15">
        <f t="shared" si="73"/>
        <v>42431.935590277775</v>
      </c>
      <c r="U885">
        <f t="shared" si="74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15">
        <f t="shared" si="72"/>
        <v>40981.802615740737</v>
      </c>
      <c r="T886" s="15">
        <f t="shared" si="73"/>
        <v>41041.104861111111</v>
      </c>
      <c r="U886">
        <f t="shared" si="74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15">
        <f t="shared" si="72"/>
        <v>42713.941099537042</v>
      </c>
      <c r="T887" s="15">
        <f t="shared" si="73"/>
        <v>42734.941099537042</v>
      </c>
      <c r="U887">
        <f t="shared" si="74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15">
        <f t="shared" si="72"/>
        <v>42603.870520833334</v>
      </c>
      <c r="T888" s="15">
        <f t="shared" si="73"/>
        <v>42628.870520833334</v>
      </c>
      <c r="U888">
        <f t="shared" si="74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8323</v>
      </c>
      <c r="R889" t="s">
        <v>8327</v>
      </c>
      <c r="S889" s="15">
        <f t="shared" si="72"/>
        <v>41026.958969907406</v>
      </c>
      <c r="T889" s="15">
        <f t="shared" si="73"/>
        <v>41056.958969907406</v>
      </c>
      <c r="U889">
        <f t="shared" si="74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15">
        <f t="shared" si="72"/>
        <v>40751.753298611111</v>
      </c>
      <c r="T890" s="15">
        <f t="shared" si="73"/>
        <v>40787.25</v>
      </c>
      <c r="U890">
        <f t="shared" si="74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1" t="s">
        <v>8323</v>
      </c>
      <c r="R906" t="s">
        <v>8326</v>
      </c>
      <c r="S906" s="15">
        <f t="shared" ref="S906:S969" si="77">(((J906/60)/60)/24)+DATE(1970,1,1)</f>
        <v>42342.080289351856</v>
      </c>
      <c r="T906" s="15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8323</v>
      </c>
      <c r="R907" t="s">
        <v>8326</v>
      </c>
      <c r="S907" s="15">
        <f t="shared" si="77"/>
        <v>40507.239884259259</v>
      </c>
      <c r="T907" s="15">
        <f t="shared" si="78"/>
        <v>40567.239884259259</v>
      </c>
      <c r="U907">
        <f t="shared" si="79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8323</v>
      </c>
      <c r="R908" t="s">
        <v>8326</v>
      </c>
      <c r="S908" s="15">
        <f t="shared" si="77"/>
        <v>41681.189699074072</v>
      </c>
      <c r="T908" s="15">
        <f t="shared" si="78"/>
        <v>41711.148032407407</v>
      </c>
      <c r="U908">
        <f t="shared" si="79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8323</v>
      </c>
      <c r="R909" t="s">
        <v>8326</v>
      </c>
      <c r="S909" s="15">
        <f t="shared" si="77"/>
        <v>40767.192395833335</v>
      </c>
      <c r="T909" s="15">
        <f t="shared" si="78"/>
        <v>40797.192395833335</v>
      </c>
      <c r="U909">
        <f t="shared" si="79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8323</v>
      </c>
      <c r="R910" t="s">
        <v>8326</v>
      </c>
      <c r="S910" s="15">
        <f t="shared" si="77"/>
        <v>40340.801562499997</v>
      </c>
      <c r="T910" s="15">
        <f t="shared" si="78"/>
        <v>40386.207638888889</v>
      </c>
      <c r="U910">
        <f t="shared" si="79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8323</v>
      </c>
      <c r="R911" t="s">
        <v>8326</v>
      </c>
      <c r="S911" s="15">
        <f t="shared" si="77"/>
        <v>41081.69027777778</v>
      </c>
      <c r="T911" s="15">
        <f t="shared" si="78"/>
        <v>41113.166666666664</v>
      </c>
      <c r="U911">
        <f t="shared" si="79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8323</v>
      </c>
      <c r="R912" t="s">
        <v>8326</v>
      </c>
      <c r="S912" s="15">
        <f t="shared" si="77"/>
        <v>42737.545358796298</v>
      </c>
      <c r="T912" s="15">
        <f t="shared" si="78"/>
        <v>42797.545358796298</v>
      </c>
      <c r="U912">
        <f t="shared" si="79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8323</v>
      </c>
      <c r="R913" t="s">
        <v>8326</v>
      </c>
      <c r="S913" s="15">
        <f t="shared" si="77"/>
        <v>41642.005150462966</v>
      </c>
      <c r="T913" s="15">
        <f t="shared" si="78"/>
        <v>41663.005150462966</v>
      </c>
      <c r="U913">
        <f t="shared" si="79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t="s">
        <v>8326</v>
      </c>
      <c r="S914" s="15">
        <f t="shared" si="77"/>
        <v>41194.109340277777</v>
      </c>
      <c r="T914" s="15">
        <f t="shared" si="78"/>
        <v>41254.151006944441</v>
      </c>
      <c r="U914">
        <f t="shared" si="79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t="s">
        <v>8326</v>
      </c>
      <c r="S915" s="15">
        <f t="shared" si="77"/>
        <v>41004.139108796298</v>
      </c>
      <c r="T915" s="15">
        <f t="shared" si="78"/>
        <v>41034.139108796298</v>
      </c>
      <c r="U915">
        <f t="shared" si="79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8323</v>
      </c>
      <c r="R916" t="s">
        <v>8326</v>
      </c>
      <c r="S916" s="15">
        <f t="shared" si="77"/>
        <v>41116.763275462967</v>
      </c>
      <c r="T916" s="15">
        <f t="shared" si="78"/>
        <v>41146.763275462967</v>
      </c>
      <c r="U916">
        <f t="shared" si="79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t="s">
        <v>8326</v>
      </c>
      <c r="S917" s="15">
        <f t="shared" si="77"/>
        <v>40937.679560185185</v>
      </c>
      <c r="T917" s="15">
        <f t="shared" si="78"/>
        <v>40969.207638888889</v>
      </c>
      <c r="U917">
        <f t="shared" si="79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8323</v>
      </c>
      <c r="R918" t="s">
        <v>8326</v>
      </c>
      <c r="S918" s="15">
        <f t="shared" si="77"/>
        <v>40434.853402777779</v>
      </c>
      <c r="T918" s="15">
        <f t="shared" si="78"/>
        <v>40473.208333333336</v>
      </c>
      <c r="U918">
        <f t="shared" si="79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t="s">
        <v>8326</v>
      </c>
      <c r="S919" s="15">
        <f t="shared" si="77"/>
        <v>41802.94363425926</v>
      </c>
      <c r="T919" s="15">
        <f t="shared" si="78"/>
        <v>41834.104166666664</v>
      </c>
      <c r="U919">
        <f t="shared" si="79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t="s">
        <v>8326</v>
      </c>
      <c r="S920" s="15">
        <f t="shared" si="77"/>
        <v>41944.916215277779</v>
      </c>
      <c r="T920" s="15">
        <f t="shared" si="78"/>
        <v>41974.957881944443</v>
      </c>
      <c r="U920">
        <f t="shared" si="79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t="s">
        <v>8326</v>
      </c>
      <c r="S921" s="15">
        <f t="shared" si="77"/>
        <v>41227.641724537039</v>
      </c>
      <c r="T921" s="15">
        <f t="shared" si="78"/>
        <v>41262.641724537039</v>
      </c>
      <c r="U921">
        <f t="shared" si="79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8323</v>
      </c>
      <c r="R922" t="s">
        <v>8326</v>
      </c>
      <c r="S922" s="15">
        <f t="shared" si="77"/>
        <v>41562.67155092593</v>
      </c>
      <c r="T922" s="15">
        <f t="shared" si="78"/>
        <v>41592.713217592594</v>
      </c>
      <c r="U922">
        <f t="shared" si="79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t="s">
        <v>8326</v>
      </c>
      <c r="S923" s="15">
        <f t="shared" si="77"/>
        <v>40847.171018518515</v>
      </c>
      <c r="T923" s="15">
        <f t="shared" si="78"/>
        <v>40889.212685185186</v>
      </c>
      <c r="U923">
        <f t="shared" si="79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t="s">
        <v>8326</v>
      </c>
      <c r="S924" s="15">
        <f t="shared" si="77"/>
        <v>41878.530011574076</v>
      </c>
      <c r="T924" s="15">
        <f t="shared" si="78"/>
        <v>41913.530011574076</v>
      </c>
      <c r="U924">
        <f t="shared" si="79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t="s">
        <v>8326</v>
      </c>
      <c r="S925" s="15">
        <f t="shared" si="77"/>
        <v>41934.959756944445</v>
      </c>
      <c r="T925" s="15">
        <f t="shared" si="78"/>
        <v>41965.001423611116</v>
      </c>
      <c r="U925">
        <f t="shared" si="79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15">
        <f t="shared" si="77"/>
        <v>41288.942928240744</v>
      </c>
      <c r="T926" s="15">
        <f t="shared" si="78"/>
        <v>41318.942928240744</v>
      </c>
      <c r="U926">
        <f t="shared" si="79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15">
        <f t="shared" si="77"/>
        <v>41575.880914351852</v>
      </c>
      <c r="T927" s="15">
        <f t="shared" si="78"/>
        <v>41605.922581018516</v>
      </c>
      <c r="U927">
        <f t="shared" si="79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8323</v>
      </c>
      <c r="R928" t="s">
        <v>8326</v>
      </c>
      <c r="S928" s="15">
        <f t="shared" si="77"/>
        <v>40338.02002314815</v>
      </c>
      <c r="T928" s="15">
        <f t="shared" si="78"/>
        <v>40367.944444444445</v>
      </c>
      <c r="U928">
        <f t="shared" si="79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8323</v>
      </c>
      <c r="R929" t="s">
        <v>8326</v>
      </c>
      <c r="S929" s="15">
        <f t="shared" si="77"/>
        <v>41013.822858796295</v>
      </c>
      <c r="T929" s="15">
        <f t="shared" si="78"/>
        <v>41043.822858796295</v>
      </c>
      <c r="U929">
        <f t="shared" si="79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15">
        <f t="shared" si="77"/>
        <v>41180.86241898148</v>
      </c>
      <c r="T930" s="15">
        <f t="shared" si="78"/>
        <v>41231</v>
      </c>
      <c r="U930">
        <f t="shared" si="79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8323</v>
      </c>
      <c r="R931" t="s">
        <v>8326</v>
      </c>
      <c r="S931" s="15">
        <f t="shared" si="77"/>
        <v>40978.238067129627</v>
      </c>
      <c r="T931" s="15">
        <f t="shared" si="78"/>
        <v>41008.196400462963</v>
      </c>
      <c r="U931">
        <f t="shared" si="79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15">
        <f t="shared" si="77"/>
        <v>40312.915578703702</v>
      </c>
      <c r="T932" s="15">
        <f t="shared" si="78"/>
        <v>40354.897222222222</v>
      </c>
      <c r="U932">
        <f t="shared" si="79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15">
        <f t="shared" si="77"/>
        <v>41310.969270833331</v>
      </c>
      <c r="T934" s="15">
        <f t="shared" si="78"/>
        <v>41355.927604166667</v>
      </c>
      <c r="U934">
        <f t="shared" si="79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15">
        <f t="shared" si="77"/>
        <v>41711.169085648151</v>
      </c>
      <c r="T935" s="15">
        <f t="shared" si="78"/>
        <v>41771.169085648151</v>
      </c>
      <c r="U935">
        <f t="shared" si="79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15">
        <f t="shared" si="77"/>
        <v>42368.333668981482</v>
      </c>
      <c r="T937" s="15">
        <f t="shared" si="78"/>
        <v>42398.333668981482</v>
      </c>
      <c r="U937">
        <f t="shared" si="79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8323</v>
      </c>
      <c r="R938" t="s">
        <v>8326</v>
      </c>
      <c r="S938" s="15">
        <f t="shared" si="77"/>
        <v>40883.024178240739</v>
      </c>
      <c r="T938" s="15">
        <f t="shared" si="78"/>
        <v>40926.833333333336</v>
      </c>
      <c r="U938">
        <f t="shared" si="79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15">
        <f t="shared" si="77"/>
        <v>41551.798113425924</v>
      </c>
      <c r="T939" s="15">
        <f t="shared" si="78"/>
        <v>41581.839780092596</v>
      </c>
      <c r="U939">
        <f t="shared" si="79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15">
        <f t="shared" si="77"/>
        <v>41124.479722222226</v>
      </c>
      <c r="T940" s="15">
        <f t="shared" si="78"/>
        <v>41154.479722222226</v>
      </c>
      <c r="U940">
        <f t="shared" si="79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t="s">
        <v>8326</v>
      </c>
      <c r="S941" s="15">
        <f t="shared" si="77"/>
        <v>41416.763171296298</v>
      </c>
      <c r="T941" s="15">
        <f t="shared" si="78"/>
        <v>41455.831944444442</v>
      </c>
      <c r="U941">
        <f t="shared" si="79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15">
        <f t="shared" si="77"/>
        <v>42182.008402777778</v>
      </c>
      <c r="T942" s="15">
        <f t="shared" si="78"/>
        <v>42227.008402777778</v>
      </c>
      <c r="U942">
        <f t="shared" si="79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15">
        <f t="shared" si="77"/>
        <v>42746.096585648149</v>
      </c>
      <c r="T943" s="15">
        <f t="shared" si="78"/>
        <v>42776.096585648149</v>
      </c>
      <c r="U943">
        <f t="shared" si="79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15">
        <f t="shared" si="77"/>
        <v>42382.843287037031</v>
      </c>
      <c r="T944" s="15">
        <f t="shared" si="78"/>
        <v>42418.843287037031</v>
      </c>
      <c r="U944">
        <f t="shared" si="79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15">
        <f t="shared" si="77"/>
        <v>42673.66788194445</v>
      </c>
      <c r="T945" s="15">
        <f t="shared" si="78"/>
        <v>42703.709548611107</v>
      </c>
      <c r="U945">
        <f t="shared" si="79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15">
        <f t="shared" si="77"/>
        <v>42444.583912037036</v>
      </c>
      <c r="T946" s="15">
        <f t="shared" si="78"/>
        <v>42478.583333333328</v>
      </c>
      <c r="U946">
        <f t="shared" si="79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15">
        <f t="shared" si="77"/>
        <v>42592.750555555554</v>
      </c>
      <c r="T948" s="15">
        <f t="shared" si="78"/>
        <v>42622.750555555554</v>
      </c>
      <c r="U948">
        <f t="shared" si="79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8317</v>
      </c>
      <c r="R949" t="s">
        <v>8319</v>
      </c>
      <c r="S949" s="15">
        <f t="shared" si="77"/>
        <v>42491.781319444446</v>
      </c>
      <c r="T949" s="15">
        <f t="shared" si="78"/>
        <v>42551.781319444446</v>
      </c>
      <c r="U949">
        <f t="shared" si="79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15">
        <f t="shared" si="77"/>
        <v>42480.653611111105</v>
      </c>
      <c r="T953" s="15">
        <f t="shared" si="78"/>
        <v>42525.653611111105</v>
      </c>
      <c r="U953">
        <f t="shared" si="79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15">
        <f t="shared" si="77"/>
        <v>42662.613564814819</v>
      </c>
      <c r="T954" s="15">
        <f t="shared" si="78"/>
        <v>42692.655231481483</v>
      </c>
      <c r="U954">
        <f t="shared" si="79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1" t="s">
        <v>8317</v>
      </c>
      <c r="R970" t="s">
        <v>8319</v>
      </c>
      <c r="S970" s="15">
        <f t="shared" ref="S970:S1033" si="82">(((J970/60)/60)/24)+DATE(1970,1,1)</f>
        <v>41836.847615740742</v>
      </c>
      <c r="T970" s="15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8317</v>
      </c>
      <c r="R971" t="s">
        <v>8319</v>
      </c>
      <c r="S971" s="15">
        <f t="shared" si="82"/>
        <v>42742.30332175926</v>
      </c>
      <c r="T971" s="15">
        <f t="shared" si="83"/>
        <v>42775.30332175926</v>
      </c>
      <c r="U971">
        <f t="shared" si="84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8317</v>
      </c>
      <c r="R972" t="s">
        <v>8319</v>
      </c>
      <c r="S972" s="15">
        <f t="shared" si="82"/>
        <v>42721.220520833333</v>
      </c>
      <c r="T972" s="15">
        <f t="shared" si="83"/>
        <v>42758.207638888889</v>
      </c>
      <c r="U972">
        <f t="shared" si="84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8317</v>
      </c>
      <c r="R973" t="s">
        <v>8319</v>
      </c>
      <c r="S973" s="15">
        <f t="shared" si="82"/>
        <v>42111.709027777775</v>
      </c>
      <c r="T973" s="15">
        <f t="shared" si="83"/>
        <v>42156.709027777775</v>
      </c>
      <c r="U973">
        <f t="shared" si="84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8317</v>
      </c>
      <c r="R974" t="s">
        <v>8319</v>
      </c>
      <c r="S974" s="15">
        <f t="shared" si="82"/>
        <v>41856.865717592591</v>
      </c>
      <c r="T974" s="15">
        <f t="shared" si="83"/>
        <v>41886.290972222225</v>
      </c>
      <c r="U974">
        <f t="shared" si="84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8317</v>
      </c>
      <c r="R975" t="s">
        <v>8319</v>
      </c>
      <c r="S975" s="15">
        <f t="shared" si="82"/>
        <v>42257.014965277776</v>
      </c>
      <c r="T975" s="15">
        <f t="shared" si="83"/>
        <v>42317.056631944448</v>
      </c>
      <c r="U975">
        <f t="shared" si="84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8317</v>
      </c>
      <c r="R976" t="s">
        <v>8319</v>
      </c>
      <c r="S976" s="15">
        <f t="shared" si="82"/>
        <v>42424.749490740738</v>
      </c>
      <c r="T976" s="15">
        <f t="shared" si="83"/>
        <v>42454.707824074074</v>
      </c>
      <c r="U976">
        <f t="shared" si="84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8317</v>
      </c>
      <c r="R977" t="s">
        <v>8319</v>
      </c>
      <c r="S977" s="15">
        <f t="shared" si="82"/>
        <v>42489.696585648147</v>
      </c>
      <c r="T977" s="15">
        <f t="shared" si="83"/>
        <v>42549.696585648147</v>
      </c>
      <c r="U977">
        <f t="shared" si="84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t="s">
        <v>8319</v>
      </c>
      <c r="S978" s="15">
        <f t="shared" si="82"/>
        <v>42185.058993055558</v>
      </c>
      <c r="T978" s="15">
        <f t="shared" si="83"/>
        <v>42230.058993055558</v>
      </c>
      <c r="U978">
        <f t="shared" si="84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t="s">
        <v>8319</v>
      </c>
      <c r="S979" s="15">
        <f t="shared" si="82"/>
        <v>42391.942094907412</v>
      </c>
      <c r="T979" s="15">
        <f t="shared" si="83"/>
        <v>42421.942094907412</v>
      </c>
      <c r="U979">
        <f t="shared" si="84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t="s">
        <v>8319</v>
      </c>
      <c r="S980" s="15">
        <f t="shared" si="82"/>
        <v>42395.309039351851</v>
      </c>
      <c r="T980" s="15">
        <f t="shared" si="83"/>
        <v>42425.309039351851</v>
      </c>
      <c r="U980">
        <f t="shared" si="84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t="s">
        <v>8319</v>
      </c>
      <c r="S981" s="15">
        <f t="shared" si="82"/>
        <v>42506.416990740734</v>
      </c>
      <c r="T981" s="15">
        <f t="shared" si="83"/>
        <v>42541.790972222225</v>
      </c>
      <c r="U981">
        <f t="shared" si="84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t="s">
        <v>8319</v>
      </c>
      <c r="S982" s="15">
        <f t="shared" si="82"/>
        <v>41928.904189814813</v>
      </c>
      <c r="T982" s="15">
        <f t="shared" si="83"/>
        <v>41973.945856481485</v>
      </c>
      <c r="U982">
        <f t="shared" si="84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t="s">
        <v>8319</v>
      </c>
      <c r="S983" s="15">
        <f t="shared" si="82"/>
        <v>41830.947013888886</v>
      </c>
      <c r="T983" s="15">
        <f t="shared" si="83"/>
        <v>41860.947013888886</v>
      </c>
      <c r="U983">
        <f t="shared" si="84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t="s">
        <v>8319</v>
      </c>
      <c r="S984" s="15">
        <f t="shared" si="82"/>
        <v>42615.753310185188</v>
      </c>
      <c r="T984" s="15">
        <f t="shared" si="83"/>
        <v>42645.753310185188</v>
      </c>
      <c r="U984">
        <f t="shared" si="84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t="s">
        <v>8319</v>
      </c>
      <c r="S985" s="15">
        <f t="shared" si="82"/>
        <v>42574.667650462965</v>
      </c>
      <c r="T985" s="15">
        <f t="shared" si="83"/>
        <v>42605.870833333334</v>
      </c>
      <c r="U985">
        <f t="shared" si="84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t="s">
        <v>8319</v>
      </c>
      <c r="S986" s="15">
        <f t="shared" si="82"/>
        <v>42061.11583333333</v>
      </c>
      <c r="T986" s="15">
        <f t="shared" si="83"/>
        <v>42091.074166666673</v>
      </c>
      <c r="U986">
        <f t="shared" si="84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t="s">
        <v>8319</v>
      </c>
      <c r="S987" s="15">
        <f t="shared" si="82"/>
        <v>42339.967708333337</v>
      </c>
      <c r="T987" s="15">
        <f t="shared" si="83"/>
        <v>42369.958333333328</v>
      </c>
      <c r="U987">
        <f t="shared" si="84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t="s">
        <v>8319</v>
      </c>
      <c r="S988" s="15">
        <f t="shared" si="82"/>
        <v>42324.767361111109</v>
      </c>
      <c r="T988" s="15">
        <f t="shared" si="83"/>
        <v>42379</v>
      </c>
      <c r="U988">
        <f t="shared" si="84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t="s">
        <v>8319</v>
      </c>
      <c r="S989" s="15">
        <f t="shared" si="82"/>
        <v>41773.294560185182</v>
      </c>
      <c r="T989" s="15">
        <f t="shared" si="83"/>
        <v>41813.294560185182</v>
      </c>
      <c r="U989">
        <f t="shared" si="84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8317</v>
      </c>
      <c r="R990" t="s">
        <v>8319</v>
      </c>
      <c r="S990" s="15">
        <f t="shared" si="82"/>
        <v>42614.356770833328</v>
      </c>
      <c r="T990" s="15">
        <f t="shared" si="83"/>
        <v>42644.356770833328</v>
      </c>
      <c r="U990">
        <f t="shared" si="84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15">
        <f t="shared" si="82"/>
        <v>42611.933969907404</v>
      </c>
      <c r="T991" s="15">
        <f t="shared" si="83"/>
        <v>42641.933969907404</v>
      </c>
      <c r="U991">
        <f t="shared" si="84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15">
        <f t="shared" si="82"/>
        <v>41855.784305555557</v>
      </c>
      <c r="T992" s="15">
        <f t="shared" si="83"/>
        <v>41885.784305555557</v>
      </c>
      <c r="U992">
        <f t="shared" si="84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15">
        <f t="shared" si="82"/>
        <v>42538.75680555556</v>
      </c>
      <c r="T993" s="15">
        <f t="shared" si="83"/>
        <v>42563.785416666666</v>
      </c>
      <c r="U993">
        <f t="shared" si="84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15">
        <f t="shared" si="82"/>
        <v>42437.924988425926</v>
      </c>
      <c r="T994" s="15">
        <f t="shared" si="83"/>
        <v>42497.883321759262</v>
      </c>
      <c r="U994">
        <f t="shared" si="84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15">
        <f t="shared" si="82"/>
        <v>42652.964907407411</v>
      </c>
      <c r="T995" s="15">
        <f t="shared" si="83"/>
        <v>42686.208333333328</v>
      </c>
      <c r="U995">
        <f t="shared" si="84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15">
        <f t="shared" si="82"/>
        <v>41921.263078703705</v>
      </c>
      <c r="T996" s="15">
        <f t="shared" si="83"/>
        <v>41973.957638888889</v>
      </c>
      <c r="U996">
        <f t="shared" si="84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15">
        <f t="shared" si="82"/>
        <v>41947.940740740742</v>
      </c>
      <c r="T997" s="15">
        <f t="shared" si="83"/>
        <v>41972.666666666672</v>
      </c>
      <c r="U997">
        <f t="shared" si="84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15">
        <f t="shared" si="82"/>
        <v>41817.866435185184</v>
      </c>
      <c r="T998" s="15">
        <f t="shared" si="83"/>
        <v>41847.643750000003</v>
      </c>
      <c r="U998">
        <f t="shared" si="84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15">
        <f t="shared" si="82"/>
        <v>41941.10297453704</v>
      </c>
      <c r="T999" s="15">
        <f t="shared" si="83"/>
        <v>41971.144641203704</v>
      </c>
      <c r="U999">
        <f t="shared" si="84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1" t="s">
        <v>8323</v>
      </c>
      <c r="R1034" t="s">
        <v>8328</v>
      </c>
      <c r="S1034" s="15">
        <f t="shared" ref="S1034:S1097" si="87">(((J1034/60)/60)/24)+DATE(1970,1,1)</f>
        <v>42514.666956018518</v>
      </c>
      <c r="T1034" s="15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8323</v>
      </c>
      <c r="R1035" t="s">
        <v>8328</v>
      </c>
      <c r="S1035" s="15">
        <f t="shared" si="87"/>
        <v>42688.732407407413</v>
      </c>
      <c r="T1035" s="15">
        <f t="shared" si="88"/>
        <v>42716.732407407413</v>
      </c>
      <c r="U1035">
        <f t="shared" si="89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8323</v>
      </c>
      <c r="R1036" t="s">
        <v>8328</v>
      </c>
      <c r="S1036" s="15">
        <f t="shared" si="87"/>
        <v>42555.166712962964</v>
      </c>
      <c r="T1036" s="15">
        <f t="shared" si="88"/>
        <v>42587.165972222225</v>
      </c>
      <c r="U1036">
        <f t="shared" si="89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8323</v>
      </c>
      <c r="R1037" t="s">
        <v>8328</v>
      </c>
      <c r="S1037" s="15">
        <f t="shared" si="87"/>
        <v>42016.641435185185</v>
      </c>
      <c r="T1037" s="15">
        <f t="shared" si="88"/>
        <v>42046.641435185185</v>
      </c>
      <c r="U1037">
        <f t="shared" si="89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8323</v>
      </c>
      <c r="R1038" t="s">
        <v>8328</v>
      </c>
      <c r="S1038" s="15">
        <f t="shared" si="87"/>
        <v>41249.448958333334</v>
      </c>
      <c r="T1038" s="15">
        <f t="shared" si="88"/>
        <v>41281.333333333336</v>
      </c>
      <c r="U1038">
        <f t="shared" si="89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8323</v>
      </c>
      <c r="R1039" t="s">
        <v>8328</v>
      </c>
      <c r="S1039" s="15">
        <f t="shared" si="87"/>
        <v>42119.822476851856</v>
      </c>
      <c r="T1039" s="15">
        <f t="shared" si="88"/>
        <v>42142.208333333328</v>
      </c>
      <c r="U1039">
        <f t="shared" si="89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8323</v>
      </c>
      <c r="R1040" t="s">
        <v>8328</v>
      </c>
      <c r="S1040" s="15">
        <f t="shared" si="87"/>
        <v>42418.231747685189</v>
      </c>
      <c r="T1040" s="15">
        <f t="shared" si="88"/>
        <v>42448.190081018518</v>
      </c>
      <c r="U1040">
        <f t="shared" si="89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8323</v>
      </c>
      <c r="R1041" t="s">
        <v>8328</v>
      </c>
      <c r="S1041" s="15">
        <f t="shared" si="87"/>
        <v>42692.109328703707</v>
      </c>
      <c r="T1041" s="15">
        <f t="shared" si="88"/>
        <v>42717.332638888889</v>
      </c>
      <c r="U1041">
        <f t="shared" si="89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8329</v>
      </c>
      <c r="R1042" t="s">
        <v>8330</v>
      </c>
      <c r="S1042" s="15">
        <f t="shared" si="87"/>
        <v>42579.708437499998</v>
      </c>
      <c r="T1042" s="15">
        <f t="shared" si="88"/>
        <v>42609.708437499998</v>
      </c>
      <c r="U1042">
        <f t="shared" si="89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8329</v>
      </c>
      <c r="R1043" t="s">
        <v>8330</v>
      </c>
      <c r="S1043" s="15">
        <f t="shared" si="87"/>
        <v>41831.060092592597</v>
      </c>
      <c r="T1043" s="15">
        <f t="shared" si="88"/>
        <v>41851.060092592597</v>
      </c>
      <c r="U1043">
        <f t="shared" si="89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8329</v>
      </c>
      <c r="R1044" t="s">
        <v>8330</v>
      </c>
      <c r="S1044" s="15">
        <f t="shared" si="87"/>
        <v>41851.696157407408</v>
      </c>
      <c r="T1044" s="15">
        <f t="shared" si="88"/>
        <v>41894.416666666664</v>
      </c>
      <c r="U1044">
        <f t="shared" si="89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8329</v>
      </c>
      <c r="R1045" t="s">
        <v>8330</v>
      </c>
      <c r="S1045" s="15">
        <f t="shared" si="87"/>
        <v>42114.252951388888</v>
      </c>
      <c r="T1045" s="15">
        <f t="shared" si="88"/>
        <v>42144.252951388888</v>
      </c>
      <c r="U1045">
        <f t="shared" si="89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8329</v>
      </c>
      <c r="R1046" t="s">
        <v>8330</v>
      </c>
      <c r="S1046" s="15">
        <f t="shared" si="87"/>
        <v>42011.925937499997</v>
      </c>
      <c r="T1046" s="15">
        <f t="shared" si="88"/>
        <v>42068.852083333331</v>
      </c>
      <c r="U1046">
        <f t="shared" si="89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8329</v>
      </c>
      <c r="R1047" t="s">
        <v>8330</v>
      </c>
      <c r="S1047" s="15">
        <f t="shared" si="87"/>
        <v>41844.874421296299</v>
      </c>
      <c r="T1047" s="15">
        <f t="shared" si="88"/>
        <v>41874.874421296299</v>
      </c>
      <c r="U1047">
        <f t="shared" si="89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8329</v>
      </c>
      <c r="R1048" t="s">
        <v>8330</v>
      </c>
      <c r="S1048" s="15">
        <f t="shared" si="87"/>
        <v>42319.851388888885</v>
      </c>
      <c r="T1048" s="15">
        <f t="shared" si="88"/>
        <v>42364.851388888885</v>
      </c>
      <c r="U1048">
        <f t="shared" si="89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8329</v>
      </c>
      <c r="R1049" t="s">
        <v>8330</v>
      </c>
      <c r="S1049" s="15">
        <f t="shared" si="87"/>
        <v>41918.818460648145</v>
      </c>
      <c r="T1049" s="15">
        <f t="shared" si="88"/>
        <v>41948.860127314816</v>
      </c>
      <c r="U1049">
        <f t="shared" si="89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8329</v>
      </c>
      <c r="R1050" t="s">
        <v>8330</v>
      </c>
      <c r="S1050" s="15">
        <f t="shared" si="87"/>
        <v>42598.053113425922</v>
      </c>
      <c r="T1050" s="15">
        <f t="shared" si="88"/>
        <v>42638.053113425922</v>
      </c>
      <c r="U1050">
        <f t="shared" si="89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8329</v>
      </c>
      <c r="R1051" t="s">
        <v>8330</v>
      </c>
      <c r="S1051" s="15">
        <f t="shared" si="87"/>
        <v>42382.431076388893</v>
      </c>
      <c r="T1051" s="15">
        <f t="shared" si="88"/>
        <v>42412.431076388893</v>
      </c>
      <c r="U1051">
        <f t="shared" si="89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8329</v>
      </c>
      <c r="R1052" t="s">
        <v>8330</v>
      </c>
      <c r="S1052" s="15">
        <f t="shared" si="87"/>
        <v>42231.7971875</v>
      </c>
      <c r="T1052" s="15">
        <f t="shared" si="88"/>
        <v>42261.7971875</v>
      </c>
      <c r="U1052">
        <f t="shared" si="89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8329</v>
      </c>
      <c r="R1053" t="s">
        <v>8330</v>
      </c>
      <c r="S1053" s="15">
        <f t="shared" si="87"/>
        <v>41850.014178240745</v>
      </c>
      <c r="T1053" s="15">
        <f t="shared" si="88"/>
        <v>41878.014178240745</v>
      </c>
      <c r="U1053">
        <f t="shared" si="89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8329</v>
      </c>
      <c r="R1054" t="s">
        <v>8330</v>
      </c>
      <c r="S1054" s="15">
        <f t="shared" si="87"/>
        <v>42483.797395833331</v>
      </c>
      <c r="T1054" s="15">
        <f t="shared" si="88"/>
        <v>42527.839583333334</v>
      </c>
      <c r="U1054">
        <f t="shared" si="89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15">
        <f t="shared" si="87"/>
        <v>42775.172824074078</v>
      </c>
      <c r="T1055" s="15">
        <f t="shared" si="88"/>
        <v>42800.172824074078</v>
      </c>
      <c r="U1055">
        <f t="shared" si="89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8329</v>
      </c>
      <c r="R1056" t="s">
        <v>8330</v>
      </c>
      <c r="S1056" s="15">
        <f t="shared" si="87"/>
        <v>41831.851840277777</v>
      </c>
      <c r="T1056" s="15">
        <f t="shared" si="88"/>
        <v>41861.916666666664</v>
      </c>
      <c r="U1056">
        <f t="shared" si="89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8329</v>
      </c>
      <c r="R1057" t="s">
        <v>8330</v>
      </c>
      <c r="S1057" s="15">
        <f t="shared" si="87"/>
        <v>42406.992418981477</v>
      </c>
      <c r="T1057" s="15">
        <f t="shared" si="88"/>
        <v>42436.992418981477</v>
      </c>
      <c r="U1057">
        <f t="shared" si="89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8329</v>
      </c>
      <c r="R1058" t="s">
        <v>8330</v>
      </c>
      <c r="S1058" s="15">
        <f t="shared" si="87"/>
        <v>42058.719641203701</v>
      </c>
      <c r="T1058" s="15">
        <f t="shared" si="88"/>
        <v>42118.677974537044</v>
      </c>
      <c r="U1058">
        <f t="shared" si="89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8329</v>
      </c>
      <c r="R1059" t="s">
        <v>8330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8329</v>
      </c>
      <c r="R1060" t="s">
        <v>8330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8329</v>
      </c>
      <c r="R1061" t="s">
        <v>8330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8329</v>
      </c>
      <c r="R1063" t="s">
        <v>8330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8329</v>
      </c>
      <c r="R1065" t="s">
        <v>8330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15">
        <f t="shared" si="87"/>
        <v>41417.228043981479</v>
      </c>
      <c r="T1066" s="15">
        <f t="shared" si="88"/>
        <v>41462.228043981479</v>
      </c>
      <c r="U1066">
        <f t="shared" si="89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15">
        <f t="shared" si="87"/>
        <v>41445.962754629632</v>
      </c>
      <c r="T1068" s="15">
        <f t="shared" si="88"/>
        <v>41490.962754629632</v>
      </c>
      <c r="U1068">
        <f t="shared" si="89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15">
        <f t="shared" si="87"/>
        <v>41599.855682870373</v>
      </c>
      <c r="T1069" s="15">
        <f t="shared" si="88"/>
        <v>41629.855682870373</v>
      </c>
      <c r="U1069">
        <f t="shared" si="89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15">
        <f t="shared" si="87"/>
        <v>42440.371111111104</v>
      </c>
      <c r="T1070" s="15">
        <f t="shared" si="88"/>
        <v>42470.329444444447</v>
      </c>
      <c r="U1070">
        <f t="shared" si="89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15">
        <f t="shared" si="87"/>
        <v>41572.229849537034</v>
      </c>
      <c r="T1071" s="15">
        <f t="shared" si="88"/>
        <v>41604.271516203706</v>
      </c>
      <c r="U1071">
        <f t="shared" si="89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15">
        <f t="shared" si="87"/>
        <v>41163.011828703704</v>
      </c>
      <c r="T1072" s="15">
        <f t="shared" si="88"/>
        <v>41183.011828703704</v>
      </c>
      <c r="U1072">
        <f t="shared" si="89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8331</v>
      </c>
      <c r="R1073" t="s">
        <v>8332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15">
        <f t="shared" si="87"/>
        <v>41645.832141203704</v>
      </c>
      <c r="T1074" s="15">
        <f t="shared" si="88"/>
        <v>41675.832141203704</v>
      </c>
      <c r="U1074">
        <f t="shared" si="89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15">
        <f t="shared" si="87"/>
        <v>40802.964594907404</v>
      </c>
      <c r="T1075" s="15">
        <f t="shared" si="88"/>
        <v>40832.964594907404</v>
      </c>
      <c r="U1075">
        <f t="shared" si="89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15">
        <f t="shared" si="87"/>
        <v>41613.172974537039</v>
      </c>
      <c r="T1076" s="15">
        <f t="shared" si="88"/>
        <v>41643.172974537039</v>
      </c>
      <c r="U1076">
        <f t="shared" si="89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15">
        <f t="shared" si="87"/>
        <v>41005.904120370367</v>
      </c>
      <c r="T1077" s="15">
        <f t="shared" si="88"/>
        <v>41035.904120370367</v>
      </c>
      <c r="U1077">
        <f t="shared" si="89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15">
        <f t="shared" si="87"/>
        <v>41838.377893518518</v>
      </c>
      <c r="T1078" s="15">
        <f t="shared" si="88"/>
        <v>41893.377893518518</v>
      </c>
      <c r="U1078">
        <f t="shared" si="89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15">
        <f t="shared" si="87"/>
        <v>42353.16679398148</v>
      </c>
      <c r="T1079" s="15">
        <f t="shared" si="88"/>
        <v>42383.16679398148</v>
      </c>
      <c r="U1079">
        <f t="shared" si="89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15">
        <f t="shared" si="87"/>
        <v>40701.195844907408</v>
      </c>
      <c r="T1080" s="15">
        <f t="shared" si="88"/>
        <v>40746.195844907408</v>
      </c>
      <c r="U1080">
        <f t="shared" si="89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15">
        <f t="shared" si="87"/>
        <v>41740.138113425928</v>
      </c>
      <c r="T1082" s="15">
        <f t="shared" si="88"/>
        <v>41770.138113425928</v>
      </c>
      <c r="U1082">
        <f t="shared" si="89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1" t="s">
        <v>8331</v>
      </c>
      <c r="R1098" t="s">
        <v>8332</v>
      </c>
      <c r="S1098" s="15">
        <f t="shared" ref="S1098:S1161" si="92">(((J1098/60)/60)/24)+DATE(1970,1,1)</f>
        <v>41885.51798611111</v>
      </c>
      <c r="T1098" s="15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8331</v>
      </c>
      <c r="R1099" t="s">
        <v>8332</v>
      </c>
      <c r="S1099" s="15">
        <f t="shared" si="92"/>
        <v>41660.792557870373</v>
      </c>
      <c r="T1099" s="15">
        <f t="shared" si="93"/>
        <v>41700.792557870373</v>
      </c>
      <c r="U1099">
        <f t="shared" si="94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8331</v>
      </c>
      <c r="R1100" t="s">
        <v>8332</v>
      </c>
      <c r="S1100" s="15">
        <f t="shared" si="92"/>
        <v>41712.762673611112</v>
      </c>
      <c r="T1100" s="15">
        <f t="shared" si="93"/>
        <v>41742.762673611112</v>
      </c>
      <c r="U1100">
        <f t="shared" si="94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8331</v>
      </c>
      <c r="R1101" t="s">
        <v>8332</v>
      </c>
      <c r="S1101" s="15">
        <f t="shared" si="92"/>
        <v>42107.836435185185</v>
      </c>
      <c r="T1101" s="15">
        <f t="shared" si="93"/>
        <v>42137.836435185185</v>
      </c>
      <c r="U1101">
        <f t="shared" si="94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8331</v>
      </c>
      <c r="R1102" t="s">
        <v>8332</v>
      </c>
      <c r="S1102" s="15">
        <f t="shared" si="92"/>
        <v>42384.110775462963</v>
      </c>
      <c r="T1102" s="15">
        <f t="shared" si="93"/>
        <v>42414.110775462963</v>
      </c>
      <c r="U1102">
        <f t="shared" si="94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8331</v>
      </c>
      <c r="R1103" t="s">
        <v>8332</v>
      </c>
      <c r="S1103" s="15">
        <f t="shared" si="92"/>
        <v>42538.77243055556</v>
      </c>
      <c r="T1103" s="15">
        <f t="shared" si="93"/>
        <v>42565.758333333331</v>
      </c>
      <c r="U1103">
        <f t="shared" si="94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8331</v>
      </c>
      <c r="R1104" t="s">
        <v>8332</v>
      </c>
      <c r="S1104" s="15">
        <f t="shared" si="92"/>
        <v>41577.045428240745</v>
      </c>
      <c r="T1104" s="15">
        <f t="shared" si="93"/>
        <v>41617.249305555553</v>
      </c>
      <c r="U1104">
        <f t="shared" si="94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8331</v>
      </c>
      <c r="R1105" t="s">
        <v>8332</v>
      </c>
      <c r="S1105" s="15">
        <f t="shared" si="92"/>
        <v>42479.22210648148</v>
      </c>
      <c r="T1105" s="15">
        <f t="shared" si="93"/>
        <v>42539.22210648148</v>
      </c>
      <c r="U1105">
        <f t="shared" si="94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8331</v>
      </c>
      <c r="R1106" t="s">
        <v>8332</v>
      </c>
      <c r="S1106" s="15">
        <f t="shared" si="92"/>
        <v>41771.40996527778</v>
      </c>
      <c r="T1106" s="15">
        <f t="shared" si="93"/>
        <v>41801.40996527778</v>
      </c>
      <c r="U1106">
        <f t="shared" si="94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8331</v>
      </c>
      <c r="R1107" t="s">
        <v>8332</v>
      </c>
      <c r="S1107" s="15">
        <f t="shared" si="92"/>
        <v>41692.135729166665</v>
      </c>
      <c r="T1107" s="15">
        <f t="shared" si="93"/>
        <v>41722.0940625</v>
      </c>
      <c r="U1107">
        <f t="shared" si="94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8331</v>
      </c>
      <c r="R1108" t="s">
        <v>8332</v>
      </c>
      <c r="S1108" s="15">
        <f t="shared" si="92"/>
        <v>40973.740451388891</v>
      </c>
      <c r="T1108" s="15">
        <f t="shared" si="93"/>
        <v>41003.698784722219</v>
      </c>
      <c r="U1108">
        <f t="shared" si="94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8331</v>
      </c>
      <c r="R1109" t="s">
        <v>8332</v>
      </c>
      <c r="S1109" s="15">
        <f t="shared" si="92"/>
        <v>41813.861388888887</v>
      </c>
      <c r="T1109" s="15">
        <f t="shared" si="93"/>
        <v>41843.861388888887</v>
      </c>
      <c r="U1109">
        <f t="shared" si="94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8331</v>
      </c>
      <c r="R1110" t="s">
        <v>8332</v>
      </c>
      <c r="S1110" s="15">
        <f t="shared" si="92"/>
        <v>40952.636979166666</v>
      </c>
      <c r="T1110" s="15">
        <f t="shared" si="93"/>
        <v>41012.595312500001</v>
      </c>
      <c r="U1110">
        <f t="shared" si="94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8331</v>
      </c>
      <c r="R1111" t="s">
        <v>8332</v>
      </c>
      <c r="S1111" s="15">
        <f t="shared" si="92"/>
        <v>42662.752199074079</v>
      </c>
      <c r="T1111" s="15">
        <f t="shared" si="93"/>
        <v>42692.793865740736</v>
      </c>
      <c r="U1111">
        <f t="shared" si="94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8331</v>
      </c>
      <c r="R1112" t="s">
        <v>8332</v>
      </c>
      <c r="S1112" s="15">
        <f t="shared" si="92"/>
        <v>41220.933124999996</v>
      </c>
      <c r="T1112" s="15">
        <f t="shared" si="93"/>
        <v>41250.933124999996</v>
      </c>
      <c r="U1112">
        <f t="shared" si="94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8331</v>
      </c>
      <c r="R1113" t="s">
        <v>8332</v>
      </c>
      <c r="S1113" s="15">
        <f t="shared" si="92"/>
        <v>42347.203587962969</v>
      </c>
      <c r="T1113" s="15">
        <f t="shared" si="93"/>
        <v>42377.203587962969</v>
      </c>
      <c r="U1113">
        <f t="shared" si="94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8331</v>
      </c>
      <c r="R1114" t="s">
        <v>8332</v>
      </c>
      <c r="S1114" s="15">
        <f t="shared" si="92"/>
        <v>41963.759386574078</v>
      </c>
      <c r="T1114" s="15">
        <f t="shared" si="93"/>
        <v>42023.354166666672</v>
      </c>
      <c r="U1114">
        <f t="shared" si="94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8331</v>
      </c>
      <c r="R1115" t="s">
        <v>8332</v>
      </c>
      <c r="S1115" s="15">
        <f t="shared" si="92"/>
        <v>41835.977083333331</v>
      </c>
      <c r="T1115" s="15">
        <f t="shared" si="93"/>
        <v>41865.977083333331</v>
      </c>
      <c r="U1115">
        <f t="shared" si="94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8331</v>
      </c>
      <c r="R1116" t="s">
        <v>8332</v>
      </c>
      <c r="S1116" s="15">
        <f t="shared" si="92"/>
        <v>41526.345914351856</v>
      </c>
      <c r="T1116" s="15">
        <f t="shared" si="93"/>
        <v>41556.345914351856</v>
      </c>
      <c r="U1116">
        <f t="shared" si="94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8331</v>
      </c>
      <c r="R1117" t="s">
        <v>8332</v>
      </c>
      <c r="S1117" s="15">
        <f t="shared" si="92"/>
        <v>42429.695543981477</v>
      </c>
      <c r="T1117" s="15">
        <f t="shared" si="93"/>
        <v>42459.653877314813</v>
      </c>
      <c r="U1117">
        <f t="shared" si="94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15">
        <f t="shared" si="92"/>
        <v>41009.847314814811</v>
      </c>
      <c r="T1118" s="15">
        <f t="shared" si="93"/>
        <v>41069.847314814811</v>
      </c>
      <c r="U1118">
        <f t="shared" si="94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15">
        <f t="shared" si="92"/>
        <v>42333.598530092597</v>
      </c>
      <c r="T1119" s="15">
        <f t="shared" si="93"/>
        <v>42363.598530092597</v>
      </c>
      <c r="U1119">
        <f t="shared" si="94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15">
        <f t="shared" si="92"/>
        <v>41704.16642361111</v>
      </c>
      <c r="T1120" s="15">
        <f t="shared" si="93"/>
        <v>41734.124756944446</v>
      </c>
      <c r="U1120">
        <f t="shared" si="94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15">
        <f t="shared" si="92"/>
        <v>41722.792407407411</v>
      </c>
      <c r="T1121" s="15">
        <f t="shared" si="93"/>
        <v>41735.792407407411</v>
      </c>
      <c r="U1121">
        <f t="shared" si="94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8331</v>
      </c>
      <c r="R1122" t="s">
        <v>8332</v>
      </c>
      <c r="S1122" s="15">
        <f t="shared" si="92"/>
        <v>40799.872685185182</v>
      </c>
      <c r="T1122" s="15">
        <f t="shared" si="93"/>
        <v>40844.872685185182</v>
      </c>
      <c r="U1122">
        <f t="shared" si="94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15">
        <f t="shared" si="92"/>
        <v>42412.934212962966</v>
      </c>
      <c r="T1123" s="15">
        <f t="shared" si="93"/>
        <v>42442.892546296294</v>
      </c>
      <c r="U1123">
        <f t="shared" si="94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8331</v>
      </c>
      <c r="R1124" t="s">
        <v>8332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t="s">
        <v>8332</v>
      </c>
      <c r="S1125" s="15">
        <f t="shared" si="92"/>
        <v>41718.5237037037</v>
      </c>
      <c r="T1125" s="15">
        <f t="shared" si="93"/>
        <v>41748.5237037037</v>
      </c>
      <c r="U1125">
        <f t="shared" si="94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15">
        <f t="shared" si="92"/>
        <v>42094.667256944449</v>
      </c>
      <c r="T1126" s="15">
        <f t="shared" si="93"/>
        <v>42124.667256944449</v>
      </c>
      <c r="U1126">
        <f t="shared" si="94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8331</v>
      </c>
      <c r="R1127" t="s">
        <v>8333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15">
        <f t="shared" si="92"/>
        <v>42535.327476851846</v>
      </c>
      <c r="T1128" s="15">
        <f t="shared" si="93"/>
        <v>42565.327476851846</v>
      </c>
      <c r="U1128">
        <f t="shared" si="94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15">
        <f t="shared" si="92"/>
        <v>41926.854166666664</v>
      </c>
      <c r="T1129" s="15">
        <f t="shared" si="93"/>
        <v>41957.895833333328</v>
      </c>
      <c r="U1129">
        <f t="shared" si="94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15">
        <f t="shared" si="92"/>
        <v>42496.264965277776</v>
      </c>
      <c r="T1131" s="15">
        <f t="shared" si="93"/>
        <v>42526.264965277776</v>
      </c>
      <c r="U1131">
        <f t="shared" si="94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15">
        <f t="shared" si="92"/>
        <v>41908.996527777781</v>
      </c>
      <c r="T1132" s="15">
        <f t="shared" si="93"/>
        <v>41969.038194444445</v>
      </c>
      <c r="U1132">
        <f t="shared" si="94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8331</v>
      </c>
      <c r="R1133" t="s">
        <v>8333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15">
        <f t="shared" si="92"/>
        <v>42453.819687499999</v>
      </c>
      <c r="T1139" s="15">
        <f t="shared" si="93"/>
        <v>42483.819687499999</v>
      </c>
      <c r="U1139">
        <f t="shared" si="94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15">
        <f t="shared" si="92"/>
        <v>42736.9066087963</v>
      </c>
      <c r="T1140" s="15">
        <f t="shared" si="93"/>
        <v>42756.9066087963</v>
      </c>
      <c r="U1140">
        <f t="shared" si="94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15">
        <f t="shared" si="92"/>
        <v>41975.347523148142</v>
      </c>
      <c r="T1141" s="15">
        <f t="shared" si="93"/>
        <v>42005.347523148142</v>
      </c>
      <c r="U1141">
        <f t="shared" si="94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8331</v>
      </c>
      <c r="R1142" t="s">
        <v>8333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8331</v>
      </c>
      <c r="R1143" t="s">
        <v>8333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8331</v>
      </c>
      <c r="R1144" t="s">
        <v>8333</v>
      </c>
      <c r="S1144" s="15">
        <f t="shared" si="92"/>
        <v>42022.006099537044</v>
      </c>
      <c r="T1144" s="15">
        <f t="shared" si="93"/>
        <v>42052.006099537044</v>
      </c>
      <c r="U1144">
        <f t="shared" si="94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t="s">
        <v>8333</v>
      </c>
      <c r="S1145" s="15">
        <f t="shared" si="92"/>
        <v>42325.19358796296</v>
      </c>
      <c r="T1145" s="15">
        <f t="shared" si="93"/>
        <v>42355.19358796296</v>
      </c>
      <c r="U1145">
        <f t="shared" si="94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8334</v>
      </c>
      <c r="R1146" t="s">
        <v>8335</v>
      </c>
      <c r="S1146" s="15">
        <f t="shared" si="92"/>
        <v>42093.181944444441</v>
      </c>
      <c r="T1146" s="15">
        <f t="shared" si="93"/>
        <v>42123.181944444441</v>
      </c>
      <c r="U1146">
        <f t="shared" si="94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1" t="s">
        <v>8334</v>
      </c>
      <c r="R1162" t="s">
        <v>8335</v>
      </c>
      <c r="S1162" s="15">
        <f t="shared" ref="S1162:S1225" si="97">(((J1162/60)/60)/24)+DATE(1970,1,1)</f>
        <v>42061.154930555553</v>
      </c>
      <c r="T1162" s="15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8334</v>
      </c>
      <c r="R1163" t="s">
        <v>8335</v>
      </c>
      <c r="S1163" s="15">
        <f t="shared" si="97"/>
        <v>42122.629502314812</v>
      </c>
      <c r="T1163" s="15">
        <f t="shared" si="98"/>
        <v>42143.629502314812</v>
      </c>
      <c r="U1163">
        <f t="shared" si="99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8334</v>
      </c>
      <c r="R1164" t="s">
        <v>8335</v>
      </c>
      <c r="S1164" s="15">
        <f t="shared" si="97"/>
        <v>41876.683611111112</v>
      </c>
      <c r="T1164" s="15">
        <f t="shared" si="98"/>
        <v>41907.683611111112</v>
      </c>
      <c r="U1164">
        <f t="shared" si="99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8334</v>
      </c>
      <c r="R1165" t="s">
        <v>8335</v>
      </c>
      <c r="S1165" s="15">
        <f t="shared" si="97"/>
        <v>41830.723611111112</v>
      </c>
      <c r="T1165" s="15">
        <f t="shared" si="98"/>
        <v>41860.723611111112</v>
      </c>
      <c r="U1165">
        <f t="shared" si="99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8334</v>
      </c>
      <c r="R1166" t="s">
        <v>8335</v>
      </c>
      <c r="S1166" s="15">
        <f t="shared" si="97"/>
        <v>42509.724328703705</v>
      </c>
      <c r="T1166" s="15">
        <f t="shared" si="98"/>
        <v>42539.724328703705</v>
      </c>
      <c r="U1166">
        <f t="shared" si="99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8334</v>
      </c>
      <c r="R1167" t="s">
        <v>8335</v>
      </c>
      <c r="S1167" s="15">
        <f t="shared" si="97"/>
        <v>41792.214467592588</v>
      </c>
      <c r="T1167" s="15">
        <f t="shared" si="98"/>
        <v>41826.214467592588</v>
      </c>
      <c r="U1167">
        <f t="shared" si="99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8334</v>
      </c>
      <c r="R1168" t="s">
        <v>8335</v>
      </c>
      <c r="S1168" s="15">
        <f t="shared" si="97"/>
        <v>42150.485439814816</v>
      </c>
      <c r="T1168" s="15">
        <f t="shared" si="98"/>
        <v>42181.166666666672</v>
      </c>
      <c r="U1168">
        <f t="shared" si="99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8334</v>
      </c>
      <c r="R1169" t="s">
        <v>8335</v>
      </c>
      <c r="S1169" s="15">
        <f t="shared" si="97"/>
        <v>41863.734895833331</v>
      </c>
      <c r="T1169" s="15">
        <f t="shared" si="98"/>
        <v>41894.734895833331</v>
      </c>
      <c r="U1169">
        <f t="shared" si="99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8334</v>
      </c>
      <c r="R1170" t="s">
        <v>8335</v>
      </c>
      <c r="S1170" s="15">
        <f t="shared" si="97"/>
        <v>42605.053993055553</v>
      </c>
      <c r="T1170" s="15">
        <f t="shared" si="98"/>
        <v>42635.053993055553</v>
      </c>
      <c r="U1170">
        <f t="shared" si="99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8334</v>
      </c>
      <c r="R1171" t="s">
        <v>8335</v>
      </c>
      <c r="S1171" s="15">
        <f t="shared" si="97"/>
        <v>42027.353738425925</v>
      </c>
      <c r="T1171" s="15">
        <f t="shared" si="98"/>
        <v>42057.353738425925</v>
      </c>
      <c r="U1171">
        <f t="shared" si="99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8334</v>
      </c>
      <c r="R1172" t="s">
        <v>8335</v>
      </c>
      <c r="S1172" s="15">
        <f t="shared" si="97"/>
        <v>42124.893182870372</v>
      </c>
      <c r="T1172" s="15">
        <f t="shared" si="98"/>
        <v>42154.893182870372</v>
      </c>
      <c r="U1172">
        <f t="shared" si="99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8334</v>
      </c>
      <c r="R1173" t="s">
        <v>8335</v>
      </c>
      <c r="S1173" s="15">
        <f t="shared" si="97"/>
        <v>41938.804710648146</v>
      </c>
      <c r="T1173" s="15">
        <f t="shared" si="98"/>
        <v>41956.846377314811</v>
      </c>
      <c r="U1173">
        <f t="shared" si="99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8334</v>
      </c>
      <c r="R1174" t="s">
        <v>8335</v>
      </c>
      <c r="S1174" s="15">
        <f t="shared" si="97"/>
        <v>41841.682314814818</v>
      </c>
      <c r="T1174" s="15">
        <f t="shared" si="98"/>
        <v>41871.682314814818</v>
      </c>
      <c r="U1174">
        <f t="shared" si="99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8334</v>
      </c>
      <c r="R1175" t="s">
        <v>8335</v>
      </c>
      <c r="S1175" s="15">
        <f t="shared" si="97"/>
        <v>42184.185844907406</v>
      </c>
      <c r="T1175" s="15">
        <f t="shared" si="98"/>
        <v>42219.185844907406</v>
      </c>
      <c r="U1175">
        <f t="shared" si="99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8334</v>
      </c>
      <c r="R1176" t="s">
        <v>8335</v>
      </c>
      <c r="S1176" s="15">
        <f t="shared" si="97"/>
        <v>42468.84174768519</v>
      </c>
      <c r="T1176" s="15">
        <f t="shared" si="98"/>
        <v>42498.84174768519</v>
      </c>
      <c r="U1176">
        <f t="shared" si="99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8334</v>
      </c>
      <c r="R1177" t="s">
        <v>8335</v>
      </c>
      <c r="S1177" s="15">
        <f t="shared" si="97"/>
        <v>42170.728460648148</v>
      </c>
      <c r="T1177" s="15">
        <f t="shared" si="98"/>
        <v>42200.728460648148</v>
      </c>
      <c r="U1177">
        <f t="shared" si="99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8334</v>
      </c>
      <c r="R1178" t="s">
        <v>8335</v>
      </c>
      <c r="S1178" s="15">
        <f t="shared" si="97"/>
        <v>42746.019652777773</v>
      </c>
      <c r="T1178" s="15">
        <f t="shared" si="98"/>
        <v>42800.541666666672</v>
      </c>
      <c r="U1178">
        <f t="shared" si="99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8334</v>
      </c>
      <c r="R1179" t="s">
        <v>8335</v>
      </c>
      <c r="S1179" s="15">
        <f t="shared" si="97"/>
        <v>41897.660833333335</v>
      </c>
      <c r="T1179" s="15">
        <f t="shared" si="98"/>
        <v>41927.660833333335</v>
      </c>
      <c r="U1179">
        <f t="shared" si="99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8334</v>
      </c>
      <c r="R1180" t="s">
        <v>8335</v>
      </c>
      <c r="S1180" s="15">
        <f t="shared" si="97"/>
        <v>41837.905694444446</v>
      </c>
      <c r="T1180" s="15">
        <f t="shared" si="98"/>
        <v>41867.905694444446</v>
      </c>
      <c r="U1180">
        <f t="shared" si="99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8334</v>
      </c>
      <c r="R1181" t="s">
        <v>8335</v>
      </c>
      <c r="S1181" s="15">
        <f t="shared" si="97"/>
        <v>42275.720219907409</v>
      </c>
      <c r="T1181" s="15">
        <f t="shared" si="98"/>
        <v>42305.720219907409</v>
      </c>
      <c r="U1181">
        <f t="shared" si="99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15">
        <f t="shared" si="97"/>
        <v>41781.806875000002</v>
      </c>
      <c r="T1182" s="15">
        <f t="shared" si="98"/>
        <v>41818.806875000002</v>
      </c>
      <c r="U1182">
        <f t="shared" si="99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15">
        <f t="shared" si="97"/>
        <v>42034.339363425926</v>
      </c>
      <c r="T1183" s="15">
        <f t="shared" si="98"/>
        <v>42064.339363425926</v>
      </c>
      <c r="U1183">
        <f t="shared" si="99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15">
        <f t="shared" si="97"/>
        <v>42728.827407407407</v>
      </c>
      <c r="T1184" s="15">
        <f t="shared" si="98"/>
        <v>42747.695833333331</v>
      </c>
      <c r="U1184">
        <f t="shared" si="99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t="s">
        <v>8335</v>
      </c>
      <c r="S1185" s="15">
        <f t="shared" si="97"/>
        <v>42656.86137731481</v>
      </c>
      <c r="T1185" s="15">
        <f t="shared" si="98"/>
        <v>42676.165972222225</v>
      </c>
      <c r="U1185">
        <f t="shared" si="99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15">
        <f t="shared" si="97"/>
        <v>42741.599664351852</v>
      </c>
      <c r="T1186" s="15">
        <f t="shared" si="98"/>
        <v>42772.599664351852</v>
      </c>
      <c r="U1186">
        <f t="shared" si="99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1" t="s">
        <v>8323</v>
      </c>
      <c r="R1226" t="s">
        <v>8338</v>
      </c>
      <c r="S1226" s="15">
        <f t="shared" ref="S1226:S1289" si="102">(((J1226/60)/60)/24)+DATE(1970,1,1)</f>
        <v>41736.549791666665</v>
      </c>
      <c r="T1226" s="15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8323</v>
      </c>
      <c r="R1227" t="s">
        <v>8338</v>
      </c>
      <c r="S1227" s="15">
        <f t="shared" si="102"/>
        <v>41509.905995370369</v>
      </c>
      <c r="T1227" s="15">
        <f t="shared" si="103"/>
        <v>41569.905995370369</v>
      </c>
      <c r="U1227">
        <f t="shared" si="104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8323</v>
      </c>
      <c r="R1228" t="s">
        <v>8338</v>
      </c>
      <c r="S1228" s="15">
        <f t="shared" si="102"/>
        <v>41715.874780092592</v>
      </c>
      <c r="T1228" s="15">
        <f t="shared" si="103"/>
        <v>41750.041666666664</v>
      </c>
      <c r="U1228">
        <f t="shared" si="104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8323</v>
      </c>
      <c r="R1229" t="s">
        <v>8338</v>
      </c>
      <c r="S1229" s="15">
        <f t="shared" si="102"/>
        <v>41827.919166666667</v>
      </c>
      <c r="T1229" s="15">
        <f t="shared" si="103"/>
        <v>41858.291666666664</v>
      </c>
      <c r="U1229">
        <f t="shared" si="104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8323</v>
      </c>
      <c r="R1230" t="s">
        <v>8338</v>
      </c>
      <c r="S1230" s="15">
        <f t="shared" si="102"/>
        <v>40754.729259259257</v>
      </c>
      <c r="T1230" s="15">
        <f t="shared" si="103"/>
        <v>40814.729259259257</v>
      </c>
      <c r="U1230">
        <f t="shared" si="104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8323</v>
      </c>
      <c r="R1231" t="s">
        <v>8338</v>
      </c>
      <c r="S1231" s="15">
        <f t="shared" si="102"/>
        <v>40985.459803240738</v>
      </c>
      <c r="T1231" s="15">
        <f t="shared" si="103"/>
        <v>41015.666666666664</v>
      </c>
      <c r="U1231">
        <f t="shared" si="104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8323</v>
      </c>
      <c r="R1232" t="s">
        <v>8338</v>
      </c>
      <c r="S1232" s="15">
        <f t="shared" si="102"/>
        <v>40568.972569444442</v>
      </c>
      <c r="T1232" s="15">
        <f t="shared" si="103"/>
        <v>40598.972569444442</v>
      </c>
      <c r="U1232">
        <f t="shared" si="104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8323</v>
      </c>
      <c r="R1233" t="s">
        <v>8338</v>
      </c>
      <c r="S1233" s="15">
        <f t="shared" si="102"/>
        <v>42193.941759259258</v>
      </c>
      <c r="T1233" s="15">
        <f t="shared" si="103"/>
        <v>42244.041666666672</v>
      </c>
      <c r="U1233">
        <f t="shared" si="104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8323</v>
      </c>
      <c r="R1234" t="s">
        <v>8338</v>
      </c>
      <c r="S1234" s="15">
        <f t="shared" si="102"/>
        <v>41506.848032407412</v>
      </c>
      <c r="T1234" s="15">
        <f t="shared" si="103"/>
        <v>41553.848032407412</v>
      </c>
      <c r="U1234">
        <f t="shared" si="104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8323</v>
      </c>
      <c r="R1235" t="s">
        <v>8338</v>
      </c>
      <c r="S1235" s="15">
        <f t="shared" si="102"/>
        <v>40939.948773148149</v>
      </c>
      <c r="T1235" s="15">
        <f t="shared" si="103"/>
        <v>40960.948773148149</v>
      </c>
      <c r="U1235">
        <f t="shared" si="104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8323</v>
      </c>
      <c r="R1236" t="s">
        <v>8338</v>
      </c>
      <c r="S1236" s="15">
        <f t="shared" si="102"/>
        <v>42007.788680555561</v>
      </c>
      <c r="T1236" s="15">
        <f t="shared" si="103"/>
        <v>42037.788680555561</v>
      </c>
      <c r="U1236">
        <f t="shared" si="104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8323</v>
      </c>
      <c r="R1237" t="s">
        <v>8338</v>
      </c>
      <c r="S1237" s="15">
        <f t="shared" si="102"/>
        <v>41583.135405092595</v>
      </c>
      <c r="T1237" s="15">
        <f t="shared" si="103"/>
        <v>41623.135405092595</v>
      </c>
      <c r="U1237">
        <f t="shared" si="104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8323</v>
      </c>
      <c r="R1238" t="s">
        <v>8338</v>
      </c>
      <c r="S1238" s="15">
        <f t="shared" si="102"/>
        <v>41110.680138888885</v>
      </c>
      <c r="T1238" s="15">
        <f t="shared" si="103"/>
        <v>41118.666666666664</v>
      </c>
      <c r="U1238">
        <f t="shared" si="104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8323</v>
      </c>
      <c r="R1239" t="s">
        <v>8338</v>
      </c>
      <c r="S1239" s="15">
        <f t="shared" si="102"/>
        <v>41125.283159722225</v>
      </c>
      <c r="T1239" s="15">
        <f t="shared" si="103"/>
        <v>41145.283159722225</v>
      </c>
      <c r="U1239">
        <f t="shared" si="104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8323</v>
      </c>
      <c r="R1240" t="s">
        <v>8338</v>
      </c>
      <c r="S1240" s="15">
        <f t="shared" si="102"/>
        <v>40731.61037037037</v>
      </c>
      <c r="T1240" s="15">
        <f t="shared" si="103"/>
        <v>40761.61037037037</v>
      </c>
      <c r="U1240">
        <f t="shared" si="104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8323</v>
      </c>
      <c r="R1241" t="s">
        <v>8338</v>
      </c>
      <c r="S1241" s="15">
        <f t="shared" si="102"/>
        <v>40883.962581018517</v>
      </c>
      <c r="T1241" s="15">
        <f t="shared" si="103"/>
        <v>40913.962581018517</v>
      </c>
      <c r="U1241">
        <f t="shared" si="104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8323</v>
      </c>
      <c r="R1242" t="s">
        <v>8338</v>
      </c>
      <c r="S1242" s="15">
        <f t="shared" si="102"/>
        <v>41409.040011574078</v>
      </c>
      <c r="T1242" s="15">
        <f t="shared" si="103"/>
        <v>41467.910416666666</v>
      </c>
      <c r="U1242">
        <f t="shared" si="104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8323</v>
      </c>
      <c r="R1243" t="s">
        <v>8338</v>
      </c>
      <c r="S1243" s="15">
        <f t="shared" si="102"/>
        <v>41923.837731481479</v>
      </c>
      <c r="T1243" s="15">
        <f t="shared" si="103"/>
        <v>41946.249305555553</v>
      </c>
      <c r="U1243">
        <f t="shared" si="104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8323</v>
      </c>
      <c r="R1244" t="s">
        <v>8338</v>
      </c>
      <c r="S1244" s="15">
        <f t="shared" si="102"/>
        <v>40782.165532407409</v>
      </c>
      <c r="T1244" s="15">
        <f t="shared" si="103"/>
        <v>40797.554166666669</v>
      </c>
      <c r="U1244">
        <f t="shared" si="104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8323</v>
      </c>
      <c r="R1245" t="s">
        <v>8338</v>
      </c>
      <c r="S1245" s="15">
        <f t="shared" si="102"/>
        <v>40671.879293981481</v>
      </c>
      <c r="T1245" s="15">
        <f t="shared" si="103"/>
        <v>40732.875</v>
      </c>
      <c r="U1245">
        <f t="shared" si="104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15">
        <f t="shared" si="102"/>
        <v>41355.825497685182</v>
      </c>
      <c r="T1246" s="15">
        <f t="shared" si="103"/>
        <v>41386.875</v>
      </c>
      <c r="U1246">
        <f t="shared" si="104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15">
        <f t="shared" si="102"/>
        <v>41774.599930555552</v>
      </c>
      <c r="T1247" s="15">
        <f t="shared" si="103"/>
        <v>41804.599930555552</v>
      </c>
      <c r="U1247">
        <f t="shared" si="104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15">
        <f t="shared" si="102"/>
        <v>40838.043391203704</v>
      </c>
      <c r="T1248" s="15">
        <f t="shared" si="103"/>
        <v>40883.085057870368</v>
      </c>
      <c r="U1248">
        <f t="shared" si="104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15">
        <f t="shared" si="102"/>
        <v>41370.292303240742</v>
      </c>
      <c r="T1249" s="15">
        <f t="shared" si="103"/>
        <v>41400.292303240742</v>
      </c>
      <c r="U1249">
        <f t="shared" si="104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15">
        <f t="shared" si="102"/>
        <v>41767.656863425924</v>
      </c>
      <c r="T1250" s="15">
        <f t="shared" si="103"/>
        <v>41803.290972222225</v>
      </c>
      <c r="U1250">
        <f t="shared" si="104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72" x14ac:dyDescent="0.3">
      <c r="A1286">
        <v>1287</v>
      </c>
      <c r="B1286" s="9" t="s">
        <v>1288</v>
      </c>
      <c r="C1286" s="3" t="s">
        <v>5397</v>
      </c>
      <c r="D1286" s="5">
        <v>250</v>
      </c>
      <c r="E1286" s="7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 s="11" t="s">
        <v>8315</v>
      </c>
      <c r="R1286" t="s">
        <v>8316</v>
      </c>
      <c r="S1286" s="15">
        <f t="shared" si="102"/>
        <v>42107.621018518519</v>
      </c>
      <c r="T1286" s="15">
        <f t="shared" si="103"/>
        <v>42167.621018518519</v>
      </c>
      <c r="U1286">
        <f t="shared" si="104"/>
        <v>2015</v>
      </c>
    </row>
    <row r="1287" spans="1:21" ht="43.2" x14ac:dyDescent="0.3">
      <c r="A1287">
        <v>2815</v>
      </c>
      <c r="B1287" s="9" t="s">
        <v>2815</v>
      </c>
      <c r="C1287" s="3" t="s">
        <v>6925</v>
      </c>
      <c r="D1287" s="5">
        <v>250</v>
      </c>
      <c r="E1287" s="7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 s="11" t="s">
        <v>8315</v>
      </c>
      <c r="R1287" t="s">
        <v>8316</v>
      </c>
      <c r="S1287" s="15">
        <f t="shared" si="102"/>
        <v>42559.776724537034</v>
      </c>
      <c r="T1287" s="15">
        <f t="shared" si="103"/>
        <v>42589.776724537034</v>
      </c>
      <c r="U1287">
        <f t="shared" si="104"/>
        <v>2016</v>
      </c>
    </row>
    <row r="1288" spans="1:21" ht="43.2" x14ac:dyDescent="0.3">
      <c r="A1288">
        <v>3336</v>
      </c>
      <c r="B1288" s="9" t="s">
        <v>3336</v>
      </c>
      <c r="C1288" s="3" t="s">
        <v>7446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 s="11" t="s">
        <v>8315</v>
      </c>
      <c r="R1288" t="s">
        <v>8316</v>
      </c>
      <c r="S1288" s="15">
        <f t="shared" si="102"/>
        <v>42437.398680555561</v>
      </c>
      <c r="T1288" s="15">
        <f t="shared" si="103"/>
        <v>42465.35701388889</v>
      </c>
      <c r="U1288">
        <f t="shared" si="104"/>
        <v>2016</v>
      </c>
    </row>
    <row r="1289" spans="1:21" ht="28.8" x14ac:dyDescent="0.3">
      <c r="A1289">
        <v>3397</v>
      </c>
      <c r="B1289" s="9" t="s">
        <v>3396</v>
      </c>
      <c r="C1289" s="3" t="s">
        <v>7507</v>
      </c>
      <c r="D1289" s="5">
        <v>250</v>
      </c>
      <c r="E1289" s="7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 s="11" t="s">
        <v>8315</v>
      </c>
      <c r="R1289" t="s">
        <v>8316</v>
      </c>
      <c r="S1289" s="15">
        <f t="shared" si="102"/>
        <v>42378.478344907402</v>
      </c>
      <c r="T1289" s="15">
        <f t="shared" si="103"/>
        <v>42418.916666666672</v>
      </c>
      <c r="U1289">
        <f t="shared" si="104"/>
        <v>2016</v>
      </c>
    </row>
    <row r="1290" spans="1:21" ht="43.2" x14ac:dyDescent="0.3">
      <c r="A1290">
        <v>3423</v>
      </c>
      <c r="B1290" s="9" t="s">
        <v>3422</v>
      </c>
      <c r="C1290" s="3" t="s">
        <v>7533</v>
      </c>
      <c r="D1290" s="5">
        <v>250</v>
      </c>
      <c r="E1290" s="7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>
        <f t="shared" ref="P1290:P1353" si="106">IFERROR(ROUND(E1290/L1290,2),0)</f>
        <v>35</v>
      </c>
      <c r="Q1290" s="11" t="s">
        <v>8315</v>
      </c>
      <c r="R1290" t="s">
        <v>8316</v>
      </c>
      <c r="S1290" s="15">
        <f t="shared" ref="S1290:S1353" si="107">(((J1290/60)/60)/24)+DATE(1970,1,1)</f>
        <v>42088.911354166667</v>
      </c>
      <c r="T1290" s="15">
        <f t="shared" ref="T1290:T1353" si="108">(((I1290/60)/60)/24)+DATE(1970,1,1)</f>
        <v>42118.911354166667</v>
      </c>
      <c r="U1290">
        <f t="shared" ref="U1290:U1353" si="109">YEAR(S1290)</f>
        <v>2015</v>
      </c>
    </row>
    <row r="1291" spans="1:21" ht="43.2" x14ac:dyDescent="0.3">
      <c r="A1291">
        <v>3442</v>
      </c>
      <c r="B1291" s="9" t="s">
        <v>3441</v>
      </c>
      <c r="C1291" s="3" t="s">
        <v>7552</v>
      </c>
      <c r="D1291" s="5">
        <v>250</v>
      </c>
      <c r="E1291" s="7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>
        <f t="shared" si="106"/>
        <v>31.25</v>
      </c>
      <c r="Q1291" s="11" t="s">
        <v>8315</v>
      </c>
      <c r="R1291" t="s">
        <v>8316</v>
      </c>
      <c r="S1291" s="15">
        <f t="shared" si="107"/>
        <v>42124.841111111105</v>
      </c>
      <c r="T1291" s="15">
        <f t="shared" si="108"/>
        <v>42154.841111111105</v>
      </c>
      <c r="U1291">
        <f t="shared" si="109"/>
        <v>2015</v>
      </c>
    </row>
    <row r="1292" spans="1:21" ht="43.2" x14ac:dyDescent="0.3">
      <c r="A1292">
        <v>3462</v>
      </c>
      <c r="B1292" s="9" t="s">
        <v>3461</v>
      </c>
      <c r="C1292" s="3" t="s">
        <v>7572</v>
      </c>
      <c r="D1292" s="5">
        <v>250</v>
      </c>
      <c r="E1292" s="7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>
        <f t="shared" si="106"/>
        <v>29.71</v>
      </c>
      <c r="Q1292" s="11" t="s">
        <v>8315</v>
      </c>
      <c r="R1292" t="s">
        <v>8316</v>
      </c>
      <c r="S1292" s="15">
        <f t="shared" si="107"/>
        <v>42179.898472222223</v>
      </c>
      <c r="T1292" s="15">
        <f t="shared" si="108"/>
        <v>42195.75</v>
      </c>
      <c r="U1292">
        <f t="shared" si="109"/>
        <v>2015</v>
      </c>
    </row>
    <row r="1293" spans="1:21" ht="28.8" x14ac:dyDescent="0.3">
      <c r="A1293">
        <v>3470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 s="11" t="s">
        <v>8315</v>
      </c>
      <c r="R1293" t="s">
        <v>8316</v>
      </c>
      <c r="S1293" s="15">
        <f t="shared" si="107"/>
        <v>42529.022013888884</v>
      </c>
      <c r="T1293" s="15">
        <f t="shared" si="108"/>
        <v>42566.901388888888</v>
      </c>
      <c r="U1293">
        <f t="shared" si="109"/>
        <v>2016</v>
      </c>
    </row>
    <row r="1294" spans="1:21" ht="43.2" x14ac:dyDescent="0.3">
      <c r="A1294">
        <v>3545</v>
      </c>
      <c r="B1294" s="9" t="s">
        <v>3544</v>
      </c>
      <c r="C1294" s="3" t="s">
        <v>7655</v>
      </c>
      <c r="D1294" s="5">
        <v>250</v>
      </c>
      <c r="E1294" s="7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>
        <f t="shared" si="106"/>
        <v>31.38</v>
      </c>
      <c r="Q1294" s="11" t="s">
        <v>8315</v>
      </c>
      <c r="R1294" t="s">
        <v>8316</v>
      </c>
      <c r="S1294" s="15">
        <f t="shared" si="107"/>
        <v>42075.807395833333</v>
      </c>
      <c r="T1294" s="15">
        <f t="shared" si="108"/>
        <v>42105.807395833333</v>
      </c>
      <c r="U1294">
        <f t="shared" si="109"/>
        <v>2015</v>
      </c>
    </row>
    <row r="1295" spans="1:21" ht="57.6" x14ac:dyDescent="0.3">
      <c r="A1295">
        <v>3605</v>
      </c>
      <c r="B1295" s="9" t="s">
        <v>3604</v>
      </c>
      <c r="C1295" s="3" t="s">
        <v>7715</v>
      </c>
      <c r="D1295" s="5">
        <v>250</v>
      </c>
      <c r="E1295" s="7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>
        <f t="shared" si="106"/>
        <v>30.67</v>
      </c>
      <c r="Q1295" s="11" t="s">
        <v>8315</v>
      </c>
      <c r="R1295" t="s">
        <v>8316</v>
      </c>
      <c r="S1295" s="15">
        <f t="shared" si="107"/>
        <v>42383.793124999997</v>
      </c>
      <c r="T1295" s="15">
        <f t="shared" si="108"/>
        <v>42413.793124999997</v>
      </c>
      <c r="U1295">
        <f t="shared" si="109"/>
        <v>2016</v>
      </c>
    </row>
    <row r="1296" spans="1:21" ht="57.6" x14ac:dyDescent="0.3">
      <c r="A1296">
        <v>3660</v>
      </c>
      <c r="B1296" s="9" t="s">
        <v>3657</v>
      </c>
      <c r="C1296" s="3" t="s">
        <v>7770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>
        <f t="shared" si="106"/>
        <v>11.36</v>
      </c>
      <c r="Q1296" s="11" t="s">
        <v>8315</v>
      </c>
      <c r="R1296" t="s">
        <v>8316</v>
      </c>
      <c r="S1296" s="15">
        <f t="shared" si="107"/>
        <v>41971.881076388891</v>
      </c>
      <c r="T1296" s="15">
        <f t="shared" si="108"/>
        <v>41996.881076388891</v>
      </c>
      <c r="U1296">
        <f t="shared" si="109"/>
        <v>2014</v>
      </c>
    </row>
    <row r="1297" spans="1:21" ht="43.2" x14ac:dyDescent="0.3">
      <c r="A1297">
        <v>3811</v>
      </c>
      <c r="B1297" s="9" t="s">
        <v>3808</v>
      </c>
      <c r="C1297" s="3" t="s">
        <v>7921</v>
      </c>
      <c r="D1297" s="5">
        <v>250</v>
      </c>
      <c r="E1297" s="7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>
        <f t="shared" si="106"/>
        <v>43.42</v>
      </c>
      <c r="Q1297" s="11" t="s">
        <v>8315</v>
      </c>
      <c r="R1297" t="s">
        <v>8316</v>
      </c>
      <c r="S1297" s="15">
        <f t="shared" si="107"/>
        <v>42487.62700231481</v>
      </c>
      <c r="T1297" s="15">
        <f t="shared" si="108"/>
        <v>42521.458333333328</v>
      </c>
      <c r="U1297">
        <f t="shared" si="109"/>
        <v>2016</v>
      </c>
    </row>
    <row r="1298" spans="1:21" ht="43.2" x14ac:dyDescent="0.3">
      <c r="A1298">
        <v>3818</v>
      </c>
      <c r="B1298" s="9" t="s">
        <v>3815</v>
      </c>
      <c r="C1298" s="3" t="s">
        <v>7928</v>
      </c>
      <c r="D1298" s="5">
        <v>250</v>
      </c>
      <c r="E1298" s="7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>
        <f t="shared" si="106"/>
        <v>57</v>
      </c>
      <c r="Q1298" s="11" t="s">
        <v>8315</v>
      </c>
      <c r="R1298" t="s">
        <v>8316</v>
      </c>
      <c r="S1298" s="15">
        <f t="shared" si="107"/>
        <v>42045.84238425926</v>
      </c>
      <c r="T1298" s="15">
        <f t="shared" si="108"/>
        <v>42075.800717592589</v>
      </c>
      <c r="U1298">
        <f t="shared" si="109"/>
        <v>2015</v>
      </c>
    </row>
    <row r="1299" spans="1:21" ht="43.2" x14ac:dyDescent="0.3">
      <c r="A1299">
        <v>3824</v>
      </c>
      <c r="B1299" s="9" t="s">
        <v>3821</v>
      </c>
      <c r="C1299" s="3" t="s">
        <v>7933</v>
      </c>
      <c r="D1299" s="5">
        <v>250</v>
      </c>
      <c r="E1299" s="7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>
        <f t="shared" si="106"/>
        <v>38.57</v>
      </c>
      <c r="Q1299" s="11" t="s">
        <v>8315</v>
      </c>
      <c r="R1299" t="s">
        <v>8316</v>
      </c>
      <c r="S1299" s="15">
        <f t="shared" si="107"/>
        <v>42571.626192129625</v>
      </c>
      <c r="T1299" s="15">
        <f t="shared" si="108"/>
        <v>42583.570138888885</v>
      </c>
      <c r="U1299">
        <f t="shared" si="109"/>
        <v>2016</v>
      </c>
    </row>
    <row r="1300" spans="1:21" ht="57.6" x14ac:dyDescent="0.3">
      <c r="A1300">
        <v>3255</v>
      </c>
      <c r="B1300" s="9" t="s">
        <v>3255</v>
      </c>
      <c r="C1300" s="3" t="s">
        <v>7365</v>
      </c>
      <c r="D1300" s="5">
        <v>300</v>
      </c>
      <c r="E1300" s="7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>
        <f t="shared" si="106"/>
        <v>29.17</v>
      </c>
      <c r="Q1300" s="11" t="s">
        <v>8315</v>
      </c>
      <c r="R1300" t="s">
        <v>8316</v>
      </c>
      <c r="S1300" s="15">
        <f t="shared" si="107"/>
        <v>41889.768229166664</v>
      </c>
      <c r="T1300" s="15">
        <f t="shared" si="108"/>
        <v>41919.768229166664</v>
      </c>
      <c r="U1300">
        <f t="shared" si="109"/>
        <v>2014</v>
      </c>
    </row>
    <row r="1301" spans="1:21" ht="43.2" x14ac:dyDescent="0.3">
      <c r="A1301">
        <v>3444</v>
      </c>
      <c r="B1301" s="9" t="s">
        <v>3443</v>
      </c>
      <c r="C1301" s="3" t="s">
        <v>7554</v>
      </c>
      <c r="D1301" s="5">
        <v>300</v>
      </c>
      <c r="E1301" s="7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>
        <f t="shared" si="106"/>
        <v>43.35</v>
      </c>
      <c r="Q1301" s="11" t="s">
        <v>8315</v>
      </c>
      <c r="R1301" t="s">
        <v>8316</v>
      </c>
      <c r="S1301" s="15">
        <f t="shared" si="107"/>
        <v>42521.291504629626</v>
      </c>
      <c r="T1301" s="15">
        <f t="shared" si="108"/>
        <v>42529.582638888889</v>
      </c>
      <c r="U1301">
        <f t="shared" si="109"/>
        <v>2016</v>
      </c>
    </row>
    <row r="1302" spans="1:21" ht="43.2" x14ac:dyDescent="0.3">
      <c r="A1302">
        <v>3453</v>
      </c>
      <c r="B1302" s="9" t="s">
        <v>3452</v>
      </c>
      <c r="C1302" s="3" t="s">
        <v>7563</v>
      </c>
      <c r="D1302" s="5">
        <v>300</v>
      </c>
      <c r="E1302" s="7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>
        <f t="shared" si="106"/>
        <v>27.5</v>
      </c>
      <c r="Q1302" s="11" t="s">
        <v>8315</v>
      </c>
      <c r="R1302" t="s">
        <v>8316</v>
      </c>
      <c r="S1302" s="15">
        <f t="shared" si="107"/>
        <v>42535.97865740741</v>
      </c>
      <c r="T1302" s="15">
        <f t="shared" si="108"/>
        <v>42595.97865740741</v>
      </c>
      <c r="U1302">
        <f t="shared" si="109"/>
        <v>2016</v>
      </c>
    </row>
    <row r="1303" spans="1:21" ht="43.2" x14ac:dyDescent="0.3">
      <c r="A1303">
        <v>3475</v>
      </c>
      <c r="B1303" s="9" t="s">
        <v>3474</v>
      </c>
      <c r="C1303" s="3" t="s">
        <v>7585</v>
      </c>
      <c r="D1303" s="5">
        <v>300</v>
      </c>
      <c r="E1303" s="7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>
        <f t="shared" si="106"/>
        <v>20</v>
      </c>
      <c r="Q1303" s="11" t="s">
        <v>8315</v>
      </c>
      <c r="R1303" t="s">
        <v>8316</v>
      </c>
      <c r="S1303" s="15">
        <f t="shared" si="107"/>
        <v>41918.880833333329</v>
      </c>
      <c r="T1303" s="15">
        <f t="shared" si="108"/>
        <v>41946</v>
      </c>
      <c r="U1303">
        <f t="shared" si="109"/>
        <v>2014</v>
      </c>
    </row>
    <row r="1304" spans="1:21" ht="43.2" x14ac:dyDescent="0.3">
      <c r="A1304">
        <v>3476</v>
      </c>
      <c r="B1304" s="9" t="s">
        <v>3475</v>
      </c>
      <c r="C1304" s="3" t="s">
        <v>7586</v>
      </c>
      <c r="D1304" s="5">
        <v>300</v>
      </c>
      <c r="E1304" s="7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>
        <f t="shared" si="106"/>
        <v>52</v>
      </c>
      <c r="Q1304" s="11" t="s">
        <v>8315</v>
      </c>
      <c r="R1304" t="s">
        <v>8316</v>
      </c>
      <c r="S1304" s="15">
        <f t="shared" si="107"/>
        <v>41921.279976851853</v>
      </c>
      <c r="T1304" s="15">
        <f t="shared" si="108"/>
        <v>41939.125</v>
      </c>
      <c r="U1304">
        <f t="shared" si="109"/>
        <v>2014</v>
      </c>
    </row>
    <row r="1305" spans="1:21" ht="57.6" x14ac:dyDescent="0.3">
      <c r="A1305">
        <v>3540</v>
      </c>
      <c r="B1305" s="9" t="s">
        <v>3539</v>
      </c>
      <c r="C1305" s="3" t="s">
        <v>7650</v>
      </c>
      <c r="D1305" s="5">
        <v>300</v>
      </c>
      <c r="E1305" s="7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>
        <f t="shared" si="106"/>
        <v>46.13</v>
      </c>
      <c r="Q1305" s="11" t="s">
        <v>8315</v>
      </c>
      <c r="R1305" t="s">
        <v>8316</v>
      </c>
      <c r="S1305" s="15">
        <f t="shared" si="107"/>
        <v>42517.003368055557</v>
      </c>
      <c r="T1305" s="15">
        <f t="shared" si="108"/>
        <v>42547.003368055557</v>
      </c>
      <c r="U1305">
        <f t="shared" si="109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8317</v>
      </c>
      <c r="R1306" t="s">
        <v>8319</v>
      </c>
      <c r="S1306" s="15">
        <f t="shared" si="107"/>
        <v>42747.194502314815</v>
      </c>
      <c r="T1306" s="15">
        <f t="shared" si="108"/>
        <v>42807.152835648143</v>
      </c>
      <c r="U1306">
        <f t="shared" si="109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8317</v>
      </c>
      <c r="R1307" t="s">
        <v>8319</v>
      </c>
      <c r="S1307" s="15">
        <f t="shared" si="107"/>
        <v>42543.665601851855</v>
      </c>
      <c r="T1307" s="15">
        <f t="shared" si="108"/>
        <v>42572.729166666672</v>
      </c>
      <c r="U1307">
        <f t="shared" si="109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8317</v>
      </c>
      <c r="R1308" t="s">
        <v>8319</v>
      </c>
      <c r="S1308" s="15">
        <f t="shared" si="107"/>
        <v>41947.457569444443</v>
      </c>
      <c r="T1308" s="15">
        <f t="shared" si="108"/>
        <v>41977.457569444443</v>
      </c>
      <c r="U1308">
        <f t="shared" si="109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8317</v>
      </c>
      <c r="R1309" t="s">
        <v>8319</v>
      </c>
      <c r="S1309" s="15">
        <f t="shared" si="107"/>
        <v>42387.503229166665</v>
      </c>
      <c r="T1309" s="15">
        <f t="shared" si="108"/>
        <v>42417.503229166665</v>
      </c>
      <c r="U1309">
        <f t="shared" si="109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15">
        <f t="shared" si="107"/>
        <v>42611.613564814819</v>
      </c>
      <c r="T1310" s="15">
        <f t="shared" si="108"/>
        <v>42651.613564814819</v>
      </c>
      <c r="U1310">
        <f t="shared" si="109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15">
        <f t="shared" si="107"/>
        <v>42257.882731481484</v>
      </c>
      <c r="T1311" s="15">
        <f t="shared" si="108"/>
        <v>42292.882731481484</v>
      </c>
      <c r="U1311">
        <f t="shared" si="109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15">
        <f t="shared" si="107"/>
        <v>42556.667245370365</v>
      </c>
      <c r="T1312" s="15">
        <f t="shared" si="108"/>
        <v>42601.667245370365</v>
      </c>
      <c r="U1312">
        <f t="shared" si="109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15">
        <f t="shared" si="107"/>
        <v>42669.802303240736</v>
      </c>
      <c r="T1313" s="15">
        <f t="shared" si="108"/>
        <v>42704.843969907408</v>
      </c>
      <c r="U1313">
        <f t="shared" si="109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15">
        <f t="shared" si="107"/>
        <v>42082.702800925923</v>
      </c>
      <c r="T1314" s="15">
        <f t="shared" si="108"/>
        <v>42112.702800925923</v>
      </c>
      <c r="U1314">
        <f t="shared" si="109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8317</v>
      </c>
      <c r="R1334" t="s">
        <v>8319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8317</v>
      </c>
      <c r="R1335" t="s">
        <v>8319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8317</v>
      </c>
      <c r="R1342" t="s">
        <v>8319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1" t="s">
        <v>8320</v>
      </c>
      <c r="R1354" t="s">
        <v>8321</v>
      </c>
      <c r="S1354" s="15">
        <f t="shared" ref="S1354:S1417" si="112">(((J1354/60)/60)/24)+DATE(1970,1,1)</f>
        <v>42200.578310185185</v>
      </c>
      <c r="T1354" s="15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8320</v>
      </c>
      <c r="R1355" t="s">
        <v>8321</v>
      </c>
      <c r="S1355" s="15">
        <f t="shared" si="112"/>
        <v>41309.11791666667</v>
      </c>
      <c r="T1355" s="15">
        <f t="shared" si="113"/>
        <v>41344</v>
      </c>
      <c r="U1355">
        <f t="shared" si="114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8320</v>
      </c>
      <c r="R1356" t="s">
        <v>8321</v>
      </c>
      <c r="S1356" s="15">
        <f t="shared" si="112"/>
        <v>42502.807627314818</v>
      </c>
      <c r="T1356" s="15">
        <f t="shared" si="113"/>
        <v>42532.807627314818</v>
      </c>
      <c r="U1356">
        <f t="shared" si="114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8320</v>
      </c>
      <c r="R1357" t="s">
        <v>8321</v>
      </c>
      <c r="S1357" s="15">
        <f t="shared" si="112"/>
        <v>41213.254687499997</v>
      </c>
      <c r="T1357" s="15">
        <f t="shared" si="113"/>
        <v>41243.416666666664</v>
      </c>
      <c r="U1357">
        <f t="shared" si="114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8320</v>
      </c>
      <c r="R1358" t="s">
        <v>8321</v>
      </c>
      <c r="S1358" s="15">
        <f t="shared" si="112"/>
        <v>41430.038888888892</v>
      </c>
      <c r="T1358" s="15">
        <f t="shared" si="113"/>
        <v>41460.038888888892</v>
      </c>
      <c r="U1358">
        <f t="shared" si="114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8320</v>
      </c>
      <c r="R1359" t="s">
        <v>8321</v>
      </c>
      <c r="S1359" s="15">
        <f t="shared" si="112"/>
        <v>41304.962233796294</v>
      </c>
      <c r="T1359" s="15">
        <f t="shared" si="113"/>
        <v>41334.249305555553</v>
      </c>
      <c r="U1359">
        <f t="shared" si="114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8320</v>
      </c>
      <c r="R1360" t="s">
        <v>8321</v>
      </c>
      <c r="S1360" s="15">
        <f t="shared" si="112"/>
        <v>40689.570868055554</v>
      </c>
      <c r="T1360" s="15">
        <f t="shared" si="113"/>
        <v>40719.570868055554</v>
      </c>
      <c r="U1360">
        <f t="shared" si="114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8320</v>
      </c>
      <c r="R1361" t="s">
        <v>8321</v>
      </c>
      <c r="S1361" s="15">
        <f t="shared" si="112"/>
        <v>40668.814699074072</v>
      </c>
      <c r="T1361" s="15">
        <f t="shared" si="113"/>
        <v>40730.814699074072</v>
      </c>
      <c r="U1361">
        <f t="shared" si="114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8320</v>
      </c>
      <c r="R1362" t="s">
        <v>8321</v>
      </c>
      <c r="S1362" s="15">
        <f t="shared" si="112"/>
        <v>41095.900694444441</v>
      </c>
      <c r="T1362" s="15">
        <f t="shared" si="113"/>
        <v>41123.900694444441</v>
      </c>
      <c r="U1362">
        <f t="shared" si="114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8320</v>
      </c>
      <c r="R1363" t="s">
        <v>8321</v>
      </c>
      <c r="S1363" s="15">
        <f t="shared" si="112"/>
        <v>41781.717268518521</v>
      </c>
      <c r="T1363" s="15">
        <f t="shared" si="113"/>
        <v>41811.717268518521</v>
      </c>
      <c r="U1363">
        <f t="shared" si="114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8320</v>
      </c>
      <c r="R1364" t="s">
        <v>8321</v>
      </c>
      <c r="S1364" s="15">
        <f t="shared" si="112"/>
        <v>41464.934386574074</v>
      </c>
      <c r="T1364" s="15">
        <f t="shared" si="113"/>
        <v>41524.934386574074</v>
      </c>
      <c r="U1364">
        <f t="shared" si="114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8320</v>
      </c>
      <c r="R1365" t="s">
        <v>8321</v>
      </c>
      <c r="S1365" s="15">
        <f t="shared" si="112"/>
        <v>42396.8440625</v>
      </c>
      <c r="T1365" s="15">
        <f t="shared" si="113"/>
        <v>42415.332638888889</v>
      </c>
      <c r="U1365">
        <f t="shared" si="114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8323</v>
      </c>
      <c r="R1366" t="s">
        <v>8324</v>
      </c>
      <c r="S1366" s="15">
        <f t="shared" si="112"/>
        <v>41951.695671296293</v>
      </c>
      <c r="T1366" s="15">
        <f t="shared" si="113"/>
        <v>42011.6956712963</v>
      </c>
      <c r="U1366">
        <f t="shared" si="114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8323</v>
      </c>
      <c r="R1367" t="s">
        <v>8324</v>
      </c>
      <c r="S1367" s="15">
        <f t="shared" si="112"/>
        <v>42049.733240740738</v>
      </c>
      <c r="T1367" s="15">
        <f t="shared" si="113"/>
        <v>42079.691574074073</v>
      </c>
      <c r="U1367">
        <f t="shared" si="114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8323</v>
      </c>
      <c r="R1368" t="s">
        <v>8324</v>
      </c>
      <c r="S1368" s="15">
        <f t="shared" si="112"/>
        <v>41924.996099537035</v>
      </c>
      <c r="T1368" s="15">
        <f t="shared" si="113"/>
        <v>41970.037766203706</v>
      </c>
      <c r="U1368">
        <f t="shared" si="114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8323</v>
      </c>
      <c r="R1369" t="s">
        <v>8324</v>
      </c>
      <c r="S1369" s="15">
        <f t="shared" si="112"/>
        <v>42292.002893518518</v>
      </c>
      <c r="T1369" s="15">
        <f t="shared" si="113"/>
        <v>42322.044560185182</v>
      </c>
      <c r="U1369">
        <f t="shared" si="114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8323</v>
      </c>
      <c r="R1370" t="s">
        <v>8324</v>
      </c>
      <c r="S1370" s="15">
        <f t="shared" si="112"/>
        <v>42146.190902777773</v>
      </c>
      <c r="T1370" s="15">
        <f t="shared" si="113"/>
        <v>42170.190902777773</v>
      </c>
      <c r="U1370">
        <f t="shared" si="114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8323</v>
      </c>
      <c r="R1371" t="s">
        <v>8324</v>
      </c>
      <c r="S1371" s="15">
        <f t="shared" si="112"/>
        <v>41710.594282407408</v>
      </c>
      <c r="T1371" s="15">
        <f t="shared" si="113"/>
        <v>41740.594282407408</v>
      </c>
      <c r="U1371">
        <f t="shared" si="114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8323</v>
      </c>
      <c r="R1372" t="s">
        <v>8324</v>
      </c>
      <c r="S1372" s="15">
        <f t="shared" si="112"/>
        <v>41548.00335648148</v>
      </c>
      <c r="T1372" s="15">
        <f t="shared" si="113"/>
        <v>41563.00335648148</v>
      </c>
      <c r="U1372">
        <f t="shared" si="114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8323</v>
      </c>
      <c r="R1373" t="s">
        <v>8324</v>
      </c>
      <c r="S1373" s="15">
        <f t="shared" si="112"/>
        <v>42101.758587962962</v>
      </c>
      <c r="T1373" s="15">
        <f t="shared" si="113"/>
        <v>42131.758587962962</v>
      </c>
      <c r="U1373">
        <f t="shared" si="114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15">
        <f t="shared" si="112"/>
        <v>41072.739953703705</v>
      </c>
      <c r="T1374" s="15">
        <f t="shared" si="113"/>
        <v>41102.739953703705</v>
      </c>
      <c r="U1374">
        <f t="shared" si="114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15">
        <f t="shared" si="112"/>
        <v>42704.95177083333</v>
      </c>
      <c r="T1375" s="15">
        <f t="shared" si="113"/>
        <v>42734.95177083333</v>
      </c>
      <c r="U1375">
        <f t="shared" si="114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15">
        <f t="shared" si="112"/>
        <v>42424.161898148144</v>
      </c>
      <c r="T1376" s="15">
        <f t="shared" si="113"/>
        <v>42454.12023148148</v>
      </c>
      <c r="U1376">
        <f t="shared" si="114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15">
        <f t="shared" si="112"/>
        <v>42720.066192129627</v>
      </c>
      <c r="T1377" s="15">
        <f t="shared" si="113"/>
        <v>42750.066192129627</v>
      </c>
      <c r="U1377">
        <f t="shared" si="114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15">
        <f t="shared" si="112"/>
        <v>42677.669050925921</v>
      </c>
      <c r="T1378" s="15">
        <f t="shared" si="113"/>
        <v>42707.710717592592</v>
      </c>
      <c r="U1378">
        <f t="shared" si="114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1" t="s">
        <v>8320</v>
      </c>
      <c r="R1418" t="s">
        <v>8339</v>
      </c>
      <c r="S1418" s="15">
        <f t="shared" ref="S1418:S1481" si="117">(((J1418/60)/60)/24)+DATE(1970,1,1)</f>
        <v>42299.926145833335</v>
      </c>
      <c r="T1418" s="15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8320</v>
      </c>
      <c r="R1419" t="s">
        <v>8339</v>
      </c>
      <c r="S1419" s="15">
        <f t="shared" si="117"/>
        <v>42232.15016203704</v>
      </c>
      <c r="T1419" s="15">
        <f t="shared" si="118"/>
        <v>42262.465972222228</v>
      </c>
      <c r="U1419">
        <f t="shared" si="119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8320</v>
      </c>
      <c r="R1420" t="s">
        <v>8339</v>
      </c>
      <c r="S1420" s="15">
        <f t="shared" si="117"/>
        <v>42395.456412037034</v>
      </c>
      <c r="T1420" s="15">
        <f t="shared" si="118"/>
        <v>42425.456412037034</v>
      </c>
      <c r="U1420">
        <f t="shared" si="119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8320</v>
      </c>
      <c r="R1421" t="s">
        <v>8339</v>
      </c>
      <c r="S1421" s="15">
        <f t="shared" si="117"/>
        <v>42622.456238425926</v>
      </c>
      <c r="T1421" s="15">
        <f t="shared" si="118"/>
        <v>42652.456238425926</v>
      </c>
      <c r="U1421">
        <f t="shared" si="119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8320</v>
      </c>
      <c r="R1422" t="s">
        <v>8339</v>
      </c>
      <c r="S1422" s="15">
        <f t="shared" si="117"/>
        <v>42524.667662037042</v>
      </c>
      <c r="T1422" s="15">
        <f t="shared" si="118"/>
        <v>42549.667662037042</v>
      </c>
      <c r="U1422">
        <f t="shared" si="119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8320</v>
      </c>
      <c r="R1423" t="s">
        <v>8339</v>
      </c>
      <c r="S1423" s="15">
        <f t="shared" si="117"/>
        <v>42013.915613425925</v>
      </c>
      <c r="T1423" s="15">
        <f t="shared" si="118"/>
        <v>42043.915613425925</v>
      </c>
      <c r="U1423">
        <f t="shared" si="119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8320</v>
      </c>
      <c r="R1424" t="s">
        <v>8339</v>
      </c>
      <c r="S1424" s="15">
        <f t="shared" si="117"/>
        <v>42604.239629629628</v>
      </c>
      <c r="T1424" s="15">
        <f t="shared" si="118"/>
        <v>42634.239629629628</v>
      </c>
      <c r="U1424">
        <f t="shared" si="119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8320</v>
      </c>
      <c r="R1425" t="s">
        <v>8339</v>
      </c>
      <c r="S1425" s="15">
        <f t="shared" si="117"/>
        <v>42340.360312500001</v>
      </c>
      <c r="T1425" s="15">
        <f t="shared" si="118"/>
        <v>42370.360312500001</v>
      </c>
      <c r="U1425">
        <f t="shared" si="119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8320</v>
      </c>
      <c r="R1426" t="s">
        <v>8339</v>
      </c>
      <c r="S1426" s="15">
        <f t="shared" si="117"/>
        <v>42676.717615740738</v>
      </c>
      <c r="T1426" s="15">
        <f t="shared" si="118"/>
        <v>42689.759282407409</v>
      </c>
      <c r="U1426">
        <f t="shared" si="119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8320</v>
      </c>
      <c r="R1427" t="s">
        <v>8339</v>
      </c>
      <c r="S1427" s="15">
        <f t="shared" si="117"/>
        <v>42093.131469907406</v>
      </c>
      <c r="T1427" s="15">
        <f t="shared" si="118"/>
        <v>42123.131469907406</v>
      </c>
      <c r="U1427">
        <f t="shared" si="119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8320</v>
      </c>
      <c r="R1428" t="s">
        <v>8339</v>
      </c>
      <c r="S1428" s="15">
        <f t="shared" si="117"/>
        <v>42180.390277777777</v>
      </c>
      <c r="T1428" s="15">
        <f t="shared" si="118"/>
        <v>42240.390277777777</v>
      </c>
      <c r="U1428">
        <f t="shared" si="119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8320</v>
      </c>
      <c r="R1429" t="s">
        <v>8339</v>
      </c>
      <c r="S1429" s="15">
        <f t="shared" si="117"/>
        <v>42601.851678240739</v>
      </c>
      <c r="T1429" s="15">
        <f t="shared" si="118"/>
        <v>42631.851678240739</v>
      </c>
      <c r="U1429">
        <f t="shared" si="119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8320</v>
      </c>
      <c r="R1430" t="s">
        <v>8339</v>
      </c>
      <c r="S1430" s="15">
        <f t="shared" si="117"/>
        <v>42432.379826388889</v>
      </c>
      <c r="T1430" s="15">
        <f t="shared" si="118"/>
        <v>42462.338159722218</v>
      </c>
      <c r="U1430">
        <f t="shared" si="119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8320</v>
      </c>
      <c r="R1431" t="s">
        <v>8339</v>
      </c>
      <c r="S1431" s="15">
        <f t="shared" si="117"/>
        <v>42074.060671296291</v>
      </c>
      <c r="T1431" s="15">
        <f t="shared" si="118"/>
        <v>42104.060671296291</v>
      </c>
      <c r="U1431">
        <f t="shared" si="119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8320</v>
      </c>
      <c r="R1432" t="s">
        <v>8339</v>
      </c>
      <c r="S1432" s="15">
        <f t="shared" si="117"/>
        <v>41961.813518518517</v>
      </c>
      <c r="T1432" s="15">
        <f t="shared" si="118"/>
        <v>41992.813518518517</v>
      </c>
      <c r="U1432">
        <f t="shared" si="119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8320</v>
      </c>
      <c r="R1433" t="s">
        <v>8339</v>
      </c>
      <c r="S1433" s="15">
        <f t="shared" si="117"/>
        <v>42304.210833333331</v>
      </c>
      <c r="T1433" s="15">
        <f t="shared" si="118"/>
        <v>42334.252500000002</v>
      </c>
      <c r="U1433">
        <f t="shared" si="119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8320</v>
      </c>
      <c r="R1434" t="s">
        <v>8339</v>
      </c>
      <c r="S1434" s="15">
        <f t="shared" si="117"/>
        <v>42175.780416666668</v>
      </c>
      <c r="T1434" s="15">
        <f t="shared" si="118"/>
        <v>42205.780416666668</v>
      </c>
      <c r="U1434">
        <f t="shared" si="119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8320</v>
      </c>
      <c r="R1435" t="s">
        <v>8339</v>
      </c>
      <c r="S1435" s="15">
        <f t="shared" si="117"/>
        <v>42673.625868055555</v>
      </c>
      <c r="T1435" s="15">
        <f t="shared" si="118"/>
        <v>42714.458333333328</v>
      </c>
      <c r="U1435">
        <f t="shared" si="119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8320</v>
      </c>
      <c r="R1436" t="s">
        <v>8339</v>
      </c>
      <c r="S1436" s="15">
        <f t="shared" si="117"/>
        <v>42142.767106481479</v>
      </c>
      <c r="T1436" s="15">
        <f t="shared" si="118"/>
        <v>42163.625</v>
      </c>
      <c r="U1436">
        <f t="shared" si="119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8320</v>
      </c>
      <c r="R1437" t="s">
        <v>8339</v>
      </c>
      <c r="S1437" s="15">
        <f t="shared" si="117"/>
        <v>42258.780324074076</v>
      </c>
      <c r="T1437" s="15">
        <f t="shared" si="118"/>
        <v>42288.780324074076</v>
      </c>
      <c r="U1437">
        <f t="shared" si="119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15">
        <f t="shared" si="117"/>
        <v>42391.35019675926</v>
      </c>
      <c r="T1438" s="15">
        <f t="shared" si="118"/>
        <v>42421.35019675926</v>
      </c>
      <c r="U1438">
        <f t="shared" si="119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15">
        <f t="shared" si="117"/>
        <v>41796.531701388885</v>
      </c>
      <c r="T1439" s="15">
        <f t="shared" si="118"/>
        <v>41833.207638888889</v>
      </c>
      <c r="U1439">
        <f t="shared" si="119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15">
        <f t="shared" si="117"/>
        <v>42457.871516203704</v>
      </c>
      <c r="T1440" s="15">
        <f t="shared" si="118"/>
        <v>42487.579861111109</v>
      </c>
      <c r="U1440">
        <f t="shared" si="119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15">
        <f t="shared" si="117"/>
        <v>42040.829872685179</v>
      </c>
      <c r="T1441" s="15">
        <f t="shared" si="118"/>
        <v>42070.829872685179</v>
      </c>
      <c r="U1441">
        <f t="shared" si="119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15">
        <f t="shared" si="117"/>
        <v>42486.748414351852</v>
      </c>
      <c r="T1442" s="15">
        <f t="shared" si="118"/>
        <v>42516.748414351852</v>
      </c>
      <c r="U1442">
        <f t="shared" si="119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8320</v>
      </c>
      <c r="R1444" t="s">
        <v>8339</v>
      </c>
      <c r="S1444" s="15">
        <f t="shared" si="117"/>
        <v>42485.64534722222</v>
      </c>
      <c r="T1444" s="15">
        <f t="shared" si="118"/>
        <v>42515.64534722222</v>
      </c>
      <c r="U1444">
        <f t="shared" si="119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8320</v>
      </c>
      <c r="R1445" t="s">
        <v>8339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8320</v>
      </c>
      <c r="R1446" t="s">
        <v>8339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8320</v>
      </c>
      <c r="R1447" t="s">
        <v>8339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8320</v>
      </c>
      <c r="R1448" t="s">
        <v>8339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15">
        <f t="shared" si="117"/>
        <v>42529.730717592596</v>
      </c>
      <c r="T1449" s="15">
        <f t="shared" si="118"/>
        <v>42559.730717592596</v>
      </c>
      <c r="U1449">
        <f t="shared" si="119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8320</v>
      </c>
      <c r="R1450" t="s">
        <v>8339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8320</v>
      </c>
      <c r="R1451" t="s">
        <v>8339</v>
      </c>
      <c r="S1451" s="15">
        <f t="shared" si="117"/>
        <v>42086.811400462961</v>
      </c>
      <c r="T1451" s="15">
        <f t="shared" si="118"/>
        <v>42134.811400462961</v>
      </c>
      <c r="U1451">
        <f t="shared" si="119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15">
        <f t="shared" si="117"/>
        <v>42390.171261574069</v>
      </c>
      <c r="T1452" s="15">
        <f t="shared" si="118"/>
        <v>42420.171261574069</v>
      </c>
      <c r="U1452">
        <f t="shared" si="119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8320</v>
      </c>
      <c r="R1454" t="s">
        <v>8339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8320</v>
      </c>
      <c r="R1455" t="s">
        <v>8339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8320</v>
      </c>
      <c r="R1459" t="s">
        <v>8339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8320</v>
      </c>
      <c r="R1460" t="s">
        <v>8339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8320</v>
      </c>
      <c r="R1461" t="s">
        <v>8339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8320</v>
      </c>
      <c r="R1462" t="s">
        <v>8339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1" t="s">
        <v>8320</v>
      </c>
      <c r="R1482" t="s">
        <v>8340</v>
      </c>
      <c r="S1482" s="15">
        <f t="shared" ref="S1482:S1545" si="122">(((J1482/60)/60)/24)+DATE(1970,1,1)</f>
        <v>41464.934016203704</v>
      </c>
      <c r="T1482" s="15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8320</v>
      </c>
      <c r="R1483" t="s">
        <v>8322</v>
      </c>
      <c r="S1483" s="15">
        <f t="shared" si="122"/>
        <v>41550.922974537039</v>
      </c>
      <c r="T1483" s="15">
        <f t="shared" si="123"/>
        <v>41580.922974537039</v>
      </c>
      <c r="U1483">
        <f t="shared" si="124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8320</v>
      </c>
      <c r="R1484" t="s">
        <v>8322</v>
      </c>
      <c r="S1484" s="15">
        <f t="shared" si="122"/>
        <v>41136.85805555556</v>
      </c>
      <c r="T1484" s="15">
        <f t="shared" si="123"/>
        <v>41159.32708333333</v>
      </c>
      <c r="U1484">
        <f t="shared" si="124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8320</v>
      </c>
      <c r="R1485" t="s">
        <v>8322</v>
      </c>
      <c r="S1485" s="15">
        <f t="shared" si="122"/>
        <v>42548.192997685182</v>
      </c>
      <c r="T1485" s="15">
        <f t="shared" si="123"/>
        <v>42573.192997685182</v>
      </c>
      <c r="U1485">
        <f t="shared" si="124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8320</v>
      </c>
      <c r="R1486" t="s">
        <v>8322</v>
      </c>
      <c r="S1486" s="15">
        <f t="shared" si="122"/>
        <v>41053.200960648144</v>
      </c>
      <c r="T1486" s="15">
        <f t="shared" si="123"/>
        <v>41111.618750000001</v>
      </c>
      <c r="U1486">
        <f t="shared" si="124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8320</v>
      </c>
      <c r="R1487" t="s">
        <v>8322</v>
      </c>
      <c r="S1487" s="15">
        <f t="shared" si="122"/>
        <v>42130.795983796299</v>
      </c>
      <c r="T1487" s="15">
        <f t="shared" si="123"/>
        <v>42175.795983796299</v>
      </c>
      <c r="U1487">
        <f t="shared" si="124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8320</v>
      </c>
      <c r="R1488" t="s">
        <v>8322</v>
      </c>
      <c r="S1488" s="15">
        <f t="shared" si="122"/>
        <v>42032.168530092589</v>
      </c>
      <c r="T1488" s="15">
        <f t="shared" si="123"/>
        <v>42062.168530092589</v>
      </c>
      <c r="U1488">
        <f t="shared" si="124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8320</v>
      </c>
      <c r="R1489" t="s">
        <v>8322</v>
      </c>
      <c r="S1489" s="15">
        <f t="shared" si="122"/>
        <v>42554.917488425926</v>
      </c>
      <c r="T1489" s="15">
        <f t="shared" si="123"/>
        <v>42584.917488425926</v>
      </c>
      <c r="U1489">
        <f t="shared" si="124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8320</v>
      </c>
      <c r="R1490" t="s">
        <v>8322</v>
      </c>
      <c r="S1490" s="15">
        <f t="shared" si="122"/>
        <v>41614.563194444447</v>
      </c>
      <c r="T1490" s="15">
        <f t="shared" si="123"/>
        <v>41644.563194444447</v>
      </c>
      <c r="U1490">
        <f t="shared" si="124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8320</v>
      </c>
      <c r="R1491" t="s">
        <v>8322</v>
      </c>
      <c r="S1491" s="15">
        <f t="shared" si="122"/>
        <v>41198.611712962964</v>
      </c>
      <c r="T1491" s="15">
        <f t="shared" si="123"/>
        <v>41228.653379629628</v>
      </c>
      <c r="U1491">
        <f t="shared" si="124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8320</v>
      </c>
      <c r="R1492" t="s">
        <v>8322</v>
      </c>
      <c r="S1492" s="15">
        <f t="shared" si="122"/>
        <v>41520.561041666668</v>
      </c>
      <c r="T1492" s="15">
        <f t="shared" si="123"/>
        <v>41549.561041666668</v>
      </c>
      <c r="U1492">
        <f t="shared" si="124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8320</v>
      </c>
      <c r="R1493" t="s">
        <v>8322</v>
      </c>
      <c r="S1493" s="15">
        <f t="shared" si="122"/>
        <v>41991.713460648149</v>
      </c>
      <c r="T1493" s="15">
        <f t="shared" si="123"/>
        <v>42050.651388888888</v>
      </c>
      <c r="U1493">
        <f t="shared" si="124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8320</v>
      </c>
      <c r="R1494" t="s">
        <v>8322</v>
      </c>
      <c r="S1494" s="15">
        <f t="shared" si="122"/>
        <v>40682.884791666671</v>
      </c>
      <c r="T1494" s="15">
        <f t="shared" si="123"/>
        <v>40712.884791666671</v>
      </c>
      <c r="U1494">
        <f t="shared" si="124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8320</v>
      </c>
      <c r="R1495" t="s">
        <v>8322</v>
      </c>
      <c r="S1495" s="15">
        <f t="shared" si="122"/>
        <v>41411.866608796299</v>
      </c>
      <c r="T1495" s="15">
        <f t="shared" si="123"/>
        <v>41441.866608796299</v>
      </c>
      <c r="U1495">
        <f t="shared" si="124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8320</v>
      </c>
      <c r="R1496" t="s">
        <v>8322</v>
      </c>
      <c r="S1496" s="15">
        <f t="shared" si="122"/>
        <v>42067.722372685181</v>
      </c>
      <c r="T1496" s="15">
        <f t="shared" si="123"/>
        <v>42097.651388888888</v>
      </c>
      <c r="U1496">
        <f t="shared" si="124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8320</v>
      </c>
      <c r="R1497" t="s">
        <v>8322</v>
      </c>
      <c r="S1497" s="15">
        <f t="shared" si="122"/>
        <v>40752.789710648147</v>
      </c>
      <c r="T1497" s="15">
        <f t="shared" si="123"/>
        <v>40782.789710648147</v>
      </c>
      <c r="U1497">
        <f t="shared" si="124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8320</v>
      </c>
      <c r="R1498" t="s">
        <v>8322</v>
      </c>
      <c r="S1498" s="15">
        <f t="shared" si="122"/>
        <v>41838.475219907406</v>
      </c>
      <c r="T1498" s="15">
        <f t="shared" si="123"/>
        <v>41898.475219907406</v>
      </c>
      <c r="U1498">
        <f t="shared" si="124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8320</v>
      </c>
      <c r="R1499" t="s">
        <v>8322</v>
      </c>
      <c r="S1499" s="15">
        <f t="shared" si="122"/>
        <v>41444.64261574074</v>
      </c>
      <c r="T1499" s="15">
        <f t="shared" si="123"/>
        <v>41486.821527777778</v>
      </c>
      <c r="U1499">
        <f t="shared" si="124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8320</v>
      </c>
      <c r="R1500" t="s">
        <v>8322</v>
      </c>
      <c r="S1500" s="15">
        <f t="shared" si="122"/>
        <v>41840.983541666668</v>
      </c>
      <c r="T1500" s="15">
        <f t="shared" si="123"/>
        <v>41885.983541666668</v>
      </c>
      <c r="U1500">
        <f t="shared" si="124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8320</v>
      </c>
      <c r="R1501" t="s">
        <v>8322</v>
      </c>
      <c r="S1501" s="15">
        <f t="shared" si="122"/>
        <v>42527.007326388892</v>
      </c>
      <c r="T1501" s="15">
        <f t="shared" si="123"/>
        <v>42587.007326388892</v>
      </c>
      <c r="U1501">
        <f t="shared" si="124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t="s">
        <v>8322</v>
      </c>
      <c r="S1502" s="15">
        <f t="shared" si="122"/>
        <v>41365.904594907406</v>
      </c>
      <c r="T1502" s="15">
        <f t="shared" si="123"/>
        <v>41395.904594907406</v>
      </c>
      <c r="U1502">
        <f t="shared" si="124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15">
        <f t="shared" si="122"/>
        <v>42163.583599537036</v>
      </c>
      <c r="T1503" s="15">
        <f t="shared" si="123"/>
        <v>42193.583599537036</v>
      </c>
      <c r="U1503">
        <f t="shared" si="124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15">
        <f t="shared" si="122"/>
        <v>42426.542592592596</v>
      </c>
      <c r="T1504" s="15">
        <f t="shared" si="123"/>
        <v>42454.916666666672</v>
      </c>
      <c r="U1504">
        <f t="shared" si="124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15">
        <f t="shared" si="122"/>
        <v>42606.347233796296</v>
      </c>
      <c r="T1505" s="15">
        <f t="shared" si="123"/>
        <v>42666.347233796296</v>
      </c>
      <c r="U1505">
        <f t="shared" si="124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15">
        <f t="shared" si="122"/>
        <v>41772.657685185186</v>
      </c>
      <c r="T1506" s="15">
        <f t="shared" si="123"/>
        <v>41800.356249999997</v>
      </c>
      <c r="U1506">
        <f t="shared" si="124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1" t="s">
        <v>8336</v>
      </c>
      <c r="R1546" t="s">
        <v>8341</v>
      </c>
      <c r="S1546" s="15">
        <f t="shared" ref="S1546:S1609" si="127">(((J1546/60)/60)/24)+DATE(1970,1,1)</f>
        <v>42053.051203703704</v>
      </c>
      <c r="T1546" s="15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8336</v>
      </c>
      <c r="R1547" t="s">
        <v>8341</v>
      </c>
      <c r="S1547" s="15">
        <f t="shared" si="127"/>
        <v>42031.884652777779</v>
      </c>
      <c r="T1547" s="15">
        <f t="shared" si="128"/>
        <v>42065.886111111111</v>
      </c>
      <c r="U1547">
        <f t="shared" si="129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8336</v>
      </c>
      <c r="R1548" t="s">
        <v>8341</v>
      </c>
      <c r="S1548" s="15">
        <f t="shared" si="127"/>
        <v>41839.212951388887</v>
      </c>
      <c r="T1548" s="15">
        <f t="shared" si="128"/>
        <v>41899.212951388887</v>
      </c>
      <c r="U1548">
        <f t="shared" si="129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8336</v>
      </c>
      <c r="R1549" t="s">
        <v>8341</v>
      </c>
      <c r="S1549" s="15">
        <f t="shared" si="127"/>
        <v>42782.426875000005</v>
      </c>
      <c r="T1549" s="15">
        <f t="shared" si="128"/>
        <v>42789.426875000005</v>
      </c>
      <c r="U1549">
        <f t="shared" si="129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8336</v>
      </c>
      <c r="R1550" t="s">
        <v>8341</v>
      </c>
      <c r="S1550" s="15">
        <f t="shared" si="127"/>
        <v>42286.88217592593</v>
      </c>
      <c r="T1550" s="15">
        <f t="shared" si="128"/>
        <v>42316.923842592587</v>
      </c>
      <c r="U1550">
        <f t="shared" si="129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8336</v>
      </c>
      <c r="R1551" t="s">
        <v>8341</v>
      </c>
      <c r="S1551" s="15">
        <f t="shared" si="127"/>
        <v>42281.136099537034</v>
      </c>
      <c r="T1551" s="15">
        <f t="shared" si="128"/>
        <v>42311.177766203706</v>
      </c>
      <c r="U1551">
        <f t="shared" si="129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8336</v>
      </c>
      <c r="R1552" t="s">
        <v>8341</v>
      </c>
      <c r="S1552" s="15">
        <f t="shared" si="127"/>
        <v>42472.449467592596</v>
      </c>
      <c r="T1552" s="15">
        <f t="shared" si="128"/>
        <v>42502.449467592596</v>
      </c>
      <c r="U1552">
        <f t="shared" si="129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8336</v>
      </c>
      <c r="R1553" t="s">
        <v>8341</v>
      </c>
      <c r="S1553" s="15">
        <f t="shared" si="127"/>
        <v>42121.824525462958</v>
      </c>
      <c r="T1553" s="15">
        <f t="shared" si="128"/>
        <v>42151.824525462958</v>
      </c>
      <c r="U1553">
        <f t="shared" si="129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8336</v>
      </c>
      <c r="R1554" t="s">
        <v>8341</v>
      </c>
      <c r="S1554" s="15">
        <f t="shared" si="127"/>
        <v>41892.688750000001</v>
      </c>
      <c r="T1554" s="15">
        <f t="shared" si="128"/>
        <v>41913.165972222225</v>
      </c>
      <c r="U1554">
        <f t="shared" si="129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8336</v>
      </c>
      <c r="R1555" t="s">
        <v>8341</v>
      </c>
      <c r="S1555" s="15">
        <f t="shared" si="127"/>
        <v>42219.282951388886</v>
      </c>
      <c r="T1555" s="15">
        <f t="shared" si="128"/>
        <v>42249.282951388886</v>
      </c>
      <c r="U1555">
        <f t="shared" si="129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8336</v>
      </c>
      <c r="R1556" t="s">
        <v>8341</v>
      </c>
      <c r="S1556" s="15">
        <f t="shared" si="127"/>
        <v>42188.252199074079</v>
      </c>
      <c r="T1556" s="15">
        <f t="shared" si="128"/>
        <v>42218.252199074079</v>
      </c>
      <c r="U1556">
        <f t="shared" si="129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8336</v>
      </c>
      <c r="R1557" t="s">
        <v>8341</v>
      </c>
      <c r="S1557" s="15">
        <f t="shared" si="127"/>
        <v>42241.613796296297</v>
      </c>
      <c r="T1557" s="15">
        <f t="shared" si="128"/>
        <v>42264.708333333328</v>
      </c>
      <c r="U1557">
        <f t="shared" si="129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8336</v>
      </c>
      <c r="R1558" t="s">
        <v>8341</v>
      </c>
      <c r="S1558" s="15">
        <f t="shared" si="127"/>
        <v>42525.153055555551</v>
      </c>
      <c r="T1558" s="15">
        <f t="shared" si="128"/>
        <v>42555.153055555551</v>
      </c>
      <c r="U1558">
        <f t="shared" si="129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8336</v>
      </c>
      <c r="R1559" t="s">
        <v>8341</v>
      </c>
      <c r="S1559" s="15">
        <f t="shared" si="127"/>
        <v>41871.65315972222</v>
      </c>
      <c r="T1559" s="15">
        <f t="shared" si="128"/>
        <v>41902.65315972222</v>
      </c>
      <c r="U1559">
        <f t="shared" si="129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8336</v>
      </c>
      <c r="R1560" t="s">
        <v>8341</v>
      </c>
      <c r="S1560" s="15">
        <f t="shared" si="127"/>
        <v>42185.397673611107</v>
      </c>
      <c r="T1560" s="15">
        <f t="shared" si="128"/>
        <v>42244.508333333331</v>
      </c>
      <c r="U1560">
        <f t="shared" si="129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8336</v>
      </c>
      <c r="R1561" t="s">
        <v>8341</v>
      </c>
      <c r="S1561" s="15">
        <f t="shared" si="127"/>
        <v>42108.05322916666</v>
      </c>
      <c r="T1561" s="15">
        <f t="shared" si="128"/>
        <v>42123.05322916666</v>
      </c>
      <c r="U1561">
        <f t="shared" si="129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8336</v>
      </c>
      <c r="R1562" t="s">
        <v>8341</v>
      </c>
      <c r="S1562" s="15">
        <f t="shared" si="127"/>
        <v>41936.020752314813</v>
      </c>
      <c r="T1562" s="15">
        <f t="shared" si="128"/>
        <v>41956.062418981484</v>
      </c>
      <c r="U1562">
        <f t="shared" si="129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8320</v>
      </c>
      <c r="R1563" t="s">
        <v>8342</v>
      </c>
      <c r="S1563" s="15">
        <f t="shared" si="127"/>
        <v>41555.041701388887</v>
      </c>
      <c r="T1563" s="15">
        <f t="shared" si="128"/>
        <v>41585.083368055559</v>
      </c>
      <c r="U1563">
        <f t="shared" si="129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8320</v>
      </c>
      <c r="R1564" t="s">
        <v>8342</v>
      </c>
      <c r="S1564" s="15">
        <f t="shared" si="127"/>
        <v>40079.566157407404</v>
      </c>
      <c r="T1564" s="15">
        <f t="shared" si="128"/>
        <v>40149.034722222219</v>
      </c>
      <c r="U1564">
        <f t="shared" si="129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8320</v>
      </c>
      <c r="R1565" t="s">
        <v>8342</v>
      </c>
      <c r="S1565" s="15">
        <f t="shared" si="127"/>
        <v>41652.742488425924</v>
      </c>
      <c r="T1565" s="15">
        <f t="shared" si="128"/>
        <v>41712.700821759259</v>
      </c>
      <c r="U1565">
        <f t="shared" si="129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15">
        <f t="shared" si="127"/>
        <v>42121.367002314815</v>
      </c>
      <c r="T1566" s="15">
        <f t="shared" si="128"/>
        <v>42152.836805555555</v>
      </c>
      <c r="U1566">
        <f t="shared" si="129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15">
        <f t="shared" si="127"/>
        <v>40672.729872685188</v>
      </c>
      <c r="T1567" s="15">
        <f t="shared" si="128"/>
        <v>40702.729872685188</v>
      </c>
      <c r="U1567">
        <f t="shared" si="129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15">
        <f t="shared" si="127"/>
        <v>42549.916712962964</v>
      </c>
      <c r="T1568" s="15">
        <f t="shared" si="128"/>
        <v>42578.916666666672</v>
      </c>
      <c r="U1568">
        <f t="shared" si="129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15">
        <f t="shared" si="127"/>
        <v>41671.936863425923</v>
      </c>
      <c r="T1569" s="15">
        <f t="shared" si="128"/>
        <v>41687</v>
      </c>
      <c r="U1569">
        <f t="shared" si="129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15">
        <f t="shared" si="127"/>
        <v>41962.062326388885</v>
      </c>
      <c r="T1570" s="15">
        <f t="shared" si="128"/>
        <v>41997.062326388885</v>
      </c>
      <c r="U1570">
        <f t="shared" si="129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8320</v>
      </c>
      <c r="R1571" t="s">
        <v>8342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8320</v>
      </c>
      <c r="R1582" t="s">
        <v>8342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15">
        <f t="shared" si="127"/>
        <v>42246.789965277778</v>
      </c>
      <c r="T1584" s="15">
        <f t="shared" si="128"/>
        <v>42303.888888888891</v>
      </c>
      <c r="U1584">
        <f t="shared" si="129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8336</v>
      </c>
      <c r="R1586" t="s">
        <v>8343</v>
      </c>
      <c r="S1586" s="15">
        <f t="shared" si="127"/>
        <v>41779.649317129632</v>
      </c>
      <c r="T1586" s="15">
        <f t="shared" si="128"/>
        <v>41789.649317129632</v>
      </c>
      <c r="U1586">
        <f t="shared" si="129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8336</v>
      </c>
      <c r="R1588" t="s">
        <v>8343</v>
      </c>
      <c r="S1588" s="15">
        <f t="shared" si="127"/>
        <v>42069.104421296302</v>
      </c>
      <c r="T1588" s="15">
        <f t="shared" si="128"/>
        <v>42099.062754629631</v>
      </c>
      <c r="U1588">
        <f t="shared" si="129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15">
        <f t="shared" si="127"/>
        <v>41956.950983796298</v>
      </c>
      <c r="T1589" s="15">
        <f t="shared" si="128"/>
        <v>41986.950983796298</v>
      </c>
      <c r="U1589">
        <f t="shared" si="129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8336</v>
      </c>
      <c r="R1590" t="s">
        <v>8343</v>
      </c>
      <c r="S1590" s="15">
        <f t="shared" si="127"/>
        <v>42005.24998842593</v>
      </c>
      <c r="T1590" s="15">
        <f t="shared" si="128"/>
        <v>42035.841666666667</v>
      </c>
      <c r="U1590">
        <f t="shared" si="129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8336</v>
      </c>
      <c r="R1591" t="s">
        <v>8343</v>
      </c>
      <c r="S1591" s="15">
        <f t="shared" si="127"/>
        <v>42256.984791666662</v>
      </c>
      <c r="T1591" s="15">
        <f t="shared" si="128"/>
        <v>42286.984791666662</v>
      </c>
      <c r="U1591">
        <f t="shared" si="129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8336</v>
      </c>
      <c r="R1594" t="s">
        <v>8343</v>
      </c>
      <c r="S1594" s="15">
        <f t="shared" si="127"/>
        <v>42046.072743055556</v>
      </c>
      <c r="T1594" s="15">
        <f t="shared" si="128"/>
        <v>42091.031076388885</v>
      </c>
      <c r="U1594">
        <f t="shared" si="129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1" t="s">
        <v>8323</v>
      </c>
      <c r="R1610" t="s">
        <v>8324</v>
      </c>
      <c r="S1610" s="15">
        <f t="shared" ref="S1610:S1673" si="132">(((J1610/60)/60)/24)+DATE(1970,1,1)</f>
        <v>41607.83085648148</v>
      </c>
      <c r="T1610" s="15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8323</v>
      </c>
      <c r="R1611" t="s">
        <v>8324</v>
      </c>
      <c r="S1611" s="15">
        <f t="shared" si="132"/>
        <v>40796.001261574071</v>
      </c>
      <c r="T1611" s="15">
        <f t="shared" si="133"/>
        <v>40849.333333333336</v>
      </c>
      <c r="U1611">
        <f t="shared" si="134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8323</v>
      </c>
      <c r="R1612" t="s">
        <v>8324</v>
      </c>
      <c r="S1612" s="15">
        <f t="shared" si="132"/>
        <v>41228.924884259257</v>
      </c>
      <c r="T1612" s="15">
        <f t="shared" si="133"/>
        <v>41258.924884259257</v>
      </c>
      <c r="U1612">
        <f t="shared" si="134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8323</v>
      </c>
      <c r="R1613" t="s">
        <v>8324</v>
      </c>
      <c r="S1613" s="15">
        <f t="shared" si="132"/>
        <v>41409.00037037037</v>
      </c>
      <c r="T1613" s="15">
        <f t="shared" si="133"/>
        <v>41430.00037037037</v>
      </c>
      <c r="U1613">
        <f t="shared" si="134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8323</v>
      </c>
      <c r="R1614" t="s">
        <v>8324</v>
      </c>
      <c r="S1614" s="15">
        <f t="shared" si="132"/>
        <v>41246.874814814815</v>
      </c>
      <c r="T1614" s="15">
        <f t="shared" si="133"/>
        <v>41276.874814814815</v>
      </c>
      <c r="U1614">
        <f t="shared" si="134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8323</v>
      </c>
      <c r="R1615" t="s">
        <v>8324</v>
      </c>
      <c r="S1615" s="15">
        <f t="shared" si="132"/>
        <v>41082.069467592592</v>
      </c>
      <c r="T1615" s="15">
        <f t="shared" si="133"/>
        <v>41112.069467592592</v>
      </c>
      <c r="U1615">
        <f t="shared" si="134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8323</v>
      </c>
      <c r="R1616" t="s">
        <v>8324</v>
      </c>
      <c r="S1616" s="15">
        <f t="shared" si="132"/>
        <v>41794.981122685182</v>
      </c>
      <c r="T1616" s="15">
        <f t="shared" si="133"/>
        <v>41854.708333333336</v>
      </c>
      <c r="U1616">
        <f t="shared" si="134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8323</v>
      </c>
      <c r="R1617" t="s">
        <v>8324</v>
      </c>
      <c r="S1617" s="15">
        <f t="shared" si="132"/>
        <v>40845.050879629627</v>
      </c>
      <c r="T1617" s="15">
        <f t="shared" si="133"/>
        <v>40890.092546296299</v>
      </c>
      <c r="U1617">
        <f t="shared" si="134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8323</v>
      </c>
      <c r="R1618" t="s">
        <v>8324</v>
      </c>
      <c r="S1618" s="15">
        <f t="shared" si="132"/>
        <v>41194.715520833335</v>
      </c>
      <c r="T1618" s="15">
        <f t="shared" si="133"/>
        <v>41235.916666666664</v>
      </c>
      <c r="U1618">
        <f t="shared" si="134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8323</v>
      </c>
      <c r="R1619" t="s">
        <v>8324</v>
      </c>
      <c r="S1619" s="15">
        <f t="shared" si="132"/>
        <v>41546.664212962962</v>
      </c>
      <c r="T1619" s="15">
        <f t="shared" si="133"/>
        <v>41579.791666666664</v>
      </c>
      <c r="U1619">
        <f t="shared" si="134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8323</v>
      </c>
      <c r="R1620" t="s">
        <v>8324</v>
      </c>
      <c r="S1620" s="15">
        <f t="shared" si="132"/>
        <v>41301.654340277775</v>
      </c>
      <c r="T1620" s="15">
        <f t="shared" si="133"/>
        <v>41341.654340277775</v>
      </c>
      <c r="U1620">
        <f t="shared" si="134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8323</v>
      </c>
      <c r="R1621" t="s">
        <v>8324</v>
      </c>
      <c r="S1621" s="15">
        <f t="shared" si="132"/>
        <v>41876.18618055556</v>
      </c>
      <c r="T1621" s="15">
        <f t="shared" si="133"/>
        <v>41897.18618055556</v>
      </c>
      <c r="U1621">
        <f t="shared" si="134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8323</v>
      </c>
      <c r="R1622" t="s">
        <v>8324</v>
      </c>
      <c r="S1622" s="15">
        <f t="shared" si="132"/>
        <v>41321.339583333334</v>
      </c>
      <c r="T1622" s="15">
        <f t="shared" si="133"/>
        <v>41328.339583333334</v>
      </c>
      <c r="U1622">
        <f t="shared" si="134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8323</v>
      </c>
      <c r="R1623" t="s">
        <v>8324</v>
      </c>
      <c r="S1623" s="15">
        <f t="shared" si="132"/>
        <v>41003.60665509259</v>
      </c>
      <c r="T1623" s="15">
        <f t="shared" si="133"/>
        <v>41057.165972222225</v>
      </c>
      <c r="U1623">
        <f t="shared" si="134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8323</v>
      </c>
      <c r="R1624" t="s">
        <v>8324</v>
      </c>
      <c r="S1624" s="15">
        <f t="shared" si="132"/>
        <v>41950.29483796296</v>
      </c>
      <c r="T1624" s="15">
        <f t="shared" si="133"/>
        <v>41990.332638888889</v>
      </c>
      <c r="U1624">
        <f t="shared" si="134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8323</v>
      </c>
      <c r="R1625" t="s">
        <v>8324</v>
      </c>
      <c r="S1625" s="15">
        <f t="shared" si="132"/>
        <v>41453.688530092593</v>
      </c>
      <c r="T1625" s="15">
        <f t="shared" si="133"/>
        <v>41513.688530092593</v>
      </c>
      <c r="U1625">
        <f t="shared" si="134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8323</v>
      </c>
      <c r="R1626" t="s">
        <v>8324</v>
      </c>
      <c r="S1626" s="15">
        <f t="shared" si="132"/>
        <v>41243.367303240739</v>
      </c>
      <c r="T1626" s="15">
        <f t="shared" si="133"/>
        <v>41283.367303240739</v>
      </c>
      <c r="U1626">
        <f t="shared" si="134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8323</v>
      </c>
      <c r="R1627" t="s">
        <v>8324</v>
      </c>
      <c r="S1627" s="15">
        <f t="shared" si="132"/>
        <v>41135.699687500004</v>
      </c>
      <c r="T1627" s="15">
        <f t="shared" si="133"/>
        <v>41163.699687500004</v>
      </c>
      <c r="U1627">
        <f t="shared" si="134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8323</v>
      </c>
      <c r="R1628" t="s">
        <v>8324</v>
      </c>
      <c r="S1628" s="15">
        <f t="shared" si="132"/>
        <v>41579.847997685189</v>
      </c>
      <c r="T1628" s="15">
        <f t="shared" si="133"/>
        <v>41609.889664351853</v>
      </c>
      <c r="U1628">
        <f t="shared" si="134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8323</v>
      </c>
      <c r="R1629" t="s">
        <v>8324</v>
      </c>
      <c r="S1629" s="15">
        <f t="shared" si="132"/>
        <v>41205.707048611112</v>
      </c>
      <c r="T1629" s="15">
        <f t="shared" si="133"/>
        <v>41239.207638888889</v>
      </c>
      <c r="U1629">
        <f t="shared" si="134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15">
        <f t="shared" si="132"/>
        <v>41774.737060185187</v>
      </c>
      <c r="T1630" s="15">
        <f t="shared" si="133"/>
        <v>41807.737060185187</v>
      </c>
      <c r="U1630">
        <f t="shared" si="134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15">
        <f t="shared" si="132"/>
        <v>41645.867280092592</v>
      </c>
      <c r="T1631" s="15">
        <f t="shared" si="133"/>
        <v>41690.867280092592</v>
      </c>
      <c r="U1631">
        <f t="shared" si="134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15">
        <f t="shared" si="132"/>
        <v>40939.837673611109</v>
      </c>
      <c r="T1632" s="15">
        <f t="shared" si="133"/>
        <v>40970.290972222225</v>
      </c>
      <c r="U1632">
        <f t="shared" si="134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15">
        <f t="shared" si="132"/>
        <v>41164.859502314815</v>
      </c>
      <c r="T1633" s="15">
        <f t="shared" si="133"/>
        <v>41194.859502314815</v>
      </c>
      <c r="U1633">
        <f t="shared" si="134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15">
        <f t="shared" si="132"/>
        <v>40750.340902777774</v>
      </c>
      <c r="T1634" s="15">
        <f t="shared" si="133"/>
        <v>40810.340902777774</v>
      </c>
      <c r="U1634">
        <f t="shared" si="134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1" t="s">
        <v>8323</v>
      </c>
      <c r="R1674" t="s">
        <v>8344</v>
      </c>
      <c r="S1674" s="15">
        <f t="shared" ref="S1674:S1737" si="137">(((J1674/60)/60)/24)+DATE(1970,1,1)</f>
        <v>41034.656597222223</v>
      </c>
      <c r="T1674" s="15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8323</v>
      </c>
      <c r="R1675" t="s">
        <v>8344</v>
      </c>
      <c r="S1675" s="15">
        <f t="shared" si="137"/>
        <v>42039.878379629634</v>
      </c>
      <c r="T1675" s="15">
        <f t="shared" si="138"/>
        <v>42069.878379629634</v>
      </c>
      <c r="U1675">
        <f t="shared" si="139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8323</v>
      </c>
      <c r="R1676" t="s">
        <v>8344</v>
      </c>
      <c r="S1676" s="15">
        <f t="shared" si="137"/>
        <v>42569.605393518519</v>
      </c>
      <c r="T1676" s="15">
        <f t="shared" si="138"/>
        <v>42600.290972222225</v>
      </c>
      <c r="U1676">
        <f t="shared" si="139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8323</v>
      </c>
      <c r="R1677" t="s">
        <v>8344</v>
      </c>
      <c r="S1677" s="15">
        <f t="shared" si="137"/>
        <v>40802.733101851853</v>
      </c>
      <c r="T1677" s="15">
        <f t="shared" si="138"/>
        <v>40832.918749999997</v>
      </c>
      <c r="U1677">
        <f t="shared" si="139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8323</v>
      </c>
      <c r="R1678" t="s">
        <v>8344</v>
      </c>
      <c r="S1678" s="15">
        <f t="shared" si="137"/>
        <v>40973.72623842593</v>
      </c>
      <c r="T1678" s="15">
        <f t="shared" si="138"/>
        <v>41020.165972222225</v>
      </c>
      <c r="U1678">
        <f t="shared" si="139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8323</v>
      </c>
      <c r="R1679" t="s">
        <v>8344</v>
      </c>
      <c r="S1679" s="15">
        <f t="shared" si="137"/>
        <v>42416.407129629632</v>
      </c>
      <c r="T1679" s="15">
        <f t="shared" si="138"/>
        <v>42476.249305555553</v>
      </c>
      <c r="U1679">
        <f t="shared" si="139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8323</v>
      </c>
      <c r="R1680" t="s">
        <v>8344</v>
      </c>
      <c r="S1680" s="15">
        <f t="shared" si="137"/>
        <v>41662.854988425926</v>
      </c>
      <c r="T1680" s="15">
        <f t="shared" si="138"/>
        <v>41676.854988425926</v>
      </c>
      <c r="U1680">
        <f t="shared" si="139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8323</v>
      </c>
      <c r="R1681" t="s">
        <v>8344</v>
      </c>
      <c r="S1681" s="15">
        <f t="shared" si="137"/>
        <v>40723.068807870368</v>
      </c>
      <c r="T1681" s="15">
        <f t="shared" si="138"/>
        <v>40746.068807870368</v>
      </c>
      <c r="U1681">
        <f t="shared" si="139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8323</v>
      </c>
      <c r="R1682" t="s">
        <v>8344</v>
      </c>
      <c r="S1682" s="15">
        <f t="shared" si="137"/>
        <v>41802.757719907408</v>
      </c>
      <c r="T1682" s="15">
        <f t="shared" si="138"/>
        <v>41832.757719907408</v>
      </c>
      <c r="U1682">
        <f t="shared" si="139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8323</v>
      </c>
      <c r="R1683" t="s">
        <v>8345</v>
      </c>
      <c r="S1683" s="15">
        <f t="shared" si="137"/>
        <v>42774.121342592596</v>
      </c>
      <c r="T1683" s="15">
        <f t="shared" si="138"/>
        <v>42823.083333333328</v>
      </c>
      <c r="U1683">
        <f t="shared" si="139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8323</v>
      </c>
      <c r="R1684" t="s">
        <v>8345</v>
      </c>
      <c r="S1684" s="15">
        <f t="shared" si="137"/>
        <v>42779.21365740741</v>
      </c>
      <c r="T1684" s="15">
        <f t="shared" si="138"/>
        <v>42839.171990740739</v>
      </c>
      <c r="U1684">
        <f t="shared" si="139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8323</v>
      </c>
      <c r="R1685" t="s">
        <v>8345</v>
      </c>
      <c r="S1685" s="15">
        <f t="shared" si="137"/>
        <v>42808.781689814816</v>
      </c>
      <c r="T1685" s="15">
        <f t="shared" si="138"/>
        <v>42832.781689814816</v>
      </c>
      <c r="U1685">
        <f t="shared" si="139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8323</v>
      </c>
      <c r="R1686" t="s">
        <v>8345</v>
      </c>
      <c r="S1686" s="15">
        <f t="shared" si="137"/>
        <v>42783.815289351856</v>
      </c>
      <c r="T1686" s="15">
        <f t="shared" si="138"/>
        <v>42811.773622685185</v>
      </c>
      <c r="U1686">
        <f t="shared" si="139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8323</v>
      </c>
      <c r="R1687" t="s">
        <v>8345</v>
      </c>
      <c r="S1687" s="15">
        <f t="shared" si="137"/>
        <v>42788.2502662037</v>
      </c>
      <c r="T1687" s="15">
        <f t="shared" si="138"/>
        <v>42818.208599537036</v>
      </c>
      <c r="U1687">
        <f t="shared" si="139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8323</v>
      </c>
      <c r="R1688" t="s">
        <v>8345</v>
      </c>
      <c r="S1688" s="15">
        <f t="shared" si="137"/>
        <v>42792.843969907408</v>
      </c>
      <c r="T1688" s="15">
        <f t="shared" si="138"/>
        <v>42852.802303240736</v>
      </c>
      <c r="U1688">
        <f t="shared" si="139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8323</v>
      </c>
      <c r="R1689" t="s">
        <v>8345</v>
      </c>
      <c r="S1689" s="15">
        <f t="shared" si="137"/>
        <v>42802.046817129631</v>
      </c>
      <c r="T1689" s="15">
        <f t="shared" si="138"/>
        <v>42835.84375</v>
      </c>
      <c r="U1689">
        <f t="shared" si="139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8323</v>
      </c>
      <c r="R1690" t="s">
        <v>8345</v>
      </c>
      <c r="S1690" s="15">
        <f t="shared" si="137"/>
        <v>42804.534652777773</v>
      </c>
      <c r="T1690" s="15">
        <f t="shared" si="138"/>
        <v>42834.492986111116</v>
      </c>
      <c r="U1690">
        <f t="shared" si="139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8323</v>
      </c>
      <c r="R1691" t="s">
        <v>8345</v>
      </c>
      <c r="S1691" s="15">
        <f t="shared" si="137"/>
        <v>42780.942476851851</v>
      </c>
      <c r="T1691" s="15">
        <f t="shared" si="138"/>
        <v>42810.900810185187</v>
      </c>
      <c r="U1691">
        <f t="shared" si="139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8323</v>
      </c>
      <c r="R1692" t="s">
        <v>8345</v>
      </c>
      <c r="S1692" s="15">
        <f t="shared" si="137"/>
        <v>42801.43104166667</v>
      </c>
      <c r="T1692" s="15">
        <f t="shared" si="138"/>
        <v>42831.389374999999</v>
      </c>
      <c r="U1692">
        <f t="shared" si="139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8323</v>
      </c>
      <c r="R1693" t="s">
        <v>8345</v>
      </c>
      <c r="S1693" s="15">
        <f t="shared" si="137"/>
        <v>42795.701481481476</v>
      </c>
      <c r="T1693" s="15">
        <f t="shared" si="138"/>
        <v>42828.041666666672</v>
      </c>
      <c r="U1693">
        <f t="shared" si="139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15">
        <f t="shared" si="137"/>
        <v>42788.151238425926</v>
      </c>
      <c r="T1694" s="15">
        <f t="shared" si="138"/>
        <v>42820.999305555553</v>
      </c>
      <c r="U1694">
        <f t="shared" si="139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15">
        <f t="shared" si="137"/>
        <v>42803.920277777783</v>
      </c>
      <c r="T1695" s="15">
        <f t="shared" si="138"/>
        <v>42834.833333333328</v>
      </c>
      <c r="U1695">
        <f t="shared" si="139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15">
        <f t="shared" si="137"/>
        <v>42791.669837962967</v>
      </c>
      <c r="T1696" s="15">
        <f t="shared" si="138"/>
        <v>42821.191666666666</v>
      </c>
      <c r="U1696">
        <f t="shared" si="139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15">
        <f t="shared" si="137"/>
        <v>42801.031412037039</v>
      </c>
      <c r="T1697" s="15">
        <f t="shared" si="138"/>
        <v>42835.041666666672</v>
      </c>
      <c r="U1697">
        <f t="shared" si="139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8323</v>
      </c>
      <c r="R1698" t="s">
        <v>8345</v>
      </c>
      <c r="S1698" s="15">
        <f t="shared" si="137"/>
        <v>42796.069571759261</v>
      </c>
      <c r="T1698" s="15">
        <f t="shared" si="138"/>
        <v>42826.027905092589</v>
      </c>
      <c r="U1698">
        <f t="shared" si="139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8323</v>
      </c>
      <c r="R1700" t="s">
        <v>8345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15">
        <f t="shared" si="137"/>
        <v>41989.664409722223</v>
      </c>
      <c r="T1703" s="15">
        <f t="shared" si="138"/>
        <v>42019.664409722223</v>
      </c>
      <c r="U1703">
        <f t="shared" si="139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15">
        <f t="shared" si="137"/>
        <v>42063.869791666672</v>
      </c>
      <c r="T1704" s="15">
        <f t="shared" si="138"/>
        <v>42093.828125</v>
      </c>
      <c r="U1704">
        <f t="shared" si="139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15">
        <f t="shared" si="137"/>
        <v>42187.281678240746</v>
      </c>
      <c r="T1705" s="15">
        <f t="shared" si="138"/>
        <v>42247.281678240746</v>
      </c>
      <c r="U1705">
        <f t="shared" si="139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15">
        <f t="shared" si="137"/>
        <v>42021.139733796299</v>
      </c>
      <c r="T1706" s="15">
        <f t="shared" si="138"/>
        <v>42051.139733796299</v>
      </c>
      <c r="U1706">
        <f t="shared" si="139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8323</v>
      </c>
      <c r="R1707" t="s">
        <v>8345</v>
      </c>
      <c r="S1707" s="15">
        <f t="shared" si="137"/>
        <v>42245.016736111109</v>
      </c>
      <c r="T1707" s="15">
        <f t="shared" si="138"/>
        <v>42256.666666666672</v>
      </c>
      <c r="U1707">
        <f t="shared" si="139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8323</v>
      </c>
      <c r="R1708" t="s">
        <v>8345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15">
        <f t="shared" si="137"/>
        <v>42427.721006944441</v>
      </c>
      <c r="T1709" s="15">
        <f t="shared" si="138"/>
        <v>42457.679340277777</v>
      </c>
      <c r="U1709">
        <f t="shared" si="139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8323</v>
      </c>
      <c r="R1710" t="s">
        <v>8345</v>
      </c>
      <c r="S1710" s="15">
        <f t="shared" si="137"/>
        <v>42451.866967592592</v>
      </c>
      <c r="T1710" s="15">
        <f t="shared" si="138"/>
        <v>42491.866967592592</v>
      </c>
      <c r="U1710">
        <f t="shared" si="139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15">
        <f t="shared" si="137"/>
        <v>41841.56381944444</v>
      </c>
      <c r="T1711" s="15">
        <f t="shared" si="138"/>
        <v>41882.818749999999</v>
      </c>
      <c r="U1711">
        <f t="shared" si="139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15">
        <f t="shared" si="137"/>
        <v>41852.646226851852</v>
      </c>
      <c r="T1713" s="15">
        <f t="shared" si="138"/>
        <v>41883.646226851852</v>
      </c>
      <c r="U1713">
        <f t="shared" si="139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8323</v>
      </c>
      <c r="R1714" t="s">
        <v>8345</v>
      </c>
      <c r="S1714" s="15">
        <f t="shared" si="137"/>
        <v>42125.913807870369</v>
      </c>
      <c r="T1714" s="15">
        <f t="shared" si="138"/>
        <v>42185.913807870369</v>
      </c>
      <c r="U1714">
        <f t="shared" si="139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15">
        <f t="shared" si="137"/>
        <v>41887.801064814819</v>
      </c>
      <c r="T1715" s="15">
        <f t="shared" si="138"/>
        <v>41917.801064814819</v>
      </c>
      <c r="U1715">
        <f t="shared" si="139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15">
        <f t="shared" si="137"/>
        <v>42095.918530092589</v>
      </c>
      <c r="T1716" s="15">
        <f t="shared" si="138"/>
        <v>42125.918530092589</v>
      </c>
      <c r="U1716">
        <f t="shared" si="139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15">
        <f t="shared" si="137"/>
        <v>42064.217418981483</v>
      </c>
      <c r="T1717" s="15">
        <f t="shared" si="138"/>
        <v>42094.140277777777</v>
      </c>
      <c r="U1717">
        <f t="shared" si="139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15">
        <f t="shared" si="137"/>
        <v>42673.577534722222</v>
      </c>
      <c r="T1718" s="15">
        <f t="shared" si="138"/>
        <v>42713.619201388887</v>
      </c>
      <c r="U1718">
        <f t="shared" si="139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15">
        <f t="shared" si="137"/>
        <v>42460.98192129629</v>
      </c>
      <c r="T1719" s="15">
        <f t="shared" si="138"/>
        <v>42481.166666666672</v>
      </c>
      <c r="U1719">
        <f t="shared" si="139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15">
        <f t="shared" si="137"/>
        <v>42460.610520833332</v>
      </c>
      <c r="T1720" s="15">
        <f t="shared" si="138"/>
        <v>42504.207638888889</v>
      </c>
      <c r="U1720">
        <f t="shared" si="139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15">
        <f t="shared" si="137"/>
        <v>41869.534618055557</v>
      </c>
      <c r="T1721" s="15">
        <f t="shared" si="138"/>
        <v>41899.534618055557</v>
      </c>
      <c r="U1721">
        <f t="shared" si="139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15">
        <f t="shared" si="137"/>
        <v>41922.783229166671</v>
      </c>
      <c r="T1722" s="15">
        <f t="shared" si="138"/>
        <v>41952.824895833335</v>
      </c>
      <c r="U1722">
        <f t="shared" si="139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1" t="s">
        <v>8323</v>
      </c>
      <c r="R1738" t="s">
        <v>8345</v>
      </c>
      <c r="S1738" s="15">
        <f t="shared" ref="S1738:S1801" si="142">(((J1738/60)/60)/24)+DATE(1970,1,1)</f>
        <v>42286.861493055556</v>
      </c>
      <c r="T1738" s="15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8323</v>
      </c>
      <c r="R1739" t="s">
        <v>8345</v>
      </c>
      <c r="S1739" s="15">
        <f t="shared" si="142"/>
        <v>42175.948981481488</v>
      </c>
      <c r="T1739" s="15">
        <f t="shared" si="143"/>
        <v>42205.948981481488</v>
      </c>
      <c r="U1739">
        <f t="shared" si="144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8323</v>
      </c>
      <c r="R1740" t="s">
        <v>8345</v>
      </c>
      <c r="S1740" s="15">
        <f t="shared" si="142"/>
        <v>41884.874328703707</v>
      </c>
      <c r="T1740" s="15">
        <f t="shared" si="143"/>
        <v>41914.874328703707</v>
      </c>
      <c r="U1740">
        <f t="shared" si="144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8323</v>
      </c>
      <c r="R1741" t="s">
        <v>8345</v>
      </c>
      <c r="S1741" s="15">
        <f t="shared" si="142"/>
        <v>42435.874212962968</v>
      </c>
      <c r="T1741" s="15">
        <f t="shared" si="143"/>
        <v>42494.832546296297</v>
      </c>
      <c r="U1741">
        <f t="shared" si="144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8323</v>
      </c>
      <c r="R1742" t="s">
        <v>8345</v>
      </c>
      <c r="S1742" s="15">
        <f t="shared" si="142"/>
        <v>42171.817384259266</v>
      </c>
      <c r="T1742" s="15">
        <f t="shared" si="143"/>
        <v>42201.817384259266</v>
      </c>
      <c r="U1742">
        <f t="shared" si="144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8336</v>
      </c>
      <c r="R1743" t="s">
        <v>8337</v>
      </c>
      <c r="S1743" s="15">
        <f t="shared" si="142"/>
        <v>42120.628136574072</v>
      </c>
      <c r="T1743" s="15">
        <f t="shared" si="143"/>
        <v>42165.628136574072</v>
      </c>
      <c r="U1743">
        <f t="shared" si="144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8336</v>
      </c>
      <c r="R1744" t="s">
        <v>8337</v>
      </c>
      <c r="S1744" s="15">
        <f t="shared" si="142"/>
        <v>42710.876967592587</v>
      </c>
      <c r="T1744" s="15">
        <f t="shared" si="143"/>
        <v>42742.875</v>
      </c>
      <c r="U1744">
        <f t="shared" si="144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8336</v>
      </c>
      <c r="R1745" t="s">
        <v>8337</v>
      </c>
      <c r="S1745" s="15">
        <f t="shared" si="142"/>
        <v>42586.925636574073</v>
      </c>
      <c r="T1745" s="15">
        <f t="shared" si="143"/>
        <v>42609.165972222225</v>
      </c>
      <c r="U1745">
        <f t="shared" si="144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8336</v>
      </c>
      <c r="R1746" t="s">
        <v>8337</v>
      </c>
      <c r="S1746" s="15">
        <f t="shared" si="142"/>
        <v>42026.605057870373</v>
      </c>
      <c r="T1746" s="15">
        <f t="shared" si="143"/>
        <v>42071.563391203701</v>
      </c>
      <c r="U1746">
        <f t="shared" si="144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8336</v>
      </c>
      <c r="R1747" t="s">
        <v>8337</v>
      </c>
      <c r="S1747" s="15">
        <f t="shared" si="142"/>
        <v>42690.259699074071</v>
      </c>
      <c r="T1747" s="15">
        <f t="shared" si="143"/>
        <v>42726.083333333328</v>
      </c>
      <c r="U1747">
        <f t="shared" si="144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8336</v>
      </c>
      <c r="R1748" t="s">
        <v>8337</v>
      </c>
      <c r="S1748" s="15">
        <f t="shared" si="142"/>
        <v>42668.176701388889</v>
      </c>
      <c r="T1748" s="15">
        <f t="shared" si="143"/>
        <v>42698.083333333328</v>
      </c>
      <c r="U1748">
        <f t="shared" si="144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8336</v>
      </c>
      <c r="R1749" t="s">
        <v>8337</v>
      </c>
      <c r="S1749" s="15">
        <f t="shared" si="142"/>
        <v>42292.435532407413</v>
      </c>
      <c r="T1749" s="15">
        <f t="shared" si="143"/>
        <v>42321.625</v>
      </c>
      <c r="U1749">
        <f t="shared" si="144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8336</v>
      </c>
      <c r="R1750" t="s">
        <v>8337</v>
      </c>
      <c r="S1750" s="15">
        <f t="shared" si="142"/>
        <v>42219.950729166667</v>
      </c>
      <c r="T1750" s="15">
        <f t="shared" si="143"/>
        <v>42249.950729166667</v>
      </c>
      <c r="U1750">
        <f t="shared" si="144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8336</v>
      </c>
      <c r="R1751" t="s">
        <v>8337</v>
      </c>
      <c r="S1751" s="15">
        <f t="shared" si="142"/>
        <v>42758.975937499999</v>
      </c>
      <c r="T1751" s="15">
        <f t="shared" si="143"/>
        <v>42795.791666666672</v>
      </c>
      <c r="U1751">
        <f t="shared" si="144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8336</v>
      </c>
      <c r="R1752" t="s">
        <v>8337</v>
      </c>
      <c r="S1752" s="15">
        <f t="shared" si="142"/>
        <v>42454.836851851855</v>
      </c>
      <c r="T1752" s="15">
        <f t="shared" si="143"/>
        <v>42479.836851851855</v>
      </c>
      <c r="U1752">
        <f t="shared" si="144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8336</v>
      </c>
      <c r="R1753" t="s">
        <v>8337</v>
      </c>
      <c r="S1753" s="15">
        <f t="shared" si="142"/>
        <v>42052.7815162037</v>
      </c>
      <c r="T1753" s="15">
        <f t="shared" si="143"/>
        <v>42082.739849537036</v>
      </c>
      <c r="U1753">
        <f t="shared" si="144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8336</v>
      </c>
      <c r="R1754" t="s">
        <v>8337</v>
      </c>
      <c r="S1754" s="15">
        <f t="shared" si="142"/>
        <v>42627.253263888888</v>
      </c>
      <c r="T1754" s="15">
        <f t="shared" si="143"/>
        <v>42657.253263888888</v>
      </c>
      <c r="U1754">
        <f t="shared" si="144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8336</v>
      </c>
      <c r="R1755" t="s">
        <v>8337</v>
      </c>
      <c r="S1755" s="15">
        <f t="shared" si="142"/>
        <v>42420.74962962963</v>
      </c>
      <c r="T1755" s="15">
        <f t="shared" si="143"/>
        <v>42450.707962962959</v>
      </c>
      <c r="U1755">
        <f t="shared" si="144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8336</v>
      </c>
      <c r="R1756" t="s">
        <v>8337</v>
      </c>
      <c r="S1756" s="15">
        <f t="shared" si="142"/>
        <v>42067.876770833333</v>
      </c>
      <c r="T1756" s="15">
        <f t="shared" si="143"/>
        <v>42097.835104166668</v>
      </c>
      <c r="U1756">
        <f t="shared" si="144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8336</v>
      </c>
      <c r="R1757" t="s">
        <v>8337</v>
      </c>
      <c r="S1757" s="15">
        <f t="shared" si="142"/>
        <v>42252.788900462961</v>
      </c>
      <c r="T1757" s="15">
        <f t="shared" si="143"/>
        <v>42282.788900462961</v>
      </c>
      <c r="U1757">
        <f t="shared" si="144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15">
        <f t="shared" si="142"/>
        <v>42571.167465277773</v>
      </c>
      <c r="T1758" s="15">
        <f t="shared" si="143"/>
        <v>42611.167465277773</v>
      </c>
      <c r="U1758">
        <f t="shared" si="144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15">
        <f t="shared" si="142"/>
        <v>42733.827349537038</v>
      </c>
      <c r="T1759" s="15">
        <f t="shared" si="143"/>
        <v>42763.811805555553</v>
      </c>
      <c r="U1759">
        <f t="shared" si="144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15">
        <f t="shared" si="142"/>
        <v>42505.955925925926</v>
      </c>
      <c r="T1760" s="15">
        <f t="shared" si="143"/>
        <v>42565.955925925926</v>
      </c>
      <c r="U1760">
        <f t="shared" si="144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15">
        <f t="shared" si="142"/>
        <v>42068.829039351855</v>
      </c>
      <c r="T1761" s="15">
        <f t="shared" si="143"/>
        <v>42088.787372685183</v>
      </c>
      <c r="U1761">
        <f t="shared" si="144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15">
        <f t="shared" si="142"/>
        <v>42405.67260416667</v>
      </c>
      <c r="T1762" s="15">
        <f t="shared" si="143"/>
        <v>42425.67260416667</v>
      </c>
      <c r="U1762">
        <f t="shared" si="144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15">
        <f t="shared" si="142"/>
        <v>41834.980462962965</v>
      </c>
      <c r="T1767" s="15">
        <f t="shared" si="143"/>
        <v>41864.980462962965</v>
      </c>
      <c r="U1767">
        <f t="shared" si="144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8336</v>
      </c>
      <c r="R1768" t="s">
        <v>8337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15">
        <f t="shared" si="142"/>
        <v>41824.658379629633</v>
      </c>
      <c r="T1769" s="15">
        <f t="shared" si="143"/>
        <v>41854.658379629633</v>
      </c>
      <c r="U1769">
        <f t="shared" si="144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15">
        <f t="shared" si="142"/>
        <v>41849.560694444444</v>
      </c>
      <c r="T1770" s="15">
        <f t="shared" si="143"/>
        <v>41909.560694444444</v>
      </c>
      <c r="U1770">
        <f t="shared" si="144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15">
        <f t="shared" si="142"/>
        <v>41987.818969907406</v>
      </c>
      <c r="T1771" s="15">
        <f t="shared" si="143"/>
        <v>42017.818969907406</v>
      </c>
      <c r="U1771">
        <f t="shared" si="144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15">
        <f t="shared" si="142"/>
        <v>41891.780023148152</v>
      </c>
      <c r="T1772" s="15">
        <f t="shared" si="143"/>
        <v>41926.780023148152</v>
      </c>
      <c r="U1772">
        <f t="shared" si="144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15">
        <f t="shared" si="142"/>
        <v>41978.760393518518</v>
      </c>
      <c r="T1775" s="15">
        <f t="shared" si="143"/>
        <v>42023.760393518518</v>
      </c>
      <c r="U1775">
        <f t="shared" si="144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15">
        <f t="shared" si="142"/>
        <v>41930.218657407408</v>
      </c>
      <c r="T1776" s="15">
        <f t="shared" si="143"/>
        <v>41972.624305555553</v>
      </c>
      <c r="U1776">
        <f t="shared" si="144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15">
        <f t="shared" si="142"/>
        <v>41891.976388888892</v>
      </c>
      <c r="T1777" s="15">
        <f t="shared" si="143"/>
        <v>41936.976388888892</v>
      </c>
      <c r="U1777">
        <f t="shared" si="144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15">
        <f t="shared" si="142"/>
        <v>42045.86336805555</v>
      </c>
      <c r="T1780" s="15">
        <f t="shared" si="143"/>
        <v>42090.821701388893</v>
      </c>
      <c r="U1780">
        <f t="shared" si="144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15">
        <f t="shared" si="142"/>
        <v>42585.691898148143</v>
      </c>
      <c r="T1781" s="15">
        <f t="shared" si="143"/>
        <v>42615.691898148143</v>
      </c>
      <c r="U1781">
        <f t="shared" si="144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15">
        <f t="shared" si="142"/>
        <v>42493.600810185191</v>
      </c>
      <c r="T1782" s="15">
        <f t="shared" si="143"/>
        <v>42553.600810185191</v>
      </c>
      <c r="U1782">
        <f t="shared" si="144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15">
        <f t="shared" si="142"/>
        <v>42597.617418981477</v>
      </c>
      <c r="T1783" s="15">
        <f t="shared" si="143"/>
        <v>42628.617418981477</v>
      </c>
      <c r="U1783">
        <f t="shared" si="144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15">
        <f t="shared" si="142"/>
        <v>42388.575104166666</v>
      </c>
      <c r="T1784" s="15">
        <f t="shared" si="143"/>
        <v>42421.575104166666</v>
      </c>
      <c r="U1784">
        <f t="shared" si="144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15">
        <f t="shared" si="142"/>
        <v>42115.949976851851</v>
      </c>
      <c r="T1785" s="15">
        <f t="shared" si="143"/>
        <v>42145.949976851851</v>
      </c>
      <c r="U1785">
        <f t="shared" si="144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15">
        <f t="shared" si="142"/>
        <v>42003.655555555553</v>
      </c>
      <c r="T1786" s="15">
        <f t="shared" si="143"/>
        <v>42035.142361111109</v>
      </c>
      <c r="U1786">
        <f t="shared" si="144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1" t="s">
        <v>8336</v>
      </c>
      <c r="R1802" t="s">
        <v>8337</v>
      </c>
      <c r="S1802" s="15">
        <f t="shared" ref="S1802:S1865" si="147">(((J1802/60)/60)/24)+DATE(1970,1,1)</f>
        <v>42623.606134259258</v>
      </c>
      <c r="T1802" s="15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8336</v>
      </c>
      <c r="R1803" t="s">
        <v>8337</v>
      </c>
      <c r="S1803" s="15">
        <f t="shared" si="147"/>
        <v>42321.660509259258</v>
      </c>
      <c r="T1803" s="15">
        <f t="shared" si="148"/>
        <v>42353.506944444445</v>
      </c>
      <c r="U1803">
        <f t="shared" si="149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8336</v>
      </c>
      <c r="R1804" t="s">
        <v>8337</v>
      </c>
      <c r="S1804" s="15">
        <f t="shared" si="147"/>
        <v>42159.47256944445</v>
      </c>
      <c r="T1804" s="15">
        <f t="shared" si="148"/>
        <v>42182.915972222225</v>
      </c>
      <c r="U1804">
        <f t="shared" si="149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8336</v>
      </c>
      <c r="R1805" t="s">
        <v>8337</v>
      </c>
      <c r="S1805" s="15">
        <f t="shared" si="147"/>
        <v>42018.071550925932</v>
      </c>
      <c r="T1805" s="15">
        <f t="shared" si="148"/>
        <v>42049.071550925932</v>
      </c>
      <c r="U1805">
        <f t="shared" si="149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8336</v>
      </c>
      <c r="R1806" t="s">
        <v>8337</v>
      </c>
      <c r="S1806" s="15">
        <f t="shared" si="147"/>
        <v>42282.678287037037</v>
      </c>
      <c r="T1806" s="15">
        <f t="shared" si="148"/>
        <v>42322.719953703709</v>
      </c>
      <c r="U1806">
        <f t="shared" si="149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8336</v>
      </c>
      <c r="R1807" t="s">
        <v>8337</v>
      </c>
      <c r="S1807" s="15">
        <f t="shared" si="147"/>
        <v>42247.803912037038</v>
      </c>
      <c r="T1807" s="15">
        <f t="shared" si="148"/>
        <v>42279.75</v>
      </c>
      <c r="U1807">
        <f t="shared" si="149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8336</v>
      </c>
      <c r="R1808" t="s">
        <v>8337</v>
      </c>
      <c r="S1808" s="15">
        <f t="shared" si="147"/>
        <v>41877.638298611113</v>
      </c>
      <c r="T1808" s="15">
        <f t="shared" si="148"/>
        <v>41912.638298611113</v>
      </c>
      <c r="U1808">
        <f t="shared" si="149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8336</v>
      </c>
      <c r="R1809" t="s">
        <v>8337</v>
      </c>
      <c r="S1809" s="15">
        <f t="shared" si="147"/>
        <v>41880.068437499998</v>
      </c>
      <c r="T1809" s="15">
        <f t="shared" si="148"/>
        <v>41910.068437499998</v>
      </c>
      <c r="U1809">
        <f t="shared" si="149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8336</v>
      </c>
      <c r="R1810" t="s">
        <v>8337</v>
      </c>
      <c r="S1810" s="15">
        <f t="shared" si="147"/>
        <v>42742.680902777778</v>
      </c>
      <c r="T1810" s="15">
        <f t="shared" si="148"/>
        <v>42777.680902777778</v>
      </c>
      <c r="U1810">
        <f t="shared" si="149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8336</v>
      </c>
      <c r="R1811" t="s">
        <v>8337</v>
      </c>
      <c r="S1811" s="15">
        <f t="shared" si="147"/>
        <v>42029.907858796301</v>
      </c>
      <c r="T1811" s="15">
        <f t="shared" si="148"/>
        <v>42064.907858796301</v>
      </c>
      <c r="U1811">
        <f t="shared" si="149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8336</v>
      </c>
      <c r="R1812" t="s">
        <v>8337</v>
      </c>
      <c r="S1812" s="15">
        <f t="shared" si="147"/>
        <v>41860.91002314815</v>
      </c>
      <c r="T1812" s="15">
        <f t="shared" si="148"/>
        <v>41872.91002314815</v>
      </c>
      <c r="U1812">
        <f t="shared" si="149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8336</v>
      </c>
      <c r="R1813" t="s">
        <v>8337</v>
      </c>
      <c r="S1813" s="15">
        <f t="shared" si="147"/>
        <v>41876.433680555558</v>
      </c>
      <c r="T1813" s="15">
        <f t="shared" si="148"/>
        <v>41936.166666666664</v>
      </c>
      <c r="U1813">
        <f t="shared" si="149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8336</v>
      </c>
      <c r="R1814" t="s">
        <v>8337</v>
      </c>
      <c r="S1814" s="15">
        <f t="shared" si="147"/>
        <v>42524.318703703699</v>
      </c>
      <c r="T1814" s="15">
        <f t="shared" si="148"/>
        <v>42554.318703703699</v>
      </c>
      <c r="U1814">
        <f t="shared" si="149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8336</v>
      </c>
      <c r="R1815" t="s">
        <v>8337</v>
      </c>
      <c r="S1815" s="15">
        <f t="shared" si="147"/>
        <v>41829.889027777775</v>
      </c>
      <c r="T1815" s="15">
        <f t="shared" si="148"/>
        <v>41859.889027777775</v>
      </c>
      <c r="U1815">
        <f t="shared" si="149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8336</v>
      </c>
      <c r="R1816" t="s">
        <v>8337</v>
      </c>
      <c r="S1816" s="15">
        <f t="shared" si="147"/>
        <v>42033.314074074078</v>
      </c>
      <c r="T1816" s="15">
        <f t="shared" si="148"/>
        <v>42063.314074074078</v>
      </c>
      <c r="U1816">
        <f t="shared" si="149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8336</v>
      </c>
      <c r="R1817" t="s">
        <v>8337</v>
      </c>
      <c r="S1817" s="15">
        <f t="shared" si="147"/>
        <v>42172.906678240746</v>
      </c>
      <c r="T1817" s="15">
        <f t="shared" si="148"/>
        <v>42186.906678240746</v>
      </c>
      <c r="U1817">
        <f t="shared" si="149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8336</v>
      </c>
      <c r="R1818" t="s">
        <v>8337</v>
      </c>
      <c r="S1818" s="15">
        <f t="shared" si="147"/>
        <v>42548.876192129625</v>
      </c>
      <c r="T1818" s="15">
        <f t="shared" si="148"/>
        <v>42576.791666666672</v>
      </c>
      <c r="U1818">
        <f t="shared" si="149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8336</v>
      </c>
      <c r="R1819" t="s">
        <v>8337</v>
      </c>
      <c r="S1819" s="15">
        <f t="shared" si="147"/>
        <v>42705.662118055552</v>
      </c>
      <c r="T1819" s="15">
        <f t="shared" si="148"/>
        <v>42765.290972222225</v>
      </c>
      <c r="U1819">
        <f t="shared" si="149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8336</v>
      </c>
      <c r="R1820" t="s">
        <v>8337</v>
      </c>
      <c r="S1820" s="15">
        <f t="shared" si="147"/>
        <v>42067.234375</v>
      </c>
      <c r="T1820" s="15">
        <f t="shared" si="148"/>
        <v>42097.192708333328</v>
      </c>
      <c r="U1820">
        <f t="shared" si="149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8336</v>
      </c>
      <c r="R1821" t="s">
        <v>8337</v>
      </c>
      <c r="S1821" s="15">
        <f t="shared" si="147"/>
        <v>41820.752268518518</v>
      </c>
      <c r="T1821" s="15">
        <f t="shared" si="148"/>
        <v>41850.752268518518</v>
      </c>
      <c r="U1821">
        <f t="shared" si="149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t="s">
        <v>8337</v>
      </c>
      <c r="S1822" s="15">
        <f t="shared" si="147"/>
        <v>42065.084375000006</v>
      </c>
      <c r="T1822" s="15">
        <f t="shared" si="148"/>
        <v>42095.042708333334</v>
      </c>
      <c r="U1822">
        <f t="shared" si="149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15">
        <f t="shared" si="147"/>
        <v>40926.319062499999</v>
      </c>
      <c r="T1823" s="15">
        <f t="shared" si="148"/>
        <v>40971.319062499999</v>
      </c>
      <c r="U1823">
        <f t="shared" si="149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15">
        <f t="shared" si="147"/>
        <v>41634.797013888885</v>
      </c>
      <c r="T1824" s="15">
        <f t="shared" si="148"/>
        <v>41670.792361111111</v>
      </c>
      <c r="U1824">
        <f t="shared" si="149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15">
        <f t="shared" si="147"/>
        <v>41176.684907407405</v>
      </c>
      <c r="T1825" s="15">
        <f t="shared" si="148"/>
        <v>41206.684907407405</v>
      </c>
      <c r="U1825">
        <f t="shared" si="149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15">
        <f t="shared" si="147"/>
        <v>41626.916284722225</v>
      </c>
      <c r="T1826" s="15">
        <f t="shared" si="148"/>
        <v>41647.088888888888</v>
      </c>
      <c r="U1826">
        <f t="shared" si="149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1" t="s">
        <v>8331</v>
      </c>
      <c r="R1866" t="s">
        <v>8333</v>
      </c>
      <c r="S1866" s="15">
        <f t="shared" ref="S1866:S1929" si="152">(((J1866/60)/60)/24)+DATE(1970,1,1)</f>
        <v>41733.716435185182</v>
      </c>
      <c r="T1866" s="15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8331</v>
      </c>
      <c r="R1867" t="s">
        <v>8333</v>
      </c>
      <c r="S1867" s="15">
        <f t="shared" si="152"/>
        <v>42645.367442129631</v>
      </c>
      <c r="T1867" s="15">
        <f t="shared" si="153"/>
        <v>42680.409108796302</v>
      </c>
      <c r="U1867">
        <f t="shared" si="154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8331</v>
      </c>
      <c r="R1868" t="s">
        <v>8333</v>
      </c>
      <c r="S1868" s="15">
        <f t="shared" si="152"/>
        <v>42742.246493055558</v>
      </c>
      <c r="T1868" s="15">
        <f t="shared" si="153"/>
        <v>42795.166666666672</v>
      </c>
      <c r="U1868">
        <f t="shared" si="154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8331</v>
      </c>
      <c r="R1869" t="s">
        <v>8333</v>
      </c>
      <c r="S1869" s="15">
        <f t="shared" si="152"/>
        <v>42649.924907407403</v>
      </c>
      <c r="T1869" s="15">
        <f t="shared" si="153"/>
        <v>42679.924907407403</v>
      </c>
      <c r="U1869">
        <f t="shared" si="154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8331</v>
      </c>
      <c r="R1870" t="s">
        <v>8333</v>
      </c>
      <c r="S1870" s="15">
        <f t="shared" si="152"/>
        <v>42328.779224537036</v>
      </c>
      <c r="T1870" s="15">
        <f t="shared" si="153"/>
        <v>42353.332638888889</v>
      </c>
      <c r="U1870">
        <f t="shared" si="154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8331</v>
      </c>
      <c r="R1871" t="s">
        <v>8333</v>
      </c>
      <c r="S1871" s="15">
        <f t="shared" si="152"/>
        <v>42709.002881944441</v>
      </c>
      <c r="T1871" s="15">
        <f t="shared" si="153"/>
        <v>42739.002881944441</v>
      </c>
      <c r="U1871">
        <f t="shared" si="154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8331</v>
      </c>
      <c r="R1872" t="s">
        <v>8333</v>
      </c>
      <c r="S1872" s="15">
        <f t="shared" si="152"/>
        <v>42371.355729166666</v>
      </c>
      <c r="T1872" s="15">
        <f t="shared" si="153"/>
        <v>42400.178472222222</v>
      </c>
      <c r="U1872">
        <f t="shared" si="154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8331</v>
      </c>
      <c r="R1873" t="s">
        <v>8333</v>
      </c>
      <c r="S1873" s="15">
        <f t="shared" si="152"/>
        <v>41923.783576388887</v>
      </c>
      <c r="T1873" s="15">
        <f t="shared" si="153"/>
        <v>41963.825243055559</v>
      </c>
      <c r="U1873">
        <f t="shared" si="154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8331</v>
      </c>
      <c r="R1874" t="s">
        <v>8333</v>
      </c>
      <c r="S1874" s="15">
        <f t="shared" si="152"/>
        <v>42155.129652777774</v>
      </c>
      <c r="T1874" s="15">
        <f t="shared" si="153"/>
        <v>42185.129652777774</v>
      </c>
      <c r="U1874">
        <f t="shared" si="154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8331</v>
      </c>
      <c r="R1875" t="s">
        <v>8333</v>
      </c>
      <c r="S1875" s="15">
        <f t="shared" si="152"/>
        <v>42164.615856481483</v>
      </c>
      <c r="T1875" s="15">
        <f t="shared" si="153"/>
        <v>42193.697916666672</v>
      </c>
      <c r="U1875">
        <f t="shared" si="154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8331</v>
      </c>
      <c r="R1876" t="s">
        <v>8333</v>
      </c>
      <c r="S1876" s="15">
        <f t="shared" si="152"/>
        <v>42529.969131944439</v>
      </c>
      <c r="T1876" s="15">
        <f t="shared" si="153"/>
        <v>42549.969131944439</v>
      </c>
      <c r="U1876">
        <f t="shared" si="154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8331</v>
      </c>
      <c r="R1877" t="s">
        <v>8333</v>
      </c>
      <c r="S1877" s="15">
        <f t="shared" si="152"/>
        <v>42528.899398148147</v>
      </c>
      <c r="T1877" s="15">
        <f t="shared" si="153"/>
        <v>42588.899398148147</v>
      </c>
      <c r="U1877">
        <f t="shared" si="154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8331</v>
      </c>
      <c r="R1878" t="s">
        <v>8333</v>
      </c>
      <c r="S1878" s="15">
        <f t="shared" si="152"/>
        <v>41776.284780092588</v>
      </c>
      <c r="T1878" s="15">
        <f t="shared" si="153"/>
        <v>41806.284780092588</v>
      </c>
      <c r="U1878">
        <f t="shared" si="154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8331</v>
      </c>
      <c r="R1879" t="s">
        <v>8333</v>
      </c>
      <c r="S1879" s="15">
        <f t="shared" si="152"/>
        <v>42035.029224537036</v>
      </c>
      <c r="T1879" s="15">
        <f t="shared" si="153"/>
        <v>42064.029224537036</v>
      </c>
      <c r="U1879">
        <f t="shared" si="154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8331</v>
      </c>
      <c r="R1880" t="s">
        <v>8333</v>
      </c>
      <c r="S1880" s="15">
        <f t="shared" si="152"/>
        <v>41773.008738425924</v>
      </c>
      <c r="T1880" s="15">
        <f t="shared" si="153"/>
        <v>41803.008738425924</v>
      </c>
      <c r="U1880">
        <f t="shared" si="154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8331</v>
      </c>
      <c r="R1881" t="s">
        <v>8333</v>
      </c>
      <c r="S1881" s="15">
        <f t="shared" si="152"/>
        <v>42413.649641203709</v>
      </c>
      <c r="T1881" s="15">
        <f t="shared" si="153"/>
        <v>42443.607974537037</v>
      </c>
      <c r="U1881">
        <f t="shared" si="154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8331</v>
      </c>
      <c r="R1882" t="s">
        <v>8333</v>
      </c>
      <c r="S1882" s="15">
        <f t="shared" si="152"/>
        <v>42430.566898148143</v>
      </c>
      <c r="T1882" s="15">
        <f t="shared" si="153"/>
        <v>42459.525231481486</v>
      </c>
      <c r="U1882">
        <f t="shared" si="154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8323</v>
      </c>
      <c r="R1883" t="s">
        <v>8327</v>
      </c>
      <c r="S1883" s="15">
        <f t="shared" si="152"/>
        <v>42043.152650462958</v>
      </c>
      <c r="T1883" s="15">
        <f t="shared" si="153"/>
        <v>42073.110983796301</v>
      </c>
      <c r="U1883">
        <f t="shared" si="154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8323</v>
      </c>
      <c r="R1884" t="s">
        <v>8327</v>
      </c>
      <c r="S1884" s="15">
        <f t="shared" si="152"/>
        <v>41067.949212962965</v>
      </c>
      <c r="T1884" s="15">
        <f t="shared" si="153"/>
        <v>41100.991666666669</v>
      </c>
      <c r="U1884">
        <f t="shared" si="154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8323</v>
      </c>
      <c r="R1885" t="s">
        <v>8327</v>
      </c>
      <c r="S1885" s="15">
        <f t="shared" si="152"/>
        <v>40977.948009259257</v>
      </c>
      <c r="T1885" s="15">
        <f t="shared" si="153"/>
        <v>41007.906342592592</v>
      </c>
      <c r="U1885">
        <f t="shared" si="154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15">
        <f t="shared" si="152"/>
        <v>41205.198321759257</v>
      </c>
      <c r="T1886" s="15">
        <f t="shared" si="153"/>
        <v>41240.5</v>
      </c>
      <c r="U1886">
        <f t="shared" si="154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15">
        <f t="shared" si="152"/>
        <v>41099.093865740739</v>
      </c>
      <c r="T1887" s="15">
        <f t="shared" si="153"/>
        <v>41131.916666666664</v>
      </c>
      <c r="U1887">
        <f t="shared" si="154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15">
        <f t="shared" si="152"/>
        <v>41925.906689814816</v>
      </c>
      <c r="T1888" s="15">
        <f t="shared" si="153"/>
        <v>41955.94835648148</v>
      </c>
      <c r="U1888">
        <f t="shared" si="154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15">
        <f t="shared" si="152"/>
        <v>42323.800138888888</v>
      </c>
      <c r="T1889" s="15">
        <f t="shared" si="153"/>
        <v>42341.895833333328</v>
      </c>
      <c r="U1889">
        <f t="shared" si="154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15">
        <f t="shared" si="152"/>
        <v>40299.239953703705</v>
      </c>
      <c r="T1890" s="15">
        <f t="shared" si="153"/>
        <v>40330.207638888889</v>
      </c>
      <c r="U1890">
        <f t="shared" si="154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15">
        <f t="shared" si="152"/>
        <v>42702.770729166667</v>
      </c>
      <c r="T1905" s="15">
        <f t="shared" si="153"/>
        <v>42762.770729166667</v>
      </c>
      <c r="U1905">
        <f t="shared" si="154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15">
        <f t="shared" si="152"/>
        <v>42326.685428240744</v>
      </c>
      <c r="T1906" s="15">
        <f t="shared" si="153"/>
        <v>42371.685428240744</v>
      </c>
      <c r="U1906">
        <f t="shared" si="154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15">
        <f t="shared" si="152"/>
        <v>41859.925856481481</v>
      </c>
      <c r="T1907" s="15">
        <f t="shared" si="153"/>
        <v>41889.925856481481</v>
      </c>
      <c r="U1907">
        <f t="shared" si="154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15">
        <f t="shared" si="152"/>
        <v>42514.671099537038</v>
      </c>
      <c r="T1908" s="15">
        <f t="shared" si="153"/>
        <v>42544.671099537038</v>
      </c>
      <c r="U1908">
        <f t="shared" si="154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15">
        <f t="shared" si="152"/>
        <v>41767.587094907409</v>
      </c>
      <c r="T1909" s="15">
        <f t="shared" si="153"/>
        <v>41782.587094907409</v>
      </c>
      <c r="U1909">
        <f t="shared" si="154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15">
        <f t="shared" si="152"/>
        <v>42703.917824074073</v>
      </c>
      <c r="T1910" s="15">
        <f t="shared" si="153"/>
        <v>42733.917824074073</v>
      </c>
      <c r="U1910">
        <f t="shared" si="154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15">
        <f t="shared" si="152"/>
        <v>41905.429155092592</v>
      </c>
      <c r="T1911" s="15">
        <f t="shared" si="153"/>
        <v>41935.429155092592</v>
      </c>
      <c r="U1911">
        <f t="shared" si="154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15">
        <f t="shared" si="152"/>
        <v>42129.226388888885</v>
      </c>
      <c r="T1914" s="15">
        <f t="shared" si="153"/>
        <v>42159.226388888885</v>
      </c>
      <c r="U1914">
        <f t="shared" si="154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1" t="s">
        <v>8323</v>
      </c>
      <c r="R1930" t="s">
        <v>8327</v>
      </c>
      <c r="S1930" s="15">
        <f t="shared" ref="S1930:S1993" si="157">(((J1930/60)/60)/24)+DATE(1970,1,1)</f>
        <v>41371.648078703707</v>
      </c>
      <c r="T1930" s="15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8323</v>
      </c>
      <c r="R1931" t="s">
        <v>8327</v>
      </c>
      <c r="S1931" s="15">
        <f t="shared" si="157"/>
        <v>40687.021597222221</v>
      </c>
      <c r="T1931" s="15">
        <f t="shared" si="158"/>
        <v>40729.021597222221</v>
      </c>
      <c r="U1931">
        <f t="shared" si="159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8323</v>
      </c>
      <c r="R1932" t="s">
        <v>8327</v>
      </c>
      <c r="S1932" s="15">
        <f t="shared" si="157"/>
        <v>41402.558819444443</v>
      </c>
      <c r="T1932" s="15">
        <f t="shared" si="158"/>
        <v>41462.558819444443</v>
      </c>
      <c r="U1932">
        <f t="shared" si="159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8323</v>
      </c>
      <c r="R1933" t="s">
        <v>8327</v>
      </c>
      <c r="S1933" s="15">
        <f t="shared" si="157"/>
        <v>41037.892465277779</v>
      </c>
      <c r="T1933" s="15">
        <f t="shared" si="158"/>
        <v>41051.145833333336</v>
      </c>
      <c r="U1933">
        <f t="shared" si="159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8323</v>
      </c>
      <c r="R1934" t="s">
        <v>8327</v>
      </c>
      <c r="S1934" s="15">
        <f t="shared" si="157"/>
        <v>40911.809872685182</v>
      </c>
      <c r="T1934" s="15">
        <f t="shared" si="158"/>
        <v>40932.809872685182</v>
      </c>
      <c r="U1934">
        <f t="shared" si="159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8323</v>
      </c>
      <c r="R1935" t="s">
        <v>8327</v>
      </c>
      <c r="S1935" s="15">
        <f t="shared" si="157"/>
        <v>41879.130868055552</v>
      </c>
      <c r="T1935" s="15">
        <f t="shared" si="158"/>
        <v>41909.130868055552</v>
      </c>
      <c r="U1935">
        <f t="shared" si="159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8323</v>
      </c>
      <c r="R1936" t="s">
        <v>8327</v>
      </c>
      <c r="S1936" s="15">
        <f t="shared" si="157"/>
        <v>40865.867141203707</v>
      </c>
      <c r="T1936" s="15">
        <f t="shared" si="158"/>
        <v>40902.208333333336</v>
      </c>
      <c r="U1936">
        <f t="shared" si="159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8323</v>
      </c>
      <c r="R1937" t="s">
        <v>8327</v>
      </c>
      <c r="S1937" s="15">
        <f t="shared" si="157"/>
        <v>41773.932534722226</v>
      </c>
      <c r="T1937" s="15">
        <f t="shared" si="158"/>
        <v>41811.207638888889</v>
      </c>
      <c r="U1937">
        <f t="shared" si="159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8323</v>
      </c>
      <c r="R1938" t="s">
        <v>8327</v>
      </c>
      <c r="S1938" s="15">
        <f t="shared" si="157"/>
        <v>40852.889699074076</v>
      </c>
      <c r="T1938" s="15">
        <f t="shared" si="158"/>
        <v>40883.249305555553</v>
      </c>
      <c r="U1938">
        <f t="shared" si="159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8323</v>
      </c>
      <c r="R1939" t="s">
        <v>8327</v>
      </c>
      <c r="S1939" s="15">
        <f t="shared" si="157"/>
        <v>41059.118993055556</v>
      </c>
      <c r="T1939" s="15">
        <f t="shared" si="158"/>
        <v>41075.165972222225</v>
      </c>
      <c r="U1939">
        <f t="shared" si="159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8323</v>
      </c>
      <c r="R1940" t="s">
        <v>8327</v>
      </c>
      <c r="S1940" s="15">
        <f t="shared" si="157"/>
        <v>41426.259618055556</v>
      </c>
      <c r="T1940" s="15">
        <f t="shared" si="158"/>
        <v>41457.208333333336</v>
      </c>
      <c r="U1940">
        <f t="shared" si="159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8323</v>
      </c>
      <c r="R1941" t="s">
        <v>8327</v>
      </c>
      <c r="S1941" s="15">
        <f t="shared" si="157"/>
        <v>41313.985046296293</v>
      </c>
      <c r="T1941" s="15">
        <f t="shared" si="158"/>
        <v>41343.943379629629</v>
      </c>
      <c r="U1941">
        <f t="shared" si="159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8323</v>
      </c>
      <c r="R1942" t="s">
        <v>8327</v>
      </c>
      <c r="S1942" s="15">
        <f t="shared" si="157"/>
        <v>40670.507326388892</v>
      </c>
      <c r="T1942" s="15">
        <f t="shared" si="158"/>
        <v>40709.165972222225</v>
      </c>
      <c r="U1942">
        <f t="shared" si="159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8317</v>
      </c>
      <c r="R1943" t="s">
        <v>8347</v>
      </c>
      <c r="S1943" s="15">
        <f t="shared" si="157"/>
        <v>41744.290868055556</v>
      </c>
      <c r="T1943" s="15">
        <f t="shared" si="158"/>
        <v>41774.290868055556</v>
      </c>
      <c r="U1943">
        <f t="shared" si="159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8317</v>
      </c>
      <c r="R1944" t="s">
        <v>8347</v>
      </c>
      <c r="S1944" s="15">
        <f t="shared" si="157"/>
        <v>40638.828009259261</v>
      </c>
      <c r="T1944" s="15">
        <f t="shared" si="158"/>
        <v>40728.828009259261</v>
      </c>
      <c r="U1944">
        <f t="shared" si="159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8317</v>
      </c>
      <c r="R1945" t="s">
        <v>8347</v>
      </c>
      <c r="S1945" s="15">
        <f t="shared" si="157"/>
        <v>42548.269861111112</v>
      </c>
      <c r="T1945" s="15">
        <f t="shared" si="158"/>
        <v>42593.269861111112</v>
      </c>
      <c r="U1945">
        <f t="shared" si="159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8317</v>
      </c>
      <c r="R1946" t="s">
        <v>8347</v>
      </c>
      <c r="S1946" s="15">
        <f t="shared" si="157"/>
        <v>41730.584374999999</v>
      </c>
      <c r="T1946" s="15">
        <f t="shared" si="158"/>
        <v>41760.584374999999</v>
      </c>
      <c r="U1946">
        <f t="shared" si="159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8317</v>
      </c>
      <c r="R1947" t="s">
        <v>8347</v>
      </c>
      <c r="S1947" s="15">
        <f t="shared" si="157"/>
        <v>42157.251828703709</v>
      </c>
      <c r="T1947" s="15">
        <f t="shared" si="158"/>
        <v>42197.251828703709</v>
      </c>
      <c r="U1947">
        <f t="shared" si="159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8317</v>
      </c>
      <c r="R1948" t="s">
        <v>8347</v>
      </c>
      <c r="S1948" s="15">
        <f t="shared" si="157"/>
        <v>41689.150011574071</v>
      </c>
      <c r="T1948" s="15">
        <f t="shared" si="158"/>
        <v>41749.108344907407</v>
      </c>
      <c r="U1948">
        <f t="shared" si="159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8317</v>
      </c>
      <c r="R1949" t="s">
        <v>8347</v>
      </c>
      <c r="S1949" s="15">
        <f t="shared" si="157"/>
        <v>40102.918055555558</v>
      </c>
      <c r="T1949" s="15">
        <f t="shared" si="158"/>
        <v>40140.249305555553</v>
      </c>
      <c r="U1949">
        <f t="shared" si="159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15">
        <f t="shared" si="157"/>
        <v>42473.604270833333</v>
      </c>
      <c r="T1950" s="15">
        <f t="shared" si="158"/>
        <v>42527.709722222222</v>
      </c>
      <c r="U1950">
        <f t="shared" si="159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15">
        <f t="shared" si="157"/>
        <v>41800.423043981478</v>
      </c>
      <c r="T1951" s="15">
        <f t="shared" si="158"/>
        <v>41830.423043981478</v>
      </c>
      <c r="U1951">
        <f t="shared" si="159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15">
        <f t="shared" si="157"/>
        <v>40624.181400462963</v>
      </c>
      <c r="T1952" s="15">
        <f t="shared" si="158"/>
        <v>40655.181400462963</v>
      </c>
      <c r="U1952">
        <f t="shared" si="159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15">
        <f t="shared" si="157"/>
        <v>42651.420567129629</v>
      </c>
      <c r="T1953" s="15">
        <f t="shared" si="158"/>
        <v>42681.462233796294</v>
      </c>
      <c r="U1953">
        <f t="shared" si="159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15">
        <f t="shared" si="157"/>
        <v>41526.60665509259</v>
      </c>
      <c r="T1954" s="15">
        <f t="shared" si="158"/>
        <v>41563.60665509259</v>
      </c>
      <c r="U1954">
        <f t="shared" si="159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1" t="s">
        <v>8336</v>
      </c>
      <c r="R1994" t="s">
        <v>8348</v>
      </c>
      <c r="S1994" s="15">
        <f t="shared" ref="S1994:S2057" si="162">(((J1994/60)/60)/24)+DATE(1970,1,1)</f>
        <v>42023.143414351856</v>
      </c>
      <c r="T1994" s="15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8336</v>
      </c>
      <c r="R1995" t="s">
        <v>8348</v>
      </c>
      <c r="S1995" s="15">
        <f t="shared" si="162"/>
        <v>42329.58839120371</v>
      </c>
      <c r="T1995" s="15">
        <f t="shared" si="163"/>
        <v>42359.58839120371</v>
      </c>
      <c r="U1995">
        <f t="shared" si="164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8336</v>
      </c>
      <c r="R1996" t="s">
        <v>8348</v>
      </c>
      <c r="S1996" s="15">
        <f t="shared" si="162"/>
        <v>42651.006273148145</v>
      </c>
      <c r="T1996" s="15">
        <f t="shared" si="163"/>
        <v>42711.047939814816</v>
      </c>
      <c r="U1996">
        <f t="shared" si="164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8336</v>
      </c>
      <c r="R1997" t="s">
        <v>8348</v>
      </c>
      <c r="S1997" s="15">
        <f t="shared" si="162"/>
        <v>42181.902037037042</v>
      </c>
      <c r="T1997" s="15">
        <f t="shared" si="163"/>
        <v>42201.902037037042</v>
      </c>
      <c r="U1997">
        <f t="shared" si="164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8336</v>
      </c>
      <c r="R1998" t="s">
        <v>8348</v>
      </c>
      <c r="S1998" s="15">
        <f t="shared" si="162"/>
        <v>41800.819571759261</v>
      </c>
      <c r="T1998" s="15">
        <f t="shared" si="163"/>
        <v>41830.819571759261</v>
      </c>
      <c r="U1998">
        <f t="shared" si="164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8336</v>
      </c>
      <c r="R1999" t="s">
        <v>8348</v>
      </c>
      <c r="S1999" s="15">
        <f t="shared" si="162"/>
        <v>41847.930694444447</v>
      </c>
      <c r="T1999" s="15">
        <f t="shared" si="163"/>
        <v>41877.930694444447</v>
      </c>
      <c r="U1999">
        <f t="shared" si="164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8336</v>
      </c>
      <c r="R2000" t="s">
        <v>8348</v>
      </c>
      <c r="S2000" s="15">
        <f t="shared" si="162"/>
        <v>41807.118495370371</v>
      </c>
      <c r="T2000" s="15">
        <f t="shared" si="163"/>
        <v>41852.118495370371</v>
      </c>
      <c r="U2000">
        <f t="shared" si="164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8336</v>
      </c>
      <c r="R2001" t="s">
        <v>8348</v>
      </c>
      <c r="S2001" s="15">
        <f t="shared" si="162"/>
        <v>41926.482731481483</v>
      </c>
      <c r="T2001" s="15">
        <f t="shared" si="163"/>
        <v>41956.524398148147</v>
      </c>
      <c r="U2001">
        <f t="shared" si="164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8336</v>
      </c>
      <c r="R2002" t="s">
        <v>8348</v>
      </c>
      <c r="S2002" s="15">
        <f t="shared" si="162"/>
        <v>42345.951539351852</v>
      </c>
      <c r="T2002" s="15">
        <f t="shared" si="163"/>
        <v>42375.951539351852</v>
      </c>
      <c r="U2002">
        <f t="shared" si="164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8317</v>
      </c>
      <c r="R2003" t="s">
        <v>8347</v>
      </c>
      <c r="S2003" s="15">
        <f t="shared" si="162"/>
        <v>42136.209675925929</v>
      </c>
      <c r="T2003" s="15">
        <f t="shared" si="163"/>
        <v>42167.833333333328</v>
      </c>
      <c r="U2003">
        <f t="shared" si="164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8317</v>
      </c>
      <c r="R2004" t="s">
        <v>8347</v>
      </c>
      <c r="S2004" s="15">
        <f t="shared" si="162"/>
        <v>42728.71230324074</v>
      </c>
      <c r="T2004" s="15">
        <f t="shared" si="163"/>
        <v>42758.71230324074</v>
      </c>
      <c r="U2004">
        <f t="shared" si="164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8317</v>
      </c>
      <c r="R2005" t="s">
        <v>8347</v>
      </c>
      <c r="S2005" s="15">
        <f t="shared" si="162"/>
        <v>40347.125601851854</v>
      </c>
      <c r="T2005" s="15">
        <f t="shared" si="163"/>
        <v>40361.958333333336</v>
      </c>
      <c r="U2005">
        <f t="shared" si="164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8317</v>
      </c>
      <c r="R2006" t="s">
        <v>8347</v>
      </c>
      <c r="S2006" s="15">
        <f t="shared" si="162"/>
        <v>41800.604895833334</v>
      </c>
      <c r="T2006" s="15">
        <f t="shared" si="163"/>
        <v>41830.604895833334</v>
      </c>
      <c r="U2006">
        <f t="shared" si="164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8317</v>
      </c>
      <c r="R2007" t="s">
        <v>8347</v>
      </c>
      <c r="S2007" s="15">
        <f t="shared" si="162"/>
        <v>41535.812708333331</v>
      </c>
      <c r="T2007" s="15">
        <f t="shared" si="163"/>
        <v>41563.165972222225</v>
      </c>
      <c r="U2007">
        <f t="shared" si="164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8317</v>
      </c>
      <c r="R2008" t="s">
        <v>8347</v>
      </c>
      <c r="S2008" s="15">
        <f t="shared" si="162"/>
        <v>41941.500520833331</v>
      </c>
      <c r="T2008" s="15">
        <f t="shared" si="163"/>
        <v>41976.542187500003</v>
      </c>
      <c r="U2008">
        <f t="shared" si="164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8317</v>
      </c>
      <c r="R2009" t="s">
        <v>8347</v>
      </c>
      <c r="S2009" s="15">
        <f t="shared" si="162"/>
        <v>40347.837800925925</v>
      </c>
      <c r="T2009" s="15">
        <f t="shared" si="163"/>
        <v>40414.166666666664</v>
      </c>
      <c r="U2009">
        <f t="shared" si="164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8317</v>
      </c>
      <c r="R2010" t="s">
        <v>8347</v>
      </c>
      <c r="S2010" s="15">
        <f t="shared" si="162"/>
        <v>40761.604421296295</v>
      </c>
      <c r="T2010" s="15">
        <f t="shared" si="163"/>
        <v>40805.604421296295</v>
      </c>
      <c r="U2010">
        <f t="shared" si="164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8317</v>
      </c>
      <c r="R2011" t="s">
        <v>8347</v>
      </c>
      <c r="S2011" s="15">
        <f t="shared" si="162"/>
        <v>42661.323414351849</v>
      </c>
      <c r="T2011" s="15">
        <f t="shared" si="163"/>
        <v>42697.365081018521</v>
      </c>
      <c r="U2011">
        <f t="shared" si="164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8317</v>
      </c>
      <c r="R2012" t="s">
        <v>8347</v>
      </c>
      <c r="S2012" s="15">
        <f t="shared" si="162"/>
        <v>42570.996423611112</v>
      </c>
      <c r="T2012" s="15">
        <f t="shared" si="163"/>
        <v>42600.996423611112</v>
      </c>
      <c r="U2012">
        <f t="shared" si="164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8317</v>
      </c>
      <c r="R2013" t="s">
        <v>8347</v>
      </c>
      <c r="S2013" s="15">
        <f t="shared" si="162"/>
        <v>42347.358483796299</v>
      </c>
      <c r="T2013" s="15">
        <f t="shared" si="163"/>
        <v>42380.958333333328</v>
      </c>
      <c r="U2013">
        <f t="shared" si="164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15">
        <f t="shared" si="162"/>
        <v>42010.822233796294</v>
      </c>
      <c r="T2014" s="15">
        <f t="shared" si="163"/>
        <v>42040.822233796294</v>
      </c>
      <c r="U2014">
        <f t="shared" si="164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15">
        <f t="shared" si="162"/>
        <v>42499.960810185185</v>
      </c>
      <c r="T2015" s="15">
        <f t="shared" si="163"/>
        <v>42559.960810185185</v>
      </c>
      <c r="U2015">
        <f t="shared" si="164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15">
        <f t="shared" si="162"/>
        <v>41324.214571759258</v>
      </c>
      <c r="T2016" s="15">
        <f t="shared" si="163"/>
        <v>41358.172905092593</v>
      </c>
      <c r="U2016">
        <f t="shared" si="164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15">
        <f t="shared" si="162"/>
        <v>40765.876886574071</v>
      </c>
      <c r="T2017" s="15">
        <f t="shared" si="163"/>
        <v>40795.876886574071</v>
      </c>
      <c r="U2017">
        <f t="shared" si="164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15">
        <f t="shared" si="162"/>
        <v>41312.88077546296</v>
      </c>
      <c r="T2018" s="15">
        <f t="shared" si="163"/>
        <v>41342.88077546296</v>
      </c>
      <c r="U2018">
        <f t="shared" si="164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1" t="s">
        <v>8317</v>
      </c>
      <c r="R2058" t="s">
        <v>8347</v>
      </c>
      <c r="S2058" s="15">
        <f t="shared" ref="S2058:S2121" si="167">(((J2058/60)/60)/24)+DATE(1970,1,1)</f>
        <v>41351.76090277778</v>
      </c>
      <c r="T2058" s="15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8317</v>
      </c>
      <c r="R2059" t="s">
        <v>8347</v>
      </c>
      <c r="S2059" s="15">
        <f t="shared" si="167"/>
        <v>42396.494583333333</v>
      </c>
      <c r="T2059" s="15">
        <f t="shared" si="168"/>
        <v>42426.494583333333</v>
      </c>
      <c r="U2059">
        <f t="shared" si="169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8317</v>
      </c>
      <c r="R2060" t="s">
        <v>8347</v>
      </c>
      <c r="S2060" s="15">
        <f t="shared" si="167"/>
        <v>42026.370717592596</v>
      </c>
      <c r="T2060" s="15">
        <f t="shared" si="168"/>
        <v>42065.833333333328</v>
      </c>
      <c r="U2060">
        <f t="shared" si="169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8317</v>
      </c>
      <c r="R2061" t="s">
        <v>8347</v>
      </c>
      <c r="S2061" s="15">
        <f t="shared" si="167"/>
        <v>42361.602476851855</v>
      </c>
      <c r="T2061" s="15">
        <f t="shared" si="168"/>
        <v>42400.915972222225</v>
      </c>
      <c r="U2061">
        <f t="shared" si="169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8317</v>
      </c>
      <c r="R2062" t="s">
        <v>8347</v>
      </c>
      <c r="S2062" s="15">
        <f t="shared" si="167"/>
        <v>41783.642939814818</v>
      </c>
      <c r="T2062" s="15">
        <f t="shared" si="168"/>
        <v>41843.642939814818</v>
      </c>
      <c r="U2062">
        <f t="shared" si="169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8317</v>
      </c>
      <c r="R2063" t="s">
        <v>8347</v>
      </c>
      <c r="S2063" s="15">
        <f t="shared" si="167"/>
        <v>42705.764513888891</v>
      </c>
      <c r="T2063" s="15">
        <f t="shared" si="168"/>
        <v>42735.764513888891</v>
      </c>
      <c r="U2063">
        <f t="shared" si="169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8317</v>
      </c>
      <c r="R2064" t="s">
        <v>8347</v>
      </c>
      <c r="S2064" s="15">
        <f t="shared" si="167"/>
        <v>42423.3830787037</v>
      </c>
      <c r="T2064" s="15">
        <f t="shared" si="168"/>
        <v>42453.341412037036</v>
      </c>
      <c r="U2064">
        <f t="shared" si="169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8317</v>
      </c>
      <c r="R2065" t="s">
        <v>8347</v>
      </c>
      <c r="S2065" s="15">
        <f t="shared" si="167"/>
        <v>42472.73265046296</v>
      </c>
      <c r="T2065" s="15">
        <f t="shared" si="168"/>
        <v>42505.73265046296</v>
      </c>
      <c r="U2065">
        <f t="shared" si="169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8317</v>
      </c>
      <c r="R2066" t="s">
        <v>8347</v>
      </c>
      <c r="S2066" s="15">
        <f t="shared" si="167"/>
        <v>41389.364849537036</v>
      </c>
      <c r="T2066" s="15">
        <f t="shared" si="168"/>
        <v>41425.5</v>
      </c>
      <c r="U2066">
        <f t="shared" si="169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8317</v>
      </c>
      <c r="R2067" t="s">
        <v>8347</v>
      </c>
      <c r="S2067" s="15">
        <f t="shared" si="167"/>
        <v>41603.333668981482</v>
      </c>
      <c r="T2067" s="15">
        <f t="shared" si="168"/>
        <v>41633.333668981482</v>
      </c>
      <c r="U2067">
        <f t="shared" si="169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8317</v>
      </c>
      <c r="R2068" t="s">
        <v>8347</v>
      </c>
      <c r="S2068" s="15">
        <f t="shared" si="167"/>
        <v>41844.771793981483</v>
      </c>
      <c r="T2068" s="15">
        <f t="shared" si="168"/>
        <v>41874.771793981483</v>
      </c>
      <c r="U2068">
        <f t="shared" si="169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8317</v>
      </c>
      <c r="R2069" t="s">
        <v>8347</v>
      </c>
      <c r="S2069" s="15">
        <f t="shared" si="167"/>
        <v>42115.853888888887</v>
      </c>
      <c r="T2069" s="15">
        <f t="shared" si="168"/>
        <v>42148.853888888887</v>
      </c>
      <c r="U2069">
        <f t="shared" si="169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8317</v>
      </c>
      <c r="R2070" t="s">
        <v>8347</v>
      </c>
      <c r="S2070" s="15">
        <f t="shared" si="167"/>
        <v>42633.841608796298</v>
      </c>
      <c r="T2070" s="15">
        <f t="shared" si="168"/>
        <v>42663.841608796298</v>
      </c>
      <c r="U2070">
        <f t="shared" si="169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8317</v>
      </c>
      <c r="R2071" t="s">
        <v>8347</v>
      </c>
      <c r="S2071" s="15">
        <f t="shared" si="167"/>
        <v>42340.972118055557</v>
      </c>
      <c r="T2071" s="15">
        <f t="shared" si="168"/>
        <v>42371.972118055557</v>
      </c>
      <c r="U2071">
        <f t="shared" si="169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8317</v>
      </c>
      <c r="R2072" t="s">
        <v>8347</v>
      </c>
      <c r="S2072" s="15">
        <f t="shared" si="167"/>
        <v>42519.6565162037</v>
      </c>
      <c r="T2072" s="15">
        <f t="shared" si="168"/>
        <v>42549.6565162037</v>
      </c>
      <c r="U2072">
        <f t="shared" si="169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8317</v>
      </c>
      <c r="R2073" t="s">
        <v>8347</v>
      </c>
      <c r="S2073" s="15">
        <f t="shared" si="167"/>
        <v>42600.278749999998</v>
      </c>
      <c r="T2073" s="15">
        <f t="shared" si="168"/>
        <v>42645.278749999998</v>
      </c>
      <c r="U2073">
        <f t="shared" si="169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8317</v>
      </c>
      <c r="R2074" t="s">
        <v>8347</v>
      </c>
      <c r="S2074" s="15">
        <f t="shared" si="167"/>
        <v>42467.581388888888</v>
      </c>
      <c r="T2074" s="15">
        <f t="shared" si="168"/>
        <v>42497.581388888888</v>
      </c>
      <c r="U2074">
        <f t="shared" si="169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8317</v>
      </c>
      <c r="R2075" t="s">
        <v>8347</v>
      </c>
      <c r="S2075" s="15">
        <f t="shared" si="167"/>
        <v>42087.668032407411</v>
      </c>
      <c r="T2075" s="15">
        <f t="shared" si="168"/>
        <v>42132.668032407411</v>
      </c>
      <c r="U2075">
        <f t="shared" si="169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8317</v>
      </c>
      <c r="R2076" t="s">
        <v>8347</v>
      </c>
      <c r="S2076" s="15">
        <f t="shared" si="167"/>
        <v>42466.826180555552</v>
      </c>
      <c r="T2076" s="15">
        <f t="shared" si="168"/>
        <v>42496.826180555552</v>
      </c>
      <c r="U2076">
        <f t="shared" si="169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8317</v>
      </c>
      <c r="R2077" t="s">
        <v>8347</v>
      </c>
      <c r="S2077" s="15">
        <f t="shared" si="167"/>
        <v>41450.681574074071</v>
      </c>
      <c r="T2077" s="15">
        <f t="shared" si="168"/>
        <v>41480.681574074071</v>
      </c>
      <c r="U2077">
        <f t="shared" si="169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15">
        <f t="shared" si="167"/>
        <v>41803.880659722221</v>
      </c>
      <c r="T2078" s="15">
        <f t="shared" si="168"/>
        <v>41843.880659722221</v>
      </c>
      <c r="U2078">
        <f t="shared" si="169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15">
        <f t="shared" si="167"/>
        <v>42103.042546296296</v>
      </c>
      <c r="T2079" s="15">
        <f t="shared" si="168"/>
        <v>42160.875</v>
      </c>
      <c r="U2079">
        <f t="shared" si="169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15">
        <f t="shared" si="167"/>
        <v>42692.771493055552</v>
      </c>
      <c r="T2080" s="15">
        <f t="shared" si="168"/>
        <v>42722.771493055552</v>
      </c>
      <c r="U2080">
        <f t="shared" si="169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15">
        <f t="shared" si="167"/>
        <v>42150.71056712963</v>
      </c>
      <c r="T2081" s="15">
        <f t="shared" si="168"/>
        <v>42180.791666666672</v>
      </c>
      <c r="U2081">
        <f t="shared" si="169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t="s">
        <v>8347</v>
      </c>
      <c r="S2082" s="15">
        <f t="shared" si="167"/>
        <v>42289.957175925927</v>
      </c>
      <c r="T2082" s="15">
        <f t="shared" si="168"/>
        <v>42319.998842592591</v>
      </c>
      <c r="U2082">
        <f t="shared" si="169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1" t="s">
        <v>8323</v>
      </c>
      <c r="R2122" t="s">
        <v>8327</v>
      </c>
      <c r="S2122" s="15">
        <f t="shared" ref="S2122:S2185" si="172">(((J2122/60)/60)/24)+DATE(1970,1,1)</f>
        <v>41591.964537037034</v>
      </c>
      <c r="T2122" s="15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8331</v>
      </c>
      <c r="R2123" t="s">
        <v>8332</v>
      </c>
      <c r="S2123" s="15">
        <f t="shared" si="172"/>
        <v>42716.7424537037</v>
      </c>
      <c r="T2123" s="15">
        <f t="shared" si="173"/>
        <v>42746.7424537037</v>
      </c>
      <c r="U2123">
        <f t="shared" si="174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8331</v>
      </c>
      <c r="R2124" t="s">
        <v>8332</v>
      </c>
      <c r="S2124" s="15">
        <f t="shared" si="172"/>
        <v>42712.300567129627</v>
      </c>
      <c r="T2124" s="15">
        <f t="shared" si="173"/>
        <v>42742.300567129627</v>
      </c>
      <c r="U2124">
        <f t="shared" si="174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8331</v>
      </c>
      <c r="R2125" t="s">
        <v>8332</v>
      </c>
      <c r="S2125" s="15">
        <f t="shared" si="172"/>
        <v>40198.424849537041</v>
      </c>
      <c r="T2125" s="15">
        <f t="shared" si="173"/>
        <v>40252.290972222225</v>
      </c>
      <c r="U2125">
        <f t="shared" si="174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8331</v>
      </c>
      <c r="R2126" t="s">
        <v>8332</v>
      </c>
      <c r="S2126" s="15">
        <f t="shared" si="172"/>
        <v>40464.028182870366</v>
      </c>
      <c r="T2126" s="15">
        <f t="shared" si="173"/>
        <v>40512.208333333336</v>
      </c>
      <c r="U2126">
        <f t="shared" si="174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8331</v>
      </c>
      <c r="R2127" t="s">
        <v>8332</v>
      </c>
      <c r="S2127" s="15">
        <f t="shared" si="172"/>
        <v>42191.023530092592</v>
      </c>
      <c r="T2127" s="15">
        <f t="shared" si="173"/>
        <v>42221.023530092592</v>
      </c>
      <c r="U2127">
        <f t="shared" si="174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8331</v>
      </c>
      <c r="R2128" t="s">
        <v>8332</v>
      </c>
      <c r="S2128" s="15">
        <f t="shared" si="172"/>
        <v>41951.973229166666</v>
      </c>
      <c r="T2128" s="15">
        <f t="shared" si="173"/>
        <v>41981.973229166666</v>
      </c>
      <c r="U2128">
        <f t="shared" si="174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8331</v>
      </c>
      <c r="R2129" t="s">
        <v>8332</v>
      </c>
      <c r="S2129" s="15">
        <f t="shared" si="172"/>
        <v>42045.50535879629</v>
      </c>
      <c r="T2129" s="15">
        <f t="shared" si="173"/>
        <v>42075.463692129633</v>
      </c>
      <c r="U2129">
        <f t="shared" si="174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8331</v>
      </c>
      <c r="R2130" t="s">
        <v>8332</v>
      </c>
      <c r="S2130" s="15">
        <f t="shared" si="172"/>
        <v>41843.772789351853</v>
      </c>
      <c r="T2130" s="15">
        <f t="shared" si="173"/>
        <v>41903.772789351853</v>
      </c>
      <c r="U2130">
        <f t="shared" si="174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8331</v>
      </c>
      <c r="R2131" t="s">
        <v>8332</v>
      </c>
      <c r="S2131" s="15">
        <f t="shared" si="172"/>
        <v>42409.024305555555</v>
      </c>
      <c r="T2131" s="15">
        <f t="shared" si="173"/>
        <v>42439.024305555555</v>
      </c>
      <c r="U2131">
        <f t="shared" si="174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8331</v>
      </c>
      <c r="R2132" t="s">
        <v>8332</v>
      </c>
      <c r="S2132" s="15">
        <f t="shared" si="172"/>
        <v>41832.086377314816</v>
      </c>
      <c r="T2132" s="15">
        <f t="shared" si="173"/>
        <v>41867.086377314816</v>
      </c>
      <c r="U2132">
        <f t="shared" si="174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8331</v>
      </c>
      <c r="R2133" t="s">
        <v>8332</v>
      </c>
      <c r="S2133" s="15">
        <f t="shared" si="172"/>
        <v>42167.207071759258</v>
      </c>
      <c r="T2133" s="15">
        <f t="shared" si="173"/>
        <v>42197.207071759258</v>
      </c>
      <c r="U2133">
        <f t="shared" si="174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8331</v>
      </c>
      <c r="R2134" t="s">
        <v>8332</v>
      </c>
      <c r="S2134" s="15">
        <f t="shared" si="172"/>
        <v>41643.487175925926</v>
      </c>
      <c r="T2134" s="15">
        <f t="shared" si="173"/>
        <v>41673.487175925926</v>
      </c>
      <c r="U2134">
        <f t="shared" si="174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8331</v>
      </c>
      <c r="R2135" t="s">
        <v>8332</v>
      </c>
      <c r="S2135" s="15">
        <f t="shared" si="172"/>
        <v>40619.097210648149</v>
      </c>
      <c r="T2135" s="15">
        <f t="shared" si="173"/>
        <v>40657.290972222225</v>
      </c>
      <c r="U2135">
        <f t="shared" si="174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8331</v>
      </c>
      <c r="R2136" t="s">
        <v>8332</v>
      </c>
      <c r="S2136" s="15">
        <f t="shared" si="172"/>
        <v>41361.886469907404</v>
      </c>
      <c r="T2136" s="15">
        <f t="shared" si="173"/>
        <v>41391.886469907404</v>
      </c>
      <c r="U2136">
        <f t="shared" si="174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8331</v>
      </c>
      <c r="R2137" t="s">
        <v>8332</v>
      </c>
      <c r="S2137" s="15">
        <f t="shared" si="172"/>
        <v>41156.963344907403</v>
      </c>
      <c r="T2137" s="15">
        <f t="shared" si="173"/>
        <v>41186.963344907403</v>
      </c>
      <c r="U2137">
        <f t="shared" si="174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8331</v>
      </c>
      <c r="R2138" t="s">
        <v>8332</v>
      </c>
      <c r="S2138" s="15">
        <f t="shared" si="172"/>
        <v>41536.509097222224</v>
      </c>
      <c r="T2138" s="15">
        <f t="shared" si="173"/>
        <v>41566.509097222224</v>
      </c>
      <c r="U2138">
        <f t="shared" si="174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8331</v>
      </c>
      <c r="R2139" t="s">
        <v>8332</v>
      </c>
      <c r="S2139" s="15">
        <f t="shared" si="172"/>
        <v>41948.771168981482</v>
      </c>
      <c r="T2139" s="15">
        <f t="shared" si="173"/>
        <v>41978.771168981482</v>
      </c>
      <c r="U2139">
        <f t="shared" si="174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8331</v>
      </c>
      <c r="R2140" t="s">
        <v>8332</v>
      </c>
      <c r="S2140" s="15">
        <f t="shared" si="172"/>
        <v>41557.013182870374</v>
      </c>
      <c r="T2140" s="15">
        <f t="shared" si="173"/>
        <v>41587.054849537039</v>
      </c>
      <c r="U2140">
        <f t="shared" si="174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8331</v>
      </c>
      <c r="R2141" t="s">
        <v>8332</v>
      </c>
      <c r="S2141" s="15">
        <f t="shared" si="172"/>
        <v>42647.750092592592</v>
      </c>
      <c r="T2141" s="15">
        <f t="shared" si="173"/>
        <v>42677.750092592592</v>
      </c>
      <c r="U2141">
        <f t="shared" si="174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15">
        <f t="shared" si="172"/>
        <v>41255.833611111113</v>
      </c>
      <c r="T2142" s="15">
        <f t="shared" si="173"/>
        <v>41285.833611111113</v>
      </c>
      <c r="U2142">
        <f t="shared" si="174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8331</v>
      </c>
      <c r="R2143" t="s">
        <v>8332</v>
      </c>
      <c r="S2143" s="15">
        <f t="shared" si="172"/>
        <v>41927.235636574071</v>
      </c>
      <c r="T2143" s="15">
        <f t="shared" si="173"/>
        <v>41957.277303240742</v>
      </c>
      <c r="U2143">
        <f t="shared" si="174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15">
        <f t="shared" si="172"/>
        <v>42340.701504629629</v>
      </c>
      <c r="T2144" s="15">
        <f t="shared" si="173"/>
        <v>42368.701504629629</v>
      </c>
      <c r="U2144">
        <f t="shared" si="174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15">
        <f t="shared" si="172"/>
        <v>40332.886712962965</v>
      </c>
      <c r="T2145" s="15">
        <f t="shared" si="173"/>
        <v>40380.791666666664</v>
      </c>
      <c r="U2145">
        <f t="shared" si="174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15">
        <f t="shared" si="172"/>
        <v>41499.546759259261</v>
      </c>
      <c r="T2146" s="15">
        <f t="shared" si="173"/>
        <v>41531.546759259261</v>
      </c>
      <c r="U2146">
        <f t="shared" si="174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15">
        <f t="shared" si="172"/>
        <v>41575.237430555557</v>
      </c>
      <c r="T2147" s="15">
        <f t="shared" si="173"/>
        <v>41605.279097222221</v>
      </c>
      <c r="U2147">
        <f t="shared" si="174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15">
        <f t="shared" si="172"/>
        <v>42397.679513888885</v>
      </c>
      <c r="T2148" s="15">
        <f t="shared" si="173"/>
        <v>42411.679513888885</v>
      </c>
      <c r="U2148">
        <f t="shared" si="174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15">
        <f t="shared" si="172"/>
        <v>41927.295694444445</v>
      </c>
      <c r="T2149" s="15">
        <f t="shared" si="173"/>
        <v>41959.337361111116</v>
      </c>
      <c r="U2149">
        <f t="shared" si="174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8331</v>
      </c>
      <c r="R2151" t="s">
        <v>8332</v>
      </c>
      <c r="S2151" s="15">
        <f t="shared" si="172"/>
        <v>40355.024953703702</v>
      </c>
      <c r="T2151" s="15">
        <f t="shared" si="173"/>
        <v>40390</v>
      </c>
      <c r="U2151">
        <f t="shared" si="174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15">
        <f t="shared" si="172"/>
        <v>42520.847384259265</v>
      </c>
      <c r="T2153" s="15">
        <f t="shared" si="173"/>
        <v>42550.847384259265</v>
      </c>
      <c r="U2153">
        <f t="shared" si="174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15">
        <f t="shared" si="172"/>
        <v>41683.832280092596</v>
      </c>
      <c r="T2154" s="15">
        <f t="shared" si="173"/>
        <v>41713.790613425925</v>
      </c>
      <c r="U2154">
        <f t="shared" si="174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15">
        <f t="shared" si="172"/>
        <v>41974.911087962959</v>
      </c>
      <c r="T2155" s="15">
        <f t="shared" si="173"/>
        <v>42014.332638888889</v>
      </c>
      <c r="U2155">
        <f t="shared" si="174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15">
        <f t="shared" si="172"/>
        <v>41647.632256944446</v>
      </c>
      <c r="T2156" s="15">
        <f t="shared" si="173"/>
        <v>41667.632256944446</v>
      </c>
      <c r="U2156">
        <f t="shared" si="174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15">
        <f t="shared" si="172"/>
        <v>41488.85423611111</v>
      </c>
      <c r="T2158" s="15">
        <f t="shared" si="173"/>
        <v>41533.85423611111</v>
      </c>
      <c r="U2158">
        <f t="shared" si="174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15">
        <f t="shared" si="172"/>
        <v>42694.98128472222</v>
      </c>
      <c r="T2159" s="15">
        <f t="shared" si="173"/>
        <v>42727.332638888889</v>
      </c>
      <c r="U2159">
        <f t="shared" si="174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15">
        <f t="shared" si="172"/>
        <v>41264.853865740741</v>
      </c>
      <c r="T2160" s="15">
        <f t="shared" si="173"/>
        <v>41309.853865740741</v>
      </c>
      <c r="U2160">
        <f t="shared" si="174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15">
        <f t="shared" si="172"/>
        <v>40710.731180555551</v>
      </c>
      <c r="T2161" s="15">
        <f t="shared" si="173"/>
        <v>40740.731180555551</v>
      </c>
      <c r="U2161">
        <f t="shared" si="174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t="s">
        <v>8332</v>
      </c>
      <c r="S2162" s="15">
        <f t="shared" si="172"/>
        <v>41018.711863425924</v>
      </c>
      <c r="T2162" s="15">
        <f t="shared" si="173"/>
        <v>41048.711863425924</v>
      </c>
      <c r="U2162">
        <f t="shared" si="174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1" t="s">
        <v>8331</v>
      </c>
      <c r="R2186" t="s">
        <v>8349</v>
      </c>
      <c r="S2186" s="15">
        <f t="shared" ref="S2186:S2249" si="177">(((J2186/60)/60)/24)+DATE(1970,1,1)</f>
        <v>42380.690289351856</v>
      </c>
      <c r="T2186" s="15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8331</v>
      </c>
      <c r="R2187" t="s">
        <v>8349</v>
      </c>
      <c r="S2187" s="15">
        <f t="shared" si="177"/>
        <v>41319.349988425929</v>
      </c>
      <c r="T2187" s="15">
        <f t="shared" si="178"/>
        <v>41359.349988425929</v>
      </c>
      <c r="U2187">
        <f t="shared" si="179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8331</v>
      </c>
      <c r="R2188" t="s">
        <v>8349</v>
      </c>
      <c r="S2188" s="15">
        <f t="shared" si="177"/>
        <v>42583.615081018521</v>
      </c>
      <c r="T2188" s="15">
        <f t="shared" si="178"/>
        <v>42620.083333333328</v>
      </c>
      <c r="U2188">
        <f t="shared" si="179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8331</v>
      </c>
      <c r="R2189" t="s">
        <v>8349</v>
      </c>
      <c r="S2189" s="15">
        <f t="shared" si="177"/>
        <v>42068.209097222221</v>
      </c>
      <c r="T2189" s="15">
        <f t="shared" si="178"/>
        <v>42097.165972222225</v>
      </c>
      <c r="U2189">
        <f t="shared" si="179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8331</v>
      </c>
      <c r="R2190" t="s">
        <v>8349</v>
      </c>
      <c r="S2190" s="15">
        <f t="shared" si="177"/>
        <v>42633.586122685185</v>
      </c>
      <c r="T2190" s="15">
        <f t="shared" si="178"/>
        <v>42668.708333333328</v>
      </c>
      <c r="U2190">
        <f t="shared" si="179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8331</v>
      </c>
      <c r="R2191" t="s">
        <v>8349</v>
      </c>
      <c r="S2191" s="15">
        <f t="shared" si="177"/>
        <v>42467.788194444445</v>
      </c>
      <c r="T2191" s="15">
        <f t="shared" si="178"/>
        <v>42481.916666666672</v>
      </c>
      <c r="U2191">
        <f t="shared" si="179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8331</v>
      </c>
      <c r="R2192" t="s">
        <v>8349</v>
      </c>
      <c r="S2192" s="15">
        <f t="shared" si="177"/>
        <v>42417.625046296293</v>
      </c>
      <c r="T2192" s="15">
        <f t="shared" si="178"/>
        <v>42452.290972222225</v>
      </c>
      <c r="U2192">
        <f t="shared" si="179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8331</v>
      </c>
      <c r="R2193" t="s">
        <v>8349</v>
      </c>
      <c r="S2193" s="15">
        <f t="shared" si="177"/>
        <v>42768.833645833336</v>
      </c>
      <c r="T2193" s="15">
        <f t="shared" si="178"/>
        <v>42780.833645833336</v>
      </c>
      <c r="U2193">
        <f t="shared" si="179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8331</v>
      </c>
      <c r="R2194" t="s">
        <v>8349</v>
      </c>
      <c r="S2194" s="15">
        <f t="shared" si="177"/>
        <v>42691.8512037037</v>
      </c>
      <c r="T2194" s="15">
        <f t="shared" si="178"/>
        <v>42719.958333333328</v>
      </c>
      <c r="U2194">
        <f t="shared" si="179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8331</v>
      </c>
      <c r="R2195" t="s">
        <v>8349</v>
      </c>
      <c r="S2195" s="15">
        <f t="shared" si="177"/>
        <v>42664.405925925923</v>
      </c>
      <c r="T2195" s="15">
        <f t="shared" si="178"/>
        <v>42695.207638888889</v>
      </c>
      <c r="U2195">
        <f t="shared" si="179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8331</v>
      </c>
      <c r="R2196" t="s">
        <v>8349</v>
      </c>
      <c r="S2196" s="15">
        <f t="shared" si="177"/>
        <v>42425.757986111115</v>
      </c>
      <c r="T2196" s="15">
        <f t="shared" si="178"/>
        <v>42455.716319444444</v>
      </c>
      <c r="U2196">
        <f t="shared" si="179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8331</v>
      </c>
      <c r="R2197" t="s">
        <v>8349</v>
      </c>
      <c r="S2197" s="15">
        <f t="shared" si="177"/>
        <v>42197.771990740745</v>
      </c>
      <c r="T2197" s="15">
        <f t="shared" si="178"/>
        <v>42227.771990740745</v>
      </c>
      <c r="U2197">
        <f t="shared" si="179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8331</v>
      </c>
      <c r="R2198" t="s">
        <v>8349</v>
      </c>
      <c r="S2198" s="15">
        <f t="shared" si="177"/>
        <v>42675.487291666665</v>
      </c>
      <c r="T2198" s="15">
        <f t="shared" si="178"/>
        <v>42706.291666666672</v>
      </c>
      <c r="U2198">
        <f t="shared" si="179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8331</v>
      </c>
      <c r="R2199" t="s">
        <v>8349</v>
      </c>
      <c r="S2199" s="15">
        <f t="shared" si="177"/>
        <v>42033.584016203706</v>
      </c>
      <c r="T2199" s="15">
        <f t="shared" si="178"/>
        <v>42063.584016203706</v>
      </c>
      <c r="U2199">
        <f t="shared" si="179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8331</v>
      </c>
      <c r="R2200" t="s">
        <v>8349</v>
      </c>
      <c r="S2200" s="15">
        <f t="shared" si="177"/>
        <v>42292.513888888891</v>
      </c>
      <c r="T2200" s="15">
        <f t="shared" si="178"/>
        <v>42322.555555555555</v>
      </c>
      <c r="U2200">
        <f t="shared" si="179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8331</v>
      </c>
      <c r="R2201" t="s">
        <v>8349</v>
      </c>
      <c r="S2201" s="15">
        <f t="shared" si="177"/>
        <v>42262.416643518518</v>
      </c>
      <c r="T2201" s="15">
        <f t="shared" si="178"/>
        <v>42292.416643518518</v>
      </c>
      <c r="U2201">
        <f t="shared" si="179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8331</v>
      </c>
      <c r="R2202" t="s">
        <v>8349</v>
      </c>
      <c r="S2202" s="15">
        <f t="shared" si="177"/>
        <v>42163.625787037032</v>
      </c>
      <c r="T2202" s="15">
        <f t="shared" si="178"/>
        <v>42191.125</v>
      </c>
      <c r="U2202">
        <f t="shared" si="179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8323</v>
      </c>
      <c r="R2203" t="s">
        <v>8328</v>
      </c>
      <c r="S2203" s="15">
        <f t="shared" si="177"/>
        <v>41276.846817129634</v>
      </c>
      <c r="T2203" s="15">
        <f t="shared" si="178"/>
        <v>41290.846817129634</v>
      </c>
      <c r="U2203">
        <f t="shared" si="179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8323</v>
      </c>
      <c r="R2204" t="s">
        <v>8328</v>
      </c>
      <c r="S2204" s="15">
        <f t="shared" si="177"/>
        <v>41184.849166666667</v>
      </c>
      <c r="T2204" s="15">
        <f t="shared" si="178"/>
        <v>41214.849166666667</v>
      </c>
      <c r="U2204">
        <f t="shared" si="179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8323</v>
      </c>
      <c r="R2205" t="s">
        <v>8328</v>
      </c>
      <c r="S2205" s="15">
        <f t="shared" si="177"/>
        <v>42241.85974537037</v>
      </c>
      <c r="T2205" s="15">
        <f t="shared" si="178"/>
        <v>42271.85974537037</v>
      </c>
      <c r="U2205">
        <f t="shared" si="179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15">
        <f t="shared" si="177"/>
        <v>41312.311562499999</v>
      </c>
      <c r="T2206" s="15">
        <f t="shared" si="178"/>
        <v>41342.311562499999</v>
      </c>
      <c r="U2206">
        <f t="shared" si="179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15">
        <f t="shared" si="177"/>
        <v>41031.82163194444</v>
      </c>
      <c r="T2207" s="15">
        <f t="shared" si="178"/>
        <v>41061.82163194444</v>
      </c>
      <c r="U2207">
        <f t="shared" si="179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15">
        <f t="shared" si="177"/>
        <v>40997.257222222222</v>
      </c>
      <c r="T2208" s="15">
        <f t="shared" si="178"/>
        <v>41015.257222222222</v>
      </c>
      <c r="U2208">
        <f t="shared" si="179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15">
        <f t="shared" si="177"/>
        <v>41564.194131944445</v>
      </c>
      <c r="T2209" s="15">
        <f t="shared" si="178"/>
        <v>41594.235798611109</v>
      </c>
      <c r="U2209">
        <f t="shared" si="179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15">
        <f t="shared" si="177"/>
        <v>40946.882245370369</v>
      </c>
      <c r="T2210" s="15">
        <f t="shared" si="178"/>
        <v>41006.166666666664</v>
      </c>
      <c r="U2210">
        <f t="shared" si="179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1" t="s">
        <v>8331</v>
      </c>
      <c r="R2250" t="s">
        <v>8349</v>
      </c>
      <c r="S2250" s="15">
        <f t="shared" ref="S2250:S2313" si="182">(((J2250/60)/60)/24)+DATE(1970,1,1)</f>
        <v>42688.875902777778</v>
      </c>
      <c r="T2250" s="15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8331</v>
      </c>
      <c r="R2251" t="s">
        <v>8349</v>
      </c>
      <c r="S2251" s="15">
        <f t="shared" si="182"/>
        <v>41336.703298611108</v>
      </c>
      <c r="T2251" s="15">
        <f t="shared" si="183"/>
        <v>41366.661631944444</v>
      </c>
      <c r="U2251">
        <f t="shared" si="184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8331</v>
      </c>
      <c r="R2252" t="s">
        <v>8349</v>
      </c>
      <c r="S2252" s="15">
        <f t="shared" si="182"/>
        <v>42677.005474537036</v>
      </c>
      <c r="T2252" s="15">
        <f t="shared" si="183"/>
        <v>42707.0471412037</v>
      </c>
      <c r="U2252">
        <f t="shared" si="184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8331</v>
      </c>
      <c r="R2253" t="s">
        <v>8349</v>
      </c>
      <c r="S2253" s="15">
        <f t="shared" si="182"/>
        <v>41846.34579861111</v>
      </c>
      <c r="T2253" s="15">
        <f t="shared" si="183"/>
        <v>41867.34579861111</v>
      </c>
      <c r="U2253">
        <f t="shared" si="184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8331</v>
      </c>
      <c r="R2254" t="s">
        <v>8349</v>
      </c>
      <c r="S2254" s="15">
        <f t="shared" si="182"/>
        <v>42573.327986111108</v>
      </c>
      <c r="T2254" s="15">
        <f t="shared" si="183"/>
        <v>42588.327986111108</v>
      </c>
      <c r="U2254">
        <f t="shared" si="184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8331</v>
      </c>
      <c r="R2255" t="s">
        <v>8349</v>
      </c>
      <c r="S2255" s="15">
        <f t="shared" si="182"/>
        <v>42296.631331018521</v>
      </c>
      <c r="T2255" s="15">
        <f t="shared" si="183"/>
        <v>42326.672997685186</v>
      </c>
      <c r="U2255">
        <f t="shared" si="184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8331</v>
      </c>
      <c r="R2256" t="s">
        <v>8349</v>
      </c>
      <c r="S2256" s="15">
        <f t="shared" si="182"/>
        <v>42752.647777777776</v>
      </c>
      <c r="T2256" s="15">
        <f t="shared" si="183"/>
        <v>42759.647777777776</v>
      </c>
      <c r="U2256">
        <f t="shared" si="184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8331</v>
      </c>
      <c r="R2257" t="s">
        <v>8349</v>
      </c>
      <c r="S2257" s="15">
        <f t="shared" si="182"/>
        <v>42467.951979166668</v>
      </c>
      <c r="T2257" s="15">
        <f t="shared" si="183"/>
        <v>42497.951979166668</v>
      </c>
      <c r="U2257">
        <f t="shared" si="184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8331</v>
      </c>
      <c r="R2258" t="s">
        <v>8349</v>
      </c>
      <c r="S2258" s="15">
        <f t="shared" si="182"/>
        <v>42682.451921296291</v>
      </c>
      <c r="T2258" s="15">
        <f t="shared" si="183"/>
        <v>42696.451921296291</v>
      </c>
      <c r="U2258">
        <f t="shared" si="184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8331</v>
      </c>
      <c r="R2259" t="s">
        <v>8349</v>
      </c>
      <c r="S2259" s="15">
        <f t="shared" si="182"/>
        <v>42505.936678240745</v>
      </c>
      <c r="T2259" s="15">
        <f t="shared" si="183"/>
        <v>42540.958333333328</v>
      </c>
      <c r="U2259">
        <f t="shared" si="184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8331</v>
      </c>
      <c r="R2260" t="s">
        <v>8349</v>
      </c>
      <c r="S2260" s="15">
        <f t="shared" si="182"/>
        <v>42136.75100694444</v>
      </c>
      <c r="T2260" s="15">
        <f t="shared" si="183"/>
        <v>42166.75100694444</v>
      </c>
      <c r="U2260">
        <f t="shared" si="184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8331</v>
      </c>
      <c r="R2261" t="s">
        <v>8349</v>
      </c>
      <c r="S2261" s="15">
        <f t="shared" si="182"/>
        <v>42702.804814814815</v>
      </c>
      <c r="T2261" s="15">
        <f t="shared" si="183"/>
        <v>42712.804814814815</v>
      </c>
      <c r="U2261">
        <f t="shared" si="184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8331</v>
      </c>
      <c r="R2262" t="s">
        <v>8349</v>
      </c>
      <c r="S2262" s="15">
        <f t="shared" si="182"/>
        <v>41695.016782407409</v>
      </c>
      <c r="T2262" s="15">
        <f t="shared" si="183"/>
        <v>41724.975115740745</v>
      </c>
      <c r="U2262">
        <f t="shared" si="184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8331</v>
      </c>
      <c r="R2263" t="s">
        <v>8349</v>
      </c>
      <c r="S2263" s="15">
        <f t="shared" si="182"/>
        <v>42759.724768518514</v>
      </c>
      <c r="T2263" s="15">
        <f t="shared" si="183"/>
        <v>42780.724768518514</v>
      </c>
      <c r="U2263">
        <f t="shared" si="184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8331</v>
      </c>
      <c r="R2264" t="s">
        <v>8349</v>
      </c>
      <c r="S2264" s="15">
        <f t="shared" si="182"/>
        <v>41926.585162037038</v>
      </c>
      <c r="T2264" s="15">
        <f t="shared" si="183"/>
        <v>41961</v>
      </c>
      <c r="U2264">
        <f t="shared" si="184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8331</v>
      </c>
      <c r="R2265" t="s">
        <v>8349</v>
      </c>
      <c r="S2265" s="15">
        <f t="shared" si="182"/>
        <v>42014.832326388889</v>
      </c>
      <c r="T2265" s="15">
        <f t="shared" si="183"/>
        <v>42035.832326388889</v>
      </c>
      <c r="U2265">
        <f t="shared" si="184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8331</v>
      </c>
      <c r="R2266" t="s">
        <v>8349</v>
      </c>
      <c r="S2266" s="15">
        <f t="shared" si="182"/>
        <v>42496.582337962958</v>
      </c>
      <c r="T2266" s="15">
        <f t="shared" si="183"/>
        <v>42513.125</v>
      </c>
      <c r="U2266">
        <f t="shared" si="184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8331</v>
      </c>
      <c r="R2267" t="s">
        <v>8349</v>
      </c>
      <c r="S2267" s="15">
        <f t="shared" si="182"/>
        <v>42689.853090277778</v>
      </c>
      <c r="T2267" s="15">
        <f t="shared" si="183"/>
        <v>42696.853090277778</v>
      </c>
      <c r="U2267">
        <f t="shared" si="184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8331</v>
      </c>
      <c r="R2268" t="s">
        <v>8349</v>
      </c>
      <c r="S2268" s="15">
        <f t="shared" si="182"/>
        <v>42469.874907407408</v>
      </c>
      <c r="T2268" s="15">
        <f t="shared" si="183"/>
        <v>42487.083333333328</v>
      </c>
      <c r="U2268">
        <f t="shared" si="184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8331</v>
      </c>
      <c r="R2269" t="s">
        <v>8349</v>
      </c>
      <c r="S2269" s="15">
        <f t="shared" si="182"/>
        <v>41968.829826388886</v>
      </c>
      <c r="T2269" s="15">
        <f t="shared" si="183"/>
        <v>41994.041666666672</v>
      </c>
      <c r="U2269">
        <f t="shared" si="184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15">
        <f t="shared" si="182"/>
        <v>42776.082349537035</v>
      </c>
      <c r="T2270" s="15">
        <f t="shared" si="183"/>
        <v>42806.082349537035</v>
      </c>
      <c r="U2270">
        <f t="shared" si="184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15">
        <f t="shared" si="182"/>
        <v>42776.704432870371</v>
      </c>
      <c r="T2271" s="15">
        <f t="shared" si="183"/>
        <v>42801.208333333328</v>
      </c>
      <c r="U2271">
        <f t="shared" si="184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15">
        <f t="shared" si="182"/>
        <v>42725.869363425925</v>
      </c>
      <c r="T2272" s="15">
        <f t="shared" si="183"/>
        <v>42745.915972222225</v>
      </c>
      <c r="U2272">
        <f t="shared" si="184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15">
        <f t="shared" si="182"/>
        <v>42684.000046296293</v>
      </c>
      <c r="T2273" s="15">
        <f t="shared" si="183"/>
        <v>42714.000046296293</v>
      </c>
      <c r="U2273">
        <f t="shared" si="184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15">
        <f t="shared" si="182"/>
        <v>42315.699490740735</v>
      </c>
      <c r="T2274" s="15">
        <f t="shared" si="183"/>
        <v>42345.699490740735</v>
      </c>
      <c r="U2274">
        <f t="shared" si="184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1" t="s">
        <v>8323</v>
      </c>
      <c r="R2314" t="s">
        <v>8327</v>
      </c>
      <c r="S2314" s="15">
        <f t="shared" ref="S2314:S2377" si="187">(((J2314/60)/60)/24)+DATE(1970,1,1)</f>
        <v>41716.632847222223</v>
      </c>
      <c r="T2314" s="15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8323</v>
      </c>
      <c r="R2315" t="s">
        <v>8327</v>
      </c>
      <c r="S2315" s="15">
        <f t="shared" si="187"/>
        <v>41002.958634259259</v>
      </c>
      <c r="T2315" s="15">
        <f t="shared" si="188"/>
        <v>41032.958634259259</v>
      </c>
      <c r="U2315">
        <f t="shared" si="189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8323</v>
      </c>
      <c r="R2316" t="s">
        <v>8327</v>
      </c>
      <c r="S2316" s="15">
        <f t="shared" si="187"/>
        <v>41037.551585648151</v>
      </c>
      <c r="T2316" s="15">
        <f t="shared" si="188"/>
        <v>41067.551585648151</v>
      </c>
      <c r="U2316">
        <f t="shared" si="189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8323</v>
      </c>
      <c r="R2317" t="s">
        <v>8327</v>
      </c>
      <c r="S2317" s="15">
        <f t="shared" si="187"/>
        <v>41004.72619212963</v>
      </c>
      <c r="T2317" s="15">
        <f t="shared" si="188"/>
        <v>41034.72619212963</v>
      </c>
      <c r="U2317">
        <f t="shared" si="189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8323</v>
      </c>
      <c r="R2318" t="s">
        <v>8327</v>
      </c>
      <c r="S2318" s="15">
        <f t="shared" si="187"/>
        <v>40079.725115740745</v>
      </c>
      <c r="T2318" s="15">
        <f t="shared" si="188"/>
        <v>40156.76666666667</v>
      </c>
      <c r="U2318">
        <f t="shared" si="189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8323</v>
      </c>
      <c r="R2319" t="s">
        <v>8327</v>
      </c>
      <c r="S2319" s="15">
        <f t="shared" si="187"/>
        <v>40192.542233796295</v>
      </c>
      <c r="T2319" s="15">
        <f t="shared" si="188"/>
        <v>40224.208333333336</v>
      </c>
      <c r="U2319">
        <f t="shared" si="189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8323</v>
      </c>
      <c r="R2320" t="s">
        <v>8327</v>
      </c>
      <c r="S2320" s="15">
        <f t="shared" si="187"/>
        <v>40050.643680555557</v>
      </c>
      <c r="T2320" s="15">
        <f t="shared" si="188"/>
        <v>40082.165972222225</v>
      </c>
      <c r="U2320">
        <f t="shared" si="189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8323</v>
      </c>
      <c r="R2321" t="s">
        <v>8327</v>
      </c>
      <c r="S2321" s="15">
        <f t="shared" si="187"/>
        <v>41593.082002314812</v>
      </c>
      <c r="T2321" s="15">
        <f t="shared" si="188"/>
        <v>41623.082002314812</v>
      </c>
      <c r="U2321">
        <f t="shared" si="189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8323</v>
      </c>
      <c r="R2322" t="s">
        <v>8327</v>
      </c>
      <c r="S2322" s="15">
        <f t="shared" si="187"/>
        <v>41696.817129629628</v>
      </c>
      <c r="T2322" s="15">
        <f t="shared" si="188"/>
        <v>41731.775462962964</v>
      </c>
      <c r="U2322">
        <f t="shared" si="189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8334</v>
      </c>
      <c r="R2323" t="s">
        <v>8350</v>
      </c>
      <c r="S2323" s="15">
        <f t="shared" si="187"/>
        <v>42799.260428240741</v>
      </c>
      <c r="T2323" s="15">
        <f t="shared" si="188"/>
        <v>42829.21876157407</v>
      </c>
      <c r="U2323">
        <f t="shared" si="189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8334</v>
      </c>
      <c r="R2324" t="s">
        <v>8350</v>
      </c>
      <c r="S2324" s="15">
        <f t="shared" si="187"/>
        <v>42804.895474537043</v>
      </c>
      <c r="T2324" s="15">
        <f t="shared" si="188"/>
        <v>42834.853807870371</v>
      </c>
      <c r="U2324">
        <f t="shared" si="189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8334</v>
      </c>
      <c r="R2325" t="s">
        <v>8350</v>
      </c>
      <c r="S2325" s="15">
        <f t="shared" si="187"/>
        <v>42807.755173611105</v>
      </c>
      <c r="T2325" s="15">
        <f t="shared" si="188"/>
        <v>42814.755173611105</v>
      </c>
      <c r="U2325">
        <f t="shared" si="189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8334</v>
      </c>
      <c r="R2326" t="s">
        <v>8350</v>
      </c>
      <c r="S2326" s="15">
        <f t="shared" si="187"/>
        <v>42790.885243055556</v>
      </c>
      <c r="T2326" s="15">
        <f t="shared" si="188"/>
        <v>42820.843576388885</v>
      </c>
      <c r="U2326">
        <f t="shared" si="189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8334</v>
      </c>
      <c r="R2327" t="s">
        <v>8350</v>
      </c>
      <c r="S2327" s="15">
        <f t="shared" si="187"/>
        <v>42794.022349537037</v>
      </c>
      <c r="T2327" s="15">
        <f t="shared" si="188"/>
        <v>42823.980682870373</v>
      </c>
      <c r="U2327">
        <f t="shared" si="189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8334</v>
      </c>
      <c r="R2328" t="s">
        <v>8350</v>
      </c>
      <c r="S2328" s="15">
        <f t="shared" si="187"/>
        <v>42804.034120370372</v>
      </c>
      <c r="T2328" s="15">
        <f t="shared" si="188"/>
        <v>42855.708333333328</v>
      </c>
      <c r="U2328">
        <f t="shared" si="189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8334</v>
      </c>
      <c r="R2329" t="s">
        <v>8350</v>
      </c>
      <c r="S2329" s="15">
        <f t="shared" si="187"/>
        <v>41842.917129629634</v>
      </c>
      <c r="T2329" s="15">
        <f t="shared" si="188"/>
        <v>41877.917129629634</v>
      </c>
      <c r="U2329">
        <f t="shared" si="189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8334</v>
      </c>
      <c r="R2330" t="s">
        <v>8350</v>
      </c>
      <c r="S2330" s="15">
        <f t="shared" si="187"/>
        <v>42139.781678240746</v>
      </c>
      <c r="T2330" s="15">
        <f t="shared" si="188"/>
        <v>42169.781678240746</v>
      </c>
      <c r="U2330">
        <f t="shared" si="189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8334</v>
      </c>
      <c r="R2331" t="s">
        <v>8350</v>
      </c>
      <c r="S2331" s="15">
        <f t="shared" si="187"/>
        <v>41807.624374999999</v>
      </c>
      <c r="T2331" s="15">
        <f t="shared" si="188"/>
        <v>41837.624374999999</v>
      </c>
      <c r="U2331">
        <f t="shared" si="189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8334</v>
      </c>
      <c r="R2332" t="s">
        <v>8350</v>
      </c>
      <c r="S2332" s="15">
        <f t="shared" si="187"/>
        <v>42332.89980324074</v>
      </c>
      <c r="T2332" s="15">
        <f t="shared" si="188"/>
        <v>42363</v>
      </c>
      <c r="U2332">
        <f t="shared" si="189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8334</v>
      </c>
      <c r="R2333" t="s">
        <v>8350</v>
      </c>
      <c r="S2333" s="15">
        <f t="shared" si="187"/>
        <v>41839.005671296298</v>
      </c>
      <c r="T2333" s="15">
        <f t="shared" si="188"/>
        <v>41869.005671296298</v>
      </c>
      <c r="U2333">
        <f t="shared" si="189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15">
        <f t="shared" si="187"/>
        <v>42011.628136574072</v>
      </c>
      <c r="T2334" s="15">
        <f t="shared" si="188"/>
        <v>42041.628136574072</v>
      </c>
      <c r="U2334">
        <f t="shared" si="189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15">
        <f t="shared" si="187"/>
        <v>41767.650347222225</v>
      </c>
      <c r="T2335" s="15">
        <f t="shared" si="188"/>
        <v>41788.743055555555</v>
      </c>
      <c r="U2335">
        <f t="shared" si="189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15">
        <f t="shared" si="187"/>
        <v>41918.670115740737</v>
      </c>
      <c r="T2336" s="15">
        <f t="shared" si="188"/>
        <v>41948.731944444444</v>
      </c>
      <c r="U2336">
        <f t="shared" si="189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15">
        <f t="shared" si="187"/>
        <v>41771.572256944448</v>
      </c>
      <c r="T2337" s="15">
        <f t="shared" si="188"/>
        <v>41801.572256944448</v>
      </c>
      <c r="U2337">
        <f t="shared" si="189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15">
        <f t="shared" si="187"/>
        <v>41666.924710648149</v>
      </c>
      <c r="T2338" s="15">
        <f t="shared" si="188"/>
        <v>41706.924710648149</v>
      </c>
      <c r="U2338">
        <f t="shared" si="189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8317</v>
      </c>
      <c r="R2343" t="s">
        <v>8318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8317</v>
      </c>
      <c r="R2344" t="s">
        <v>8318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8317</v>
      </c>
      <c r="R2347" t="s">
        <v>8318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8317</v>
      </c>
      <c r="R2351" t="s">
        <v>8318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8317</v>
      </c>
      <c r="R2352" t="s">
        <v>8318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8317</v>
      </c>
      <c r="R2354" t="s">
        <v>8318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8317</v>
      </c>
      <c r="R2355" t="s">
        <v>8318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8317</v>
      </c>
      <c r="R2358" t="s">
        <v>8318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8317</v>
      </c>
      <c r="R2359" t="s">
        <v>8318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8317</v>
      </c>
      <c r="R2360" t="s">
        <v>8318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8317</v>
      </c>
      <c r="R2363" t="s">
        <v>8318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8317</v>
      </c>
      <c r="R2365" t="s">
        <v>8318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8317</v>
      </c>
      <c r="R2366" t="s">
        <v>8318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8317</v>
      </c>
      <c r="R2367" t="s">
        <v>8318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1" t="s">
        <v>8317</v>
      </c>
      <c r="R2378" t="s">
        <v>8318</v>
      </c>
      <c r="S2378" s="15">
        <f t="shared" ref="S2378:S2441" si="192">(((J2378/60)/60)/24)+DATE(1970,1,1)</f>
        <v>42318.925532407404</v>
      </c>
      <c r="T2378" s="15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8317</v>
      </c>
      <c r="R2379" t="s">
        <v>8318</v>
      </c>
      <c r="S2379" s="15">
        <f t="shared" si="192"/>
        <v>42669.870173611111</v>
      </c>
      <c r="T2379" s="15">
        <f t="shared" si="193"/>
        <v>42699.911840277782</v>
      </c>
      <c r="U2379">
        <f t="shared" si="194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8317</v>
      </c>
      <c r="R2380" t="s">
        <v>8318</v>
      </c>
      <c r="S2380" s="15">
        <f t="shared" si="192"/>
        <v>42213.013078703705</v>
      </c>
      <c r="T2380" s="15">
        <f t="shared" si="193"/>
        <v>42242.013078703705</v>
      </c>
      <c r="U2380">
        <f t="shared" si="194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8317</v>
      </c>
      <c r="R2381" t="s">
        <v>8318</v>
      </c>
      <c r="S2381" s="15">
        <f t="shared" si="192"/>
        <v>42237.016388888893</v>
      </c>
      <c r="T2381" s="15">
        <f t="shared" si="193"/>
        <v>42282.016388888893</v>
      </c>
      <c r="U2381">
        <f t="shared" si="194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8317</v>
      </c>
      <c r="R2382" t="s">
        <v>8318</v>
      </c>
      <c r="S2382" s="15">
        <f t="shared" si="192"/>
        <v>42248.793310185181</v>
      </c>
      <c r="T2382" s="15">
        <f t="shared" si="193"/>
        <v>42278.793310185181</v>
      </c>
      <c r="U2382">
        <f t="shared" si="194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8317</v>
      </c>
      <c r="R2383" t="s">
        <v>8318</v>
      </c>
      <c r="S2383" s="15">
        <f t="shared" si="192"/>
        <v>42074.935740740737</v>
      </c>
      <c r="T2383" s="15">
        <f t="shared" si="193"/>
        <v>42104.935740740737</v>
      </c>
      <c r="U2383">
        <f t="shared" si="194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8317</v>
      </c>
      <c r="R2384" t="s">
        <v>8318</v>
      </c>
      <c r="S2384" s="15">
        <f t="shared" si="192"/>
        <v>42195.187534722223</v>
      </c>
      <c r="T2384" s="15">
        <f t="shared" si="193"/>
        <v>42220.187534722223</v>
      </c>
      <c r="U2384">
        <f t="shared" si="194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8317</v>
      </c>
      <c r="R2385" t="s">
        <v>8318</v>
      </c>
      <c r="S2385" s="15">
        <f t="shared" si="192"/>
        <v>42027.056793981479</v>
      </c>
      <c r="T2385" s="15">
        <f t="shared" si="193"/>
        <v>42057.056793981479</v>
      </c>
      <c r="U2385">
        <f t="shared" si="194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8317</v>
      </c>
      <c r="R2386" t="s">
        <v>8318</v>
      </c>
      <c r="S2386" s="15">
        <f t="shared" si="192"/>
        <v>41927.067627314813</v>
      </c>
      <c r="T2386" s="15">
        <f t="shared" si="193"/>
        <v>41957.109293981484</v>
      </c>
      <c r="U2386">
        <f t="shared" si="194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8317</v>
      </c>
      <c r="R2387" t="s">
        <v>8318</v>
      </c>
      <c r="S2387" s="15">
        <f t="shared" si="192"/>
        <v>42191.70175925926</v>
      </c>
      <c r="T2387" s="15">
        <f t="shared" si="193"/>
        <v>42221.70175925926</v>
      </c>
      <c r="U2387">
        <f t="shared" si="194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8317</v>
      </c>
      <c r="R2388" t="s">
        <v>8318</v>
      </c>
      <c r="S2388" s="15">
        <f t="shared" si="192"/>
        <v>41954.838240740741</v>
      </c>
      <c r="T2388" s="15">
        <f t="shared" si="193"/>
        <v>42014.838240740741</v>
      </c>
      <c r="U2388">
        <f t="shared" si="194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8317</v>
      </c>
      <c r="R2389" t="s">
        <v>8318</v>
      </c>
      <c r="S2389" s="15">
        <f t="shared" si="192"/>
        <v>42528.626620370371</v>
      </c>
      <c r="T2389" s="15">
        <f t="shared" si="193"/>
        <v>42573.626620370371</v>
      </c>
      <c r="U2389">
        <f t="shared" si="194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8317</v>
      </c>
      <c r="R2390" t="s">
        <v>8318</v>
      </c>
      <c r="S2390" s="15">
        <f t="shared" si="192"/>
        <v>41989.853692129633</v>
      </c>
      <c r="T2390" s="15">
        <f t="shared" si="193"/>
        <v>42019.811805555553</v>
      </c>
      <c r="U2390">
        <f t="shared" si="194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8317</v>
      </c>
      <c r="R2391" t="s">
        <v>8318</v>
      </c>
      <c r="S2391" s="15">
        <f t="shared" si="192"/>
        <v>42179.653379629628</v>
      </c>
      <c r="T2391" s="15">
        <f t="shared" si="193"/>
        <v>42210.915972222225</v>
      </c>
      <c r="U2391">
        <f t="shared" si="194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8317</v>
      </c>
      <c r="R2392" t="s">
        <v>8318</v>
      </c>
      <c r="S2392" s="15">
        <f t="shared" si="192"/>
        <v>41968.262314814812</v>
      </c>
      <c r="T2392" s="15">
        <f t="shared" si="193"/>
        <v>42008.262314814812</v>
      </c>
      <c r="U2392">
        <f t="shared" si="194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8317</v>
      </c>
      <c r="R2393" t="s">
        <v>8318</v>
      </c>
      <c r="S2393" s="15">
        <f t="shared" si="192"/>
        <v>42064.794490740736</v>
      </c>
      <c r="T2393" s="15">
        <f t="shared" si="193"/>
        <v>42094.752824074079</v>
      </c>
      <c r="U2393">
        <f t="shared" si="194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8317</v>
      </c>
      <c r="R2394" t="s">
        <v>8318</v>
      </c>
      <c r="S2394" s="15">
        <f t="shared" si="192"/>
        <v>42276.120636574073</v>
      </c>
      <c r="T2394" s="15">
        <f t="shared" si="193"/>
        <v>42306.120636574073</v>
      </c>
      <c r="U2394">
        <f t="shared" si="194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8317</v>
      </c>
      <c r="R2395" t="s">
        <v>8318</v>
      </c>
      <c r="S2395" s="15">
        <f t="shared" si="192"/>
        <v>42194.648344907408</v>
      </c>
      <c r="T2395" s="15">
        <f t="shared" si="193"/>
        <v>42224.648344907408</v>
      </c>
      <c r="U2395">
        <f t="shared" si="194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8317</v>
      </c>
      <c r="R2396" t="s">
        <v>8318</v>
      </c>
      <c r="S2396" s="15">
        <f t="shared" si="192"/>
        <v>42031.362187499995</v>
      </c>
      <c r="T2396" s="15">
        <f t="shared" si="193"/>
        <v>42061.362187499995</v>
      </c>
      <c r="U2396">
        <f t="shared" si="194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8317</v>
      </c>
      <c r="R2397" t="s">
        <v>8318</v>
      </c>
      <c r="S2397" s="15">
        <f t="shared" si="192"/>
        <v>42717.121377314819</v>
      </c>
      <c r="T2397" s="15">
        <f t="shared" si="193"/>
        <v>42745.372916666667</v>
      </c>
      <c r="U2397">
        <f t="shared" si="194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15">
        <f t="shared" si="192"/>
        <v>42262.849050925928</v>
      </c>
      <c r="T2398" s="15">
        <f t="shared" si="193"/>
        <v>42292.849050925928</v>
      </c>
      <c r="U2398">
        <f t="shared" si="194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8317</v>
      </c>
      <c r="R2399" t="s">
        <v>8318</v>
      </c>
      <c r="S2399" s="15">
        <f t="shared" si="192"/>
        <v>41976.88490740741</v>
      </c>
      <c r="T2399" s="15">
        <f t="shared" si="193"/>
        <v>42006.88490740741</v>
      </c>
      <c r="U2399">
        <f t="shared" si="194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8317</v>
      </c>
      <c r="R2400" t="s">
        <v>8318</v>
      </c>
      <c r="S2400" s="15">
        <f t="shared" si="192"/>
        <v>42157.916481481487</v>
      </c>
      <c r="T2400" s="15">
        <f t="shared" si="193"/>
        <v>42187.916481481487</v>
      </c>
      <c r="U2400">
        <f t="shared" si="194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8317</v>
      </c>
      <c r="R2401" t="s">
        <v>8318</v>
      </c>
      <c r="S2401" s="15">
        <f t="shared" si="192"/>
        <v>41956.853078703702</v>
      </c>
      <c r="T2401" s="15">
        <f t="shared" si="193"/>
        <v>41991.853078703702</v>
      </c>
      <c r="U2401">
        <f t="shared" si="194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8317</v>
      </c>
      <c r="R2402" t="s">
        <v>8318</v>
      </c>
      <c r="S2402" s="15">
        <f t="shared" si="192"/>
        <v>42444.268101851849</v>
      </c>
      <c r="T2402" s="15">
        <f t="shared" si="193"/>
        <v>42474.268101851849</v>
      </c>
      <c r="U2402">
        <f t="shared" si="194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15">
        <f t="shared" si="192"/>
        <v>42374.822870370372</v>
      </c>
      <c r="T2403" s="15">
        <f t="shared" si="193"/>
        <v>42434.822870370372</v>
      </c>
      <c r="U2403">
        <f t="shared" si="194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15">
        <f t="shared" si="192"/>
        <v>42107.679756944446</v>
      </c>
      <c r="T2404" s="15">
        <f t="shared" si="193"/>
        <v>42137.679756944446</v>
      </c>
      <c r="U2404">
        <f t="shared" si="194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8334</v>
      </c>
      <c r="R2406" t="s">
        <v>8335</v>
      </c>
      <c r="S2406" s="15">
        <f t="shared" si="192"/>
        <v>42342.03943287037</v>
      </c>
      <c r="T2406" s="15">
        <f t="shared" si="193"/>
        <v>42372.03943287037</v>
      </c>
      <c r="U2406">
        <f t="shared" si="194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15">
        <f t="shared" si="192"/>
        <v>42595.585358796292</v>
      </c>
      <c r="T2407" s="15">
        <f t="shared" si="193"/>
        <v>42616.585358796292</v>
      </c>
      <c r="U2407">
        <f t="shared" si="194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15">
        <f t="shared" si="192"/>
        <v>41983.110995370371</v>
      </c>
      <c r="T2408" s="15">
        <f t="shared" si="193"/>
        <v>42023.110995370371</v>
      </c>
      <c r="U2408">
        <f t="shared" si="194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15">
        <f t="shared" si="192"/>
        <v>42082.575555555552</v>
      </c>
      <c r="T2409" s="15">
        <f t="shared" si="193"/>
        <v>42105.25</v>
      </c>
      <c r="U2409">
        <f t="shared" si="194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15">
        <f t="shared" si="192"/>
        <v>41919.140706018516</v>
      </c>
      <c r="T2410" s="15">
        <f t="shared" si="193"/>
        <v>41949.182372685187</v>
      </c>
      <c r="U2410">
        <f t="shared" si="194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15">
        <f t="shared" si="192"/>
        <v>42204.875868055555</v>
      </c>
      <c r="T2411" s="15">
        <f t="shared" si="193"/>
        <v>42234.875868055555</v>
      </c>
      <c r="U2411">
        <f t="shared" si="194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8334</v>
      </c>
      <c r="R2412" t="s">
        <v>8335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15">
        <f t="shared" si="192"/>
        <v>42211.732430555552</v>
      </c>
      <c r="T2413" s="15">
        <f t="shared" si="193"/>
        <v>42241.732430555552</v>
      </c>
      <c r="U2413">
        <f t="shared" si="194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8334</v>
      </c>
      <c r="R2414" t="s">
        <v>8335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15">
        <f t="shared" si="192"/>
        <v>41760.10974537037</v>
      </c>
      <c r="T2415" s="15">
        <f t="shared" si="193"/>
        <v>41790.979166666664</v>
      </c>
      <c r="U2415">
        <f t="shared" si="194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15">
        <f t="shared" si="192"/>
        <v>42198.695138888885</v>
      </c>
      <c r="T2416" s="15">
        <f t="shared" si="193"/>
        <v>42238.165972222225</v>
      </c>
      <c r="U2416">
        <f t="shared" si="194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15">
        <f t="shared" si="192"/>
        <v>42536.862800925926</v>
      </c>
      <c r="T2417" s="15">
        <f t="shared" si="193"/>
        <v>42566.862800925926</v>
      </c>
      <c r="U2417">
        <f t="shared" si="194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15">
        <f t="shared" si="192"/>
        <v>42019.737766203703</v>
      </c>
      <c r="T2418" s="15">
        <f t="shared" si="193"/>
        <v>42077.625</v>
      </c>
      <c r="U2418">
        <f t="shared" si="194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8334</v>
      </c>
      <c r="R2419" t="s">
        <v>8335</v>
      </c>
      <c r="S2419" s="15">
        <f t="shared" si="192"/>
        <v>41831.884108796294</v>
      </c>
      <c r="T2419" s="15">
        <f t="shared" si="193"/>
        <v>41861.884108796294</v>
      </c>
      <c r="U2419">
        <f t="shared" si="194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15">
        <f t="shared" si="192"/>
        <v>42027.856990740736</v>
      </c>
      <c r="T2420" s="15">
        <f t="shared" si="193"/>
        <v>42087.815324074079</v>
      </c>
      <c r="U2420">
        <f t="shared" si="194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8334</v>
      </c>
      <c r="R2421" t="s">
        <v>8335</v>
      </c>
      <c r="S2421" s="15">
        <f t="shared" si="192"/>
        <v>41993.738298611104</v>
      </c>
      <c r="T2421" s="15">
        <f t="shared" si="193"/>
        <v>42053.738298611104</v>
      </c>
      <c r="U2421">
        <f t="shared" si="194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15">
        <f t="shared" si="192"/>
        <v>41893.028877314813</v>
      </c>
      <c r="T2422" s="15">
        <f t="shared" si="193"/>
        <v>41953.070543981477</v>
      </c>
      <c r="U2422">
        <f t="shared" si="194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15">
        <f t="shared" si="192"/>
        <v>42026.687453703707</v>
      </c>
      <c r="T2423" s="15">
        <f t="shared" si="193"/>
        <v>42056.687453703707</v>
      </c>
      <c r="U2423">
        <f t="shared" si="194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15">
        <f t="shared" si="192"/>
        <v>42044.724953703699</v>
      </c>
      <c r="T2424" s="15">
        <f t="shared" si="193"/>
        <v>42074.683287037042</v>
      </c>
      <c r="U2424">
        <f t="shared" si="194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15">
        <f t="shared" si="192"/>
        <v>41974.704745370371</v>
      </c>
      <c r="T2425" s="15">
        <f t="shared" si="193"/>
        <v>42004.704745370371</v>
      </c>
      <c r="U2425">
        <f t="shared" si="194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15">
        <f t="shared" si="192"/>
        <v>41909.892453703702</v>
      </c>
      <c r="T2426" s="15">
        <f t="shared" si="193"/>
        <v>41939.892453703702</v>
      </c>
      <c r="U2426">
        <f t="shared" si="194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1" t="s">
        <v>8334</v>
      </c>
      <c r="R2442" t="s">
        <v>8335</v>
      </c>
      <c r="S2442" s="15">
        <f t="shared" ref="S2442:S2505" si="197">(((J2442/60)/60)/24)+DATE(1970,1,1)</f>
        <v>42383.899456018517</v>
      </c>
      <c r="T2442" s="15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8334</v>
      </c>
      <c r="R2443" t="s">
        <v>8350</v>
      </c>
      <c r="S2443" s="15">
        <f t="shared" si="197"/>
        <v>42187.125625000001</v>
      </c>
      <c r="T2443" s="15">
        <f t="shared" si="198"/>
        <v>42208.207638888889</v>
      </c>
      <c r="U2443">
        <f t="shared" si="199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8334</v>
      </c>
      <c r="R2444" t="s">
        <v>8350</v>
      </c>
      <c r="S2444" s="15">
        <f t="shared" si="197"/>
        <v>42052.666990740734</v>
      </c>
      <c r="T2444" s="15">
        <f t="shared" si="198"/>
        <v>42082.625324074077</v>
      </c>
      <c r="U2444">
        <f t="shared" si="199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8334</v>
      </c>
      <c r="R2445" t="s">
        <v>8350</v>
      </c>
      <c r="S2445" s="15">
        <f t="shared" si="197"/>
        <v>41836.625254629631</v>
      </c>
      <c r="T2445" s="15">
        <f t="shared" si="198"/>
        <v>41866.625254629631</v>
      </c>
      <c r="U2445">
        <f t="shared" si="199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8334</v>
      </c>
      <c r="R2446" t="s">
        <v>8350</v>
      </c>
      <c r="S2446" s="15">
        <f t="shared" si="197"/>
        <v>42485.754525462966</v>
      </c>
      <c r="T2446" s="15">
        <f t="shared" si="198"/>
        <v>42515.754525462966</v>
      </c>
      <c r="U2446">
        <f t="shared" si="199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8334</v>
      </c>
      <c r="R2447" t="s">
        <v>8350</v>
      </c>
      <c r="S2447" s="15">
        <f t="shared" si="197"/>
        <v>42243.190057870372</v>
      </c>
      <c r="T2447" s="15">
        <f t="shared" si="198"/>
        <v>42273.190057870372</v>
      </c>
      <c r="U2447">
        <f t="shared" si="199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8334</v>
      </c>
      <c r="R2448" t="s">
        <v>8350</v>
      </c>
      <c r="S2448" s="15">
        <f t="shared" si="197"/>
        <v>42670.602673611109</v>
      </c>
      <c r="T2448" s="15">
        <f t="shared" si="198"/>
        <v>42700.64434027778</v>
      </c>
      <c r="U2448">
        <f t="shared" si="199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8334</v>
      </c>
      <c r="R2449" t="s">
        <v>8350</v>
      </c>
      <c r="S2449" s="15">
        <f t="shared" si="197"/>
        <v>42654.469826388886</v>
      </c>
      <c r="T2449" s="15">
        <f t="shared" si="198"/>
        <v>42686.166666666672</v>
      </c>
      <c r="U2449">
        <f t="shared" si="199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8334</v>
      </c>
      <c r="R2450" t="s">
        <v>8350</v>
      </c>
      <c r="S2450" s="15">
        <f t="shared" si="197"/>
        <v>42607.316122685181</v>
      </c>
      <c r="T2450" s="15">
        <f t="shared" si="198"/>
        <v>42613.233333333337</v>
      </c>
      <c r="U2450">
        <f t="shared" si="199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8334</v>
      </c>
      <c r="R2451" t="s">
        <v>8350</v>
      </c>
      <c r="S2451" s="15">
        <f t="shared" si="197"/>
        <v>41943.142534722225</v>
      </c>
      <c r="T2451" s="15">
        <f t="shared" si="198"/>
        <v>41973.184201388889</v>
      </c>
      <c r="U2451">
        <f t="shared" si="199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8334</v>
      </c>
      <c r="R2452" t="s">
        <v>8350</v>
      </c>
      <c r="S2452" s="15">
        <f t="shared" si="197"/>
        <v>41902.07240740741</v>
      </c>
      <c r="T2452" s="15">
        <f t="shared" si="198"/>
        <v>41940.132638888892</v>
      </c>
      <c r="U2452">
        <f t="shared" si="199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8334</v>
      </c>
      <c r="R2453" t="s">
        <v>8350</v>
      </c>
      <c r="S2453" s="15">
        <f t="shared" si="197"/>
        <v>42779.908449074079</v>
      </c>
      <c r="T2453" s="15">
        <f t="shared" si="198"/>
        <v>42799.908449074079</v>
      </c>
      <c r="U2453">
        <f t="shared" si="199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8334</v>
      </c>
      <c r="R2454" t="s">
        <v>8350</v>
      </c>
      <c r="S2454" s="15">
        <f t="shared" si="197"/>
        <v>42338.84375</v>
      </c>
      <c r="T2454" s="15">
        <f t="shared" si="198"/>
        <v>42367.958333333328</v>
      </c>
      <c r="U2454">
        <f t="shared" si="199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8334</v>
      </c>
      <c r="R2455" t="s">
        <v>8350</v>
      </c>
      <c r="S2455" s="15">
        <f t="shared" si="197"/>
        <v>42738.692233796297</v>
      </c>
      <c r="T2455" s="15">
        <f t="shared" si="198"/>
        <v>42768.692233796297</v>
      </c>
      <c r="U2455">
        <f t="shared" si="199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8334</v>
      </c>
      <c r="R2456" t="s">
        <v>8350</v>
      </c>
      <c r="S2456" s="15">
        <f t="shared" si="197"/>
        <v>42770.201481481476</v>
      </c>
      <c r="T2456" s="15">
        <f t="shared" si="198"/>
        <v>42805.201481481476</v>
      </c>
      <c r="U2456">
        <f t="shared" si="199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8334</v>
      </c>
      <c r="R2457" t="s">
        <v>8350</v>
      </c>
      <c r="S2457" s="15">
        <f t="shared" si="197"/>
        <v>42452.781828703708</v>
      </c>
      <c r="T2457" s="15">
        <f t="shared" si="198"/>
        <v>42480.781828703708</v>
      </c>
      <c r="U2457">
        <f t="shared" si="199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8334</v>
      </c>
      <c r="R2458" t="s">
        <v>8350</v>
      </c>
      <c r="S2458" s="15">
        <f t="shared" si="197"/>
        <v>42761.961099537039</v>
      </c>
      <c r="T2458" s="15">
        <f t="shared" si="198"/>
        <v>42791.961099537039</v>
      </c>
      <c r="U2458">
        <f t="shared" si="199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8334</v>
      </c>
      <c r="R2459" t="s">
        <v>8350</v>
      </c>
      <c r="S2459" s="15">
        <f t="shared" si="197"/>
        <v>42423.602500000001</v>
      </c>
      <c r="T2459" s="15">
        <f t="shared" si="198"/>
        <v>42453.560833333337</v>
      </c>
      <c r="U2459">
        <f t="shared" si="199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8334</v>
      </c>
      <c r="R2460" t="s">
        <v>8350</v>
      </c>
      <c r="S2460" s="15">
        <f t="shared" si="197"/>
        <v>42495.871736111112</v>
      </c>
      <c r="T2460" s="15">
        <f t="shared" si="198"/>
        <v>42530.791666666672</v>
      </c>
      <c r="U2460">
        <f t="shared" si="199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8334</v>
      </c>
      <c r="R2461" t="s">
        <v>8350</v>
      </c>
      <c r="S2461" s="15">
        <f t="shared" si="197"/>
        <v>42407.637557870374</v>
      </c>
      <c r="T2461" s="15">
        <f t="shared" si="198"/>
        <v>42452.595891203702</v>
      </c>
      <c r="U2461">
        <f t="shared" si="199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t="s">
        <v>8350</v>
      </c>
      <c r="S2462" s="15">
        <f t="shared" si="197"/>
        <v>42704.187118055561</v>
      </c>
      <c r="T2462" s="15">
        <f t="shared" si="198"/>
        <v>42738.178472222222</v>
      </c>
      <c r="U2462">
        <f t="shared" si="199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15">
        <f t="shared" si="197"/>
        <v>40784.012696759259</v>
      </c>
      <c r="T2463" s="15">
        <f t="shared" si="198"/>
        <v>40817.125</v>
      </c>
      <c r="U2463">
        <f t="shared" si="199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15">
        <f t="shared" si="197"/>
        <v>41089.186296296299</v>
      </c>
      <c r="T2464" s="15">
        <f t="shared" si="198"/>
        <v>41109.186296296299</v>
      </c>
      <c r="U2464">
        <f t="shared" si="199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15">
        <f t="shared" si="197"/>
        <v>41341.111400462964</v>
      </c>
      <c r="T2465" s="15">
        <f t="shared" si="198"/>
        <v>41380.791666666664</v>
      </c>
      <c r="U2465">
        <f t="shared" si="199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15">
        <f t="shared" si="197"/>
        <v>42248.90042824074</v>
      </c>
      <c r="T2466" s="15">
        <f t="shared" si="198"/>
        <v>42277.811805555553</v>
      </c>
      <c r="U2466">
        <f t="shared" si="199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1" t="s">
        <v>8334</v>
      </c>
      <c r="R2506" t="s">
        <v>8351</v>
      </c>
      <c r="S2506" s="15">
        <f t="shared" ref="S2506:S2569" si="202">(((J2506/60)/60)/24)+DATE(1970,1,1)</f>
        <v>41928.015439814815</v>
      </c>
      <c r="T2506" s="15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8334</v>
      </c>
      <c r="R2507" t="s">
        <v>8351</v>
      </c>
      <c r="S2507" s="15">
        <f t="shared" si="202"/>
        <v>42047.05574074074</v>
      </c>
      <c r="T2507" s="15">
        <f t="shared" si="203"/>
        <v>42077.014074074075</v>
      </c>
      <c r="U2507">
        <f t="shared" si="204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8334</v>
      </c>
      <c r="R2508" t="s">
        <v>8351</v>
      </c>
      <c r="S2508" s="15">
        <f t="shared" si="202"/>
        <v>42258.297094907408</v>
      </c>
      <c r="T2508" s="15">
        <f t="shared" si="203"/>
        <v>42280.875</v>
      </c>
      <c r="U2508">
        <f t="shared" si="204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8334</v>
      </c>
      <c r="R2509" t="s">
        <v>8351</v>
      </c>
      <c r="S2509" s="15">
        <f t="shared" si="202"/>
        <v>42105.072962962964</v>
      </c>
      <c r="T2509" s="15">
        <f t="shared" si="203"/>
        <v>42135.072962962964</v>
      </c>
      <c r="U2509">
        <f t="shared" si="204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8334</v>
      </c>
      <c r="R2510" t="s">
        <v>8351</v>
      </c>
      <c r="S2510" s="15">
        <f t="shared" si="202"/>
        <v>41835.951782407406</v>
      </c>
      <c r="T2510" s="15">
        <f t="shared" si="203"/>
        <v>41865.951782407406</v>
      </c>
      <c r="U2510">
        <f t="shared" si="204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8334</v>
      </c>
      <c r="R2511" t="s">
        <v>8351</v>
      </c>
      <c r="S2511" s="15">
        <f t="shared" si="202"/>
        <v>42058.809594907405</v>
      </c>
      <c r="T2511" s="15">
        <f t="shared" si="203"/>
        <v>42114.767928240741</v>
      </c>
      <c r="U2511">
        <f t="shared" si="204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8334</v>
      </c>
      <c r="R2512" t="s">
        <v>8351</v>
      </c>
      <c r="S2512" s="15">
        <f t="shared" si="202"/>
        <v>42078.997361111105</v>
      </c>
      <c r="T2512" s="15">
        <f t="shared" si="203"/>
        <v>42138.997361111105</v>
      </c>
      <c r="U2512">
        <f t="shared" si="204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8334</v>
      </c>
      <c r="R2513" t="s">
        <v>8351</v>
      </c>
      <c r="S2513" s="15">
        <f t="shared" si="202"/>
        <v>42371.446909722217</v>
      </c>
      <c r="T2513" s="15">
        <f t="shared" si="203"/>
        <v>42401.446909722217</v>
      </c>
      <c r="U2513">
        <f t="shared" si="204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8334</v>
      </c>
      <c r="R2514" t="s">
        <v>8351</v>
      </c>
      <c r="S2514" s="15">
        <f t="shared" si="202"/>
        <v>41971.876863425925</v>
      </c>
      <c r="T2514" s="15">
        <f t="shared" si="203"/>
        <v>41986.876863425925</v>
      </c>
      <c r="U2514">
        <f t="shared" si="204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8334</v>
      </c>
      <c r="R2515" t="s">
        <v>8351</v>
      </c>
      <c r="S2515" s="15">
        <f t="shared" si="202"/>
        <v>42732.00681712963</v>
      </c>
      <c r="T2515" s="15">
        <f t="shared" si="203"/>
        <v>42792.00681712963</v>
      </c>
      <c r="U2515">
        <f t="shared" si="204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8334</v>
      </c>
      <c r="R2516" t="s">
        <v>8351</v>
      </c>
      <c r="S2516" s="15">
        <f t="shared" si="202"/>
        <v>41854.389780092592</v>
      </c>
      <c r="T2516" s="15">
        <f t="shared" si="203"/>
        <v>41871.389780092592</v>
      </c>
      <c r="U2516">
        <f t="shared" si="204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8334</v>
      </c>
      <c r="R2517" t="s">
        <v>8351</v>
      </c>
      <c r="S2517" s="15">
        <f t="shared" si="202"/>
        <v>42027.839733796296</v>
      </c>
      <c r="T2517" s="15">
        <f t="shared" si="203"/>
        <v>42057.839733796296</v>
      </c>
      <c r="U2517">
        <f t="shared" si="204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8334</v>
      </c>
      <c r="R2518" t="s">
        <v>8351</v>
      </c>
      <c r="S2518" s="15">
        <f t="shared" si="202"/>
        <v>41942.653379629628</v>
      </c>
      <c r="T2518" s="15">
        <f t="shared" si="203"/>
        <v>41972.6950462963</v>
      </c>
      <c r="U2518">
        <f t="shared" si="204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8334</v>
      </c>
      <c r="R2519" t="s">
        <v>8351</v>
      </c>
      <c r="S2519" s="15">
        <f t="shared" si="202"/>
        <v>42052.802430555559</v>
      </c>
      <c r="T2519" s="15">
        <f t="shared" si="203"/>
        <v>42082.760763888888</v>
      </c>
      <c r="U2519">
        <f t="shared" si="204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8334</v>
      </c>
      <c r="R2520" t="s">
        <v>8351</v>
      </c>
      <c r="S2520" s="15">
        <f t="shared" si="202"/>
        <v>41926.680879629632</v>
      </c>
      <c r="T2520" s="15">
        <f t="shared" si="203"/>
        <v>41956.722546296296</v>
      </c>
      <c r="U2520">
        <f t="shared" si="204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8334</v>
      </c>
      <c r="R2521" t="s">
        <v>8351</v>
      </c>
      <c r="S2521" s="15">
        <f t="shared" si="202"/>
        <v>41809.155138888891</v>
      </c>
      <c r="T2521" s="15">
        <f t="shared" si="203"/>
        <v>41839.155138888891</v>
      </c>
      <c r="U2521">
        <f t="shared" si="204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8334</v>
      </c>
      <c r="R2522" t="s">
        <v>8351</v>
      </c>
      <c r="S2522" s="15">
        <f t="shared" si="202"/>
        <v>42612.600520833337</v>
      </c>
      <c r="T2522" s="15">
        <f t="shared" si="203"/>
        <v>42658.806249999994</v>
      </c>
      <c r="U2522">
        <f t="shared" si="204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8323</v>
      </c>
      <c r="R2523" t="s">
        <v>8352</v>
      </c>
      <c r="S2523" s="15">
        <f t="shared" si="202"/>
        <v>42269.967835648145</v>
      </c>
      <c r="T2523" s="15">
        <f t="shared" si="203"/>
        <v>42290.967835648145</v>
      </c>
      <c r="U2523">
        <f t="shared" si="204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8323</v>
      </c>
      <c r="R2524" t="s">
        <v>8352</v>
      </c>
      <c r="S2524" s="15">
        <f t="shared" si="202"/>
        <v>42460.573611111111</v>
      </c>
      <c r="T2524" s="15">
        <f t="shared" si="203"/>
        <v>42482.619444444441</v>
      </c>
      <c r="U2524">
        <f t="shared" si="204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8323</v>
      </c>
      <c r="R2525" t="s">
        <v>8352</v>
      </c>
      <c r="S2525" s="15">
        <f t="shared" si="202"/>
        <v>41930.975601851853</v>
      </c>
      <c r="T2525" s="15">
        <f t="shared" si="203"/>
        <v>41961.017268518524</v>
      </c>
      <c r="U2525">
        <f t="shared" si="204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15">
        <f t="shared" si="202"/>
        <v>41961.807372685187</v>
      </c>
      <c r="T2526" s="15">
        <f t="shared" si="203"/>
        <v>41994.1875</v>
      </c>
      <c r="U2526">
        <f t="shared" si="204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15">
        <f t="shared" si="202"/>
        <v>41058.844571759262</v>
      </c>
      <c r="T2527" s="15">
        <f t="shared" si="203"/>
        <v>41088.844571759262</v>
      </c>
      <c r="U2527">
        <f t="shared" si="204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15">
        <f t="shared" si="202"/>
        <v>41953.091134259259</v>
      </c>
      <c r="T2528" s="15">
        <f t="shared" si="203"/>
        <v>41981.207638888889</v>
      </c>
      <c r="U2528">
        <f t="shared" si="204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15">
        <f t="shared" si="202"/>
        <v>41546.75105324074</v>
      </c>
      <c r="T2529" s="15">
        <f t="shared" si="203"/>
        <v>41565.165972222225</v>
      </c>
      <c r="U2529">
        <f t="shared" si="204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15">
        <f t="shared" si="202"/>
        <v>42217.834525462968</v>
      </c>
      <c r="T2530" s="15">
        <f t="shared" si="203"/>
        <v>42236.458333333328</v>
      </c>
      <c r="U2530">
        <f t="shared" si="204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1" t="s">
        <v>8334</v>
      </c>
      <c r="R2570" t="s">
        <v>8335</v>
      </c>
      <c r="S2570" s="15">
        <f t="shared" ref="S2570:S2633" si="207">(((J2570/60)/60)/24)+DATE(1970,1,1)</f>
        <v>42584.666597222225</v>
      </c>
      <c r="T2570" s="15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8334</v>
      </c>
      <c r="R2571" t="s">
        <v>8335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8334</v>
      </c>
      <c r="R2572" t="s">
        <v>8335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8334</v>
      </c>
      <c r="R2573" t="s">
        <v>8335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8334</v>
      </c>
      <c r="R2574" t="s">
        <v>8335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8334</v>
      </c>
      <c r="R2575" t="s">
        <v>8335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8334</v>
      </c>
      <c r="R2576" t="s">
        <v>8335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8334</v>
      </c>
      <c r="R2577" t="s">
        <v>8335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8334</v>
      </c>
      <c r="R2578" t="s">
        <v>8335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8334</v>
      </c>
      <c r="R2579" t="s">
        <v>8335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8334</v>
      </c>
      <c r="R2580" t="s">
        <v>8335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8334</v>
      </c>
      <c r="R2581" t="s">
        <v>8335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8334</v>
      </c>
      <c r="R2582" t="s">
        <v>8335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8334</v>
      </c>
      <c r="R2583" t="s">
        <v>8335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8334</v>
      </c>
      <c r="R2584" t="s">
        <v>8335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8334</v>
      </c>
      <c r="R2585" t="s">
        <v>8335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8334</v>
      </c>
      <c r="R2586" t="s">
        <v>8335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8334</v>
      </c>
      <c r="R2587" t="s">
        <v>8335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8334</v>
      </c>
      <c r="R2588" t="s">
        <v>8335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8334</v>
      </c>
      <c r="R2589" t="s">
        <v>8335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8334</v>
      </c>
      <c r="R2592" t="s">
        <v>8335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8334</v>
      </c>
      <c r="R2595" t="s">
        <v>8335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t="s">
        <v>8335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1" t="s">
        <v>8317</v>
      </c>
      <c r="R2634" t="s">
        <v>8353</v>
      </c>
      <c r="S2634" s="15">
        <f t="shared" ref="S2634:S2697" si="212">(((J2634/60)/60)/24)+DATE(1970,1,1)</f>
        <v>42494.061793981484</v>
      </c>
      <c r="T2634" s="15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8317</v>
      </c>
      <c r="R2644" t="s">
        <v>8353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1" t="s">
        <v>8334</v>
      </c>
      <c r="R2698" t="s">
        <v>8335</v>
      </c>
      <c r="S2698" s="15">
        <f t="shared" ref="S2698:S2761" si="217">(((J2698/60)/60)/24)+DATE(1970,1,1)</f>
        <v>41964.844444444447</v>
      </c>
      <c r="T2698" s="15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8334</v>
      </c>
      <c r="R2701" t="s">
        <v>8335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t="s">
        <v>8335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15">
        <f t="shared" si="217"/>
        <v>42801.774699074071</v>
      </c>
      <c r="T2703" s="15">
        <f t="shared" si="218"/>
        <v>42832.733032407406</v>
      </c>
      <c r="U2703">
        <f t="shared" si="219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15">
        <f t="shared" si="217"/>
        <v>42800.801817129628</v>
      </c>
      <c r="T2704" s="15">
        <f t="shared" si="218"/>
        <v>42830.760150462964</v>
      </c>
      <c r="U2704">
        <f t="shared" si="219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15">
        <f t="shared" si="217"/>
        <v>42756.690162037034</v>
      </c>
      <c r="T2705" s="15">
        <f t="shared" si="218"/>
        <v>42816.648495370369</v>
      </c>
      <c r="U2705">
        <f t="shared" si="219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15">
        <f t="shared" si="217"/>
        <v>42787.862430555557</v>
      </c>
      <c r="T2706" s="15">
        <f t="shared" si="218"/>
        <v>42830.820763888885</v>
      </c>
      <c r="U2706">
        <f t="shared" si="219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15">
        <f t="shared" si="217"/>
        <v>42773.916180555556</v>
      </c>
      <c r="T2707" s="15">
        <f t="shared" si="218"/>
        <v>42818.874513888892</v>
      </c>
      <c r="U2707">
        <f t="shared" si="219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15">
        <f t="shared" si="217"/>
        <v>41899.294942129629</v>
      </c>
      <c r="T2708" s="15">
        <f t="shared" si="218"/>
        <v>41928.290972222225</v>
      </c>
      <c r="U2708">
        <f t="shared" si="219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15">
        <f t="shared" si="217"/>
        <v>41391.782905092594</v>
      </c>
      <c r="T2709" s="15">
        <f t="shared" si="218"/>
        <v>41421.290972222225</v>
      </c>
      <c r="U2709">
        <f t="shared" si="219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15">
        <f t="shared" si="217"/>
        <v>42512.698217592595</v>
      </c>
      <c r="T2710" s="15">
        <f t="shared" si="218"/>
        <v>42572.698217592595</v>
      </c>
      <c r="U2710">
        <f t="shared" si="219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15">
        <f t="shared" si="217"/>
        <v>42612.149780092594</v>
      </c>
      <c r="T2711" s="15">
        <f t="shared" si="218"/>
        <v>42647.165972222225</v>
      </c>
      <c r="U2711">
        <f t="shared" si="219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15">
        <f t="shared" si="217"/>
        <v>41780.745254629634</v>
      </c>
      <c r="T2713" s="15">
        <f t="shared" si="218"/>
        <v>41810.917361111111</v>
      </c>
      <c r="U2713">
        <f t="shared" si="219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15">
        <f t="shared" si="217"/>
        <v>41432.062037037038</v>
      </c>
      <c r="T2714" s="15">
        <f t="shared" si="218"/>
        <v>41468.75</v>
      </c>
      <c r="U2714">
        <f t="shared" si="219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15">
        <f t="shared" si="217"/>
        <v>42322.653749999998</v>
      </c>
      <c r="T2715" s="15">
        <f t="shared" si="218"/>
        <v>42362.653749999998</v>
      </c>
      <c r="U2715">
        <f t="shared" si="219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15">
        <f t="shared" si="217"/>
        <v>42629.655046296291</v>
      </c>
      <c r="T2716" s="15">
        <f t="shared" si="218"/>
        <v>42657.958333333328</v>
      </c>
      <c r="U2716">
        <f t="shared" si="219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15">
        <f t="shared" si="217"/>
        <v>42387.398472222223</v>
      </c>
      <c r="T2717" s="15">
        <f t="shared" si="218"/>
        <v>42421.398472222223</v>
      </c>
      <c r="U2717">
        <f t="shared" si="219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15">
        <f t="shared" si="217"/>
        <v>42255.333252314813</v>
      </c>
      <c r="T2718" s="15">
        <f t="shared" si="218"/>
        <v>42285.333252314813</v>
      </c>
      <c r="U2718">
        <f t="shared" si="219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15">
        <f t="shared" si="217"/>
        <v>41934.914918981485</v>
      </c>
      <c r="T2719" s="15">
        <f t="shared" si="218"/>
        <v>41979.956585648149</v>
      </c>
      <c r="U2719">
        <f t="shared" si="219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15">
        <f t="shared" si="217"/>
        <v>42465.596585648149</v>
      </c>
      <c r="T2720" s="15">
        <f t="shared" si="218"/>
        <v>42493.958333333328</v>
      </c>
      <c r="U2720">
        <f t="shared" si="219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15">
        <f t="shared" si="217"/>
        <v>42418.031180555554</v>
      </c>
      <c r="T2721" s="15">
        <f t="shared" si="218"/>
        <v>42477.989513888882</v>
      </c>
      <c r="U2721">
        <f t="shared" si="219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15">
        <f t="shared" si="217"/>
        <v>42655.465891203698</v>
      </c>
      <c r="T2722" s="15">
        <f t="shared" si="218"/>
        <v>42685.507557870369</v>
      </c>
      <c r="U2722">
        <f t="shared" si="219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8320</v>
      </c>
      <c r="R2745" t="s">
        <v>8356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1" t="s">
        <v>8320</v>
      </c>
      <c r="R2762" t="s">
        <v>8356</v>
      </c>
      <c r="S2762" s="15">
        <f t="shared" ref="S2762:S2825" si="222">(((J2762/60)/60)/24)+DATE(1970,1,1)</f>
        <v>41415.461319444446</v>
      </c>
      <c r="T2762" s="15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8320</v>
      </c>
      <c r="R2767" t="s">
        <v>8356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8320</v>
      </c>
      <c r="R2773" t="s">
        <v>8356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8320</v>
      </c>
      <c r="R2774" t="s">
        <v>8356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8320</v>
      </c>
      <c r="R2782" t="s">
        <v>8356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43.2" x14ac:dyDescent="0.3">
      <c r="A2783">
        <v>3652</v>
      </c>
      <c r="B2783" s="9" t="s">
        <v>2867</v>
      </c>
      <c r="C2783" s="3" t="s">
        <v>7762</v>
      </c>
      <c r="D2783" s="5">
        <v>300</v>
      </c>
      <c r="E2783" s="7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>
        <f t="shared" si="221"/>
        <v>44.24</v>
      </c>
      <c r="Q2783" s="11" t="s">
        <v>8315</v>
      </c>
      <c r="R2783" t="s">
        <v>8316</v>
      </c>
      <c r="S2783" s="15">
        <f t="shared" si="222"/>
        <v>42596.644699074073</v>
      </c>
      <c r="T2783" s="15">
        <f t="shared" si="223"/>
        <v>42607.165972222225</v>
      </c>
      <c r="U2783">
        <f t="shared" si="224"/>
        <v>2016</v>
      </c>
    </row>
    <row r="2784" spans="1:21" ht="43.2" x14ac:dyDescent="0.3">
      <c r="A2784">
        <v>3704</v>
      </c>
      <c r="B2784" s="9" t="s">
        <v>3701</v>
      </c>
      <c r="C2784" s="3" t="s">
        <v>7814</v>
      </c>
      <c r="D2784" s="5">
        <v>300</v>
      </c>
      <c r="E2784" s="7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>
        <f t="shared" si="221"/>
        <v>15.15</v>
      </c>
      <c r="Q2784" s="11" t="s">
        <v>8315</v>
      </c>
      <c r="R2784" t="s">
        <v>8316</v>
      </c>
      <c r="S2784" s="15">
        <f t="shared" si="222"/>
        <v>42461.689745370371</v>
      </c>
      <c r="T2784" s="15">
        <f t="shared" si="223"/>
        <v>42521.689745370371</v>
      </c>
      <c r="U2784">
        <f t="shared" si="224"/>
        <v>2016</v>
      </c>
    </row>
    <row r="2785" spans="1:21" ht="43.2" x14ac:dyDescent="0.3">
      <c r="A2785">
        <v>3725</v>
      </c>
      <c r="B2785" s="9" t="s">
        <v>3722</v>
      </c>
      <c r="C2785" s="3" t="s">
        <v>7835</v>
      </c>
      <c r="D2785" s="5">
        <v>300</v>
      </c>
      <c r="E2785" s="7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>
        <f t="shared" si="221"/>
        <v>25.4</v>
      </c>
      <c r="Q2785" s="11" t="s">
        <v>8315</v>
      </c>
      <c r="R2785" t="s">
        <v>8316</v>
      </c>
      <c r="S2785" s="15">
        <f t="shared" si="222"/>
        <v>42401.945219907408</v>
      </c>
      <c r="T2785" s="15">
        <f t="shared" si="223"/>
        <v>42418.895833333328</v>
      </c>
      <c r="U2785">
        <f t="shared" si="224"/>
        <v>2016</v>
      </c>
    </row>
    <row r="2786" spans="1:21" ht="43.2" x14ac:dyDescent="0.3">
      <c r="A2786">
        <v>3820</v>
      </c>
      <c r="B2786" s="9" t="s">
        <v>3817</v>
      </c>
      <c r="C2786" s="3" t="s">
        <v>7929</v>
      </c>
      <c r="D2786" s="5">
        <v>300</v>
      </c>
      <c r="E2786" s="7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>
        <f t="shared" si="221"/>
        <v>21.5</v>
      </c>
      <c r="Q2786" s="11" t="s">
        <v>8315</v>
      </c>
      <c r="R2786" t="s">
        <v>8316</v>
      </c>
      <c r="S2786" s="15">
        <f t="shared" si="222"/>
        <v>42160.651817129634</v>
      </c>
      <c r="T2786" s="15">
        <f t="shared" si="223"/>
        <v>42190.651817129634</v>
      </c>
      <c r="U2786">
        <f t="shared" si="224"/>
        <v>2015</v>
      </c>
    </row>
    <row r="2787" spans="1:21" ht="43.2" x14ac:dyDescent="0.3">
      <c r="A2787">
        <v>3562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 s="11" t="s">
        <v>8315</v>
      </c>
      <c r="R2787" t="s">
        <v>8316</v>
      </c>
      <c r="S2787" s="15">
        <f t="shared" si="222"/>
        <v>42433.761886574073</v>
      </c>
      <c r="T2787" s="15">
        <f t="shared" si="223"/>
        <v>42442.916666666672</v>
      </c>
      <c r="U2787">
        <f t="shared" si="224"/>
        <v>2016</v>
      </c>
    </row>
    <row r="2788" spans="1:21" ht="43.2" x14ac:dyDescent="0.3">
      <c r="A2788">
        <v>3693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 s="11" t="s">
        <v>8315</v>
      </c>
      <c r="R2788" t="s">
        <v>8316</v>
      </c>
      <c r="S2788" s="15">
        <f t="shared" si="222"/>
        <v>42309.191307870366</v>
      </c>
      <c r="T2788" s="15">
        <f t="shared" si="223"/>
        <v>42338.9375</v>
      </c>
      <c r="U2788">
        <f t="shared" si="224"/>
        <v>2015</v>
      </c>
    </row>
    <row r="2789" spans="1:21" ht="28.8" x14ac:dyDescent="0.3">
      <c r="A2789">
        <v>3309</v>
      </c>
      <c r="B2789" s="9" t="s">
        <v>3309</v>
      </c>
      <c r="C2789" s="3" t="s">
        <v>7419</v>
      </c>
      <c r="D2789" s="5">
        <v>350</v>
      </c>
      <c r="E2789" s="7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>
        <f t="shared" si="221"/>
        <v>18</v>
      </c>
      <c r="Q2789" s="11" t="s">
        <v>8315</v>
      </c>
      <c r="R2789" t="s">
        <v>8316</v>
      </c>
      <c r="S2789" s="15">
        <f t="shared" si="222"/>
        <v>42628.650208333333</v>
      </c>
      <c r="T2789" s="15">
        <f t="shared" si="223"/>
        <v>42659.650208333333</v>
      </c>
      <c r="U2789">
        <f t="shared" si="224"/>
        <v>2016</v>
      </c>
    </row>
    <row r="2790" spans="1:21" ht="43.2" x14ac:dyDescent="0.3">
      <c r="A2790">
        <v>3405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 s="11" t="s">
        <v>8315</v>
      </c>
      <c r="R2790" t="s">
        <v>8316</v>
      </c>
      <c r="S2790" s="15">
        <f t="shared" si="222"/>
        <v>42410.017199074078</v>
      </c>
      <c r="T2790" s="15">
        <f t="shared" si="223"/>
        <v>42430.999305555553</v>
      </c>
      <c r="U2790">
        <f t="shared" si="224"/>
        <v>2016</v>
      </c>
    </row>
    <row r="2791" spans="1:21" ht="57.6" x14ac:dyDescent="0.3">
      <c r="A2791">
        <v>3521</v>
      </c>
      <c r="B2791" s="9" t="s">
        <v>3520</v>
      </c>
      <c r="C2791" s="3" t="s">
        <v>7631</v>
      </c>
      <c r="D2791" s="5">
        <v>350</v>
      </c>
      <c r="E2791" s="7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>
        <f t="shared" si="221"/>
        <v>45.62</v>
      </c>
      <c r="Q2791" s="11" t="s">
        <v>8315</v>
      </c>
      <c r="R2791" t="s">
        <v>8316</v>
      </c>
      <c r="S2791" s="15">
        <f t="shared" si="222"/>
        <v>41881.361342592594</v>
      </c>
      <c r="T2791" s="15">
        <f t="shared" si="223"/>
        <v>41911.361342592594</v>
      </c>
      <c r="U2791">
        <f t="shared" si="224"/>
        <v>2014</v>
      </c>
    </row>
    <row r="2792" spans="1:21" ht="43.2" x14ac:dyDescent="0.3">
      <c r="A2792">
        <v>3558</v>
      </c>
      <c r="B2792" s="9" t="s">
        <v>3557</v>
      </c>
      <c r="C2792" s="3" t="s">
        <v>7668</v>
      </c>
      <c r="D2792" s="5">
        <v>350</v>
      </c>
      <c r="E2792" s="7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>
        <f t="shared" si="221"/>
        <v>22.91</v>
      </c>
      <c r="Q2792" s="11" t="s">
        <v>8315</v>
      </c>
      <c r="R2792" t="s">
        <v>8316</v>
      </c>
      <c r="S2792" s="15">
        <f t="shared" si="222"/>
        <v>42139.816840277781</v>
      </c>
      <c r="T2792" s="15">
        <f t="shared" si="223"/>
        <v>42181.875</v>
      </c>
      <c r="U2792">
        <f t="shared" si="224"/>
        <v>2015</v>
      </c>
    </row>
    <row r="2793" spans="1:21" ht="43.2" x14ac:dyDescent="0.3">
      <c r="A2793">
        <v>3686</v>
      </c>
      <c r="B2793" s="9" t="s">
        <v>3683</v>
      </c>
      <c r="C2793" s="3" t="s">
        <v>7796</v>
      </c>
      <c r="D2793" s="5">
        <v>350</v>
      </c>
      <c r="E2793" s="7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>
        <f t="shared" si="221"/>
        <v>59.17</v>
      </c>
      <c r="Q2793" s="11" t="s">
        <v>8315</v>
      </c>
      <c r="R2793" t="s">
        <v>8316</v>
      </c>
      <c r="S2793" s="15">
        <f t="shared" si="222"/>
        <v>42230.662731481483</v>
      </c>
      <c r="T2793" s="15">
        <f t="shared" si="223"/>
        <v>42245.165972222225</v>
      </c>
      <c r="U2793">
        <f t="shared" si="224"/>
        <v>2015</v>
      </c>
    </row>
    <row r="2794" spans="1:21" ht="57.6" x14ac:dyDescent="0.3">
      <c r="A2794">
        <v>2805</v>
      </c>
      <c r="B2794" s="9" t="s">
        <v>2805</v>
      </c>
      <c r="C2794" s="3" t="s">
        <v>6915</v>
      </c>
      <c r="D2794" s="5">
        <v>400</v>
      </c>
      <c r="E2794" s="7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>
        <f t="shared" si="221"/>
        <v>24.44</v>
      </c>
      <c r="Q2794" s="11" t="s">
        <v>8315</v>
      </c>
      <c r="R2794" t="s">
        <v>8316</v>
      </c>
      <c r="S2794" s="15">
        <f t="shared" si="222"/>
        <v>42213.505474537036</v>
      </c>
      <c r="T2794" s="15">
        <f t="shared" si="223"/>
        <v>42238.505474537036</v>
      </c>
      <c r="U2794">
        <f t="shared" si="224"/>
        <v>2015</v>
      </c>
    </row>
    <row r="2795" spans="1:21" ht="43.2" x14ac:dyDescent="0.3">
      <c r="A2795">
        <v>3325</v>
      </c>
      <c r="B2795" s="9" t="s">
        <v>3325</v>
      </c>
      <c r="C2795" s="3" t="s">
        <v>7435</v>
      </c>
      <c r="D2795" s="5">
        <v>400</v>
      </c>
      <c r="E2795" s="7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>
        <f t="shared" si="221"/>
        <v>30</v>
      </c>
      <c r="Q2795" s="11" t="s">
        <v>8315</v>
      </c>
      <c r="R2795" t="s">
        <v>8316</v>
      </c>
      <c r="S2795" s="15">
        <f t="shared" si="222"/>
        <v>42064.785613425927</v>
      </c>
      <c r="T2795" s="15">
        <f t="shared" si="223"/>
        <v>42099.743946759263</v>
      </c>
      <c r="U2795">
        <f t="shared" si="224"/>
        <v>2015</v>
      </c>
    </row>
    <row r="2796" spans="1:21" ht="43.2" x14ac:dyDescent="0.3">
      <c r="A2796">
        <v>3494</v>
      </c>
      <c r="B2796" s="9" t="s">
        <v>3493</v>
      </c>
      <c r="C2796" s="3" t="s">
        <v>7604</v>
      </c>
      <c r="D2796" s="5">
        <v>400</v>
      </c>
      <c r="E2796" s="7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>
        <f t="shared" si="221"/>
        <v>30.77</v>
      </c>
      <c r="Q2796" s="11" t="s">
        <v>8315</v>
      </c>
      <c r="R2796" t="s">
        <v>8316</v>
      </c>
      <c r="S2796" s="15">
        <f t="shared" si="222"/>
        <v>42689.214988425927</v>
      </c>
      <c r="T2796" s="15">
        <f t="shared" si="223"/>
        <v>42700.25</v>
      </c>
      <c r="U2796">
        <f t="shared" si="224"/>
        <v>2016</v>
      </c>
    </row>
    <row r="2797" spans="1:21" ht="57.6" x14ac:dyDescent="0.3">
      <c r="A2797">
        <v>2836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 s="11" t="s">
        <v>8315</v>
      </c>
      <c r="R2797" t="s">
        <v>8316</v>
      </c>
      <c r="S2797" s="15">
        <f t="shared" si="222"/>
        <v>42746.261782407411</v>
      </c>
      <c r="T2797" s="15">
        <f t="shared" si="223"/>
        <v>42784.207638888889</v>
      </c>
      <c r="U2797">
        <f t="shared" si="224"/>
        <v>2017</v>
      </c>
    </row>
    <row r="2798" spans="1:21" ht="43.2" x14ac:dyDescent="0.3">
      <c r="A2798">
        <v>539</v>
      </c>
      <c r="B2798" s="9" t="s">
        <v>540</v>
      </c>
      <c r="C2798" s="3" t="s">
        <v>4649</v>
      </c>
      <c r="D2798" s="5">
        <v>500</v>
      </c>
      <c r="E2798" s="7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>
        <f t="shared" si="221"/>
        <v>25.16</v>
      </c>
      <c r="Q2798" s="11" t="s">
        <v>8315</v>
      </c>
      <c r="R2798" t="s">
        <v>8316</v>
      </c>
      <c r="S2798" s="15">
        <f t="shared" si="222"/>
        <v>42535.049849537041</v>
      </c>
      <c r="T2798" s="15">
        <f t="shared" si="223"/>
        <v>42556.049849537041</v>
      </c>
      <c r="U2798">
        <f t="shared" si="224"/>
        <v>2016</v>
      </c>
    </row>
    <row r="2799" spans="1:21" ht="43.2" x14ac:dyDescent="0.3">
      <c r="A2799">
        <v>1294</v>
      </c>
      <c r="B2799" s="9" t="s">
        <v>1295</v>
      </c>
      <c r="C2799" s="3" t="s">
        <v>5404</v>
      </c>
      <c r="D2799" s="5">
        <v>500</v>
      </c>
      <c r="E2799" s="7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>
        <f t="shared" si="221"/>
        <v>27.73</v>
      </c>
      <c r="Q2799" s="11" t="s">
        <v>8315</v>
      </c>
      <c r="R2799" t="s">
        <v>8316</v>
      </c>
      <c r="S2799" s="15">
        <f t="shared" si="222"/>
        <v>42278.453668981485</v>
      </c>
      <c r="T2799" s="15">
        <f t="shared" si="223"/>
        <v>42296.458333333328</v>
      </c>
      <c r="U2799">
        <f t="shared" si="224"/>
        <v>2015</v>
      </c>
    </row>
    <row r="2800" spans="1:21" ht="43.2" x14ac:dyDescent="0.3">
      <c r="A2800">
        <v>2801</v>
      </c>
      <c r="B2800" s="9" t="s">
        <v>2801</v>
      </c>
      <c r="C2800" s="3" t="s">
        <v>6911</v>
      </c>
      <c r="D2800" s="5">
        <v>500</v>
      </c>
      <c r="E2800" s="7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>
        <f t="shared" si="221"/>
        <v>51.23</v>
      </c>
      <c r="Q2800" s="11" t="s">
        <v>8315</v>
      </c>
      <c r="R2800" t="s">
        <v>8316</v>
      </c>
      <c r="S2800" s="15">
        <f t="shared" si="222"/>
        <v>41900.243159722224</v>
      </c>
      <c r="T2800" s="15">
        <f t="shared" si="223"/>
        <v>41922.458333333336</v>
      </c>
      <c r="U2800">
        <f t="shared" si="224"/>
        <v>2014</v>
      </c>
    </row>
    <row r="2801" spans="1:21" ht="43.2" x14ac:dyDescent="0.3">
      <c r="A2801">
        <v>3181</v>
      </c>
      <c r="B2801" s="9" t="s">
        <v>3181</v>
      </c>
      <c r="C2801" s="3" t="s">
        <v>7291</v>
      </c>
      <c r="D2801" s="5">
        <v>500</v>
      </c>
      <c r="E2801" s="7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>
        <f t="shared" si="221"/>
        <v>36.33</v>
      </c>
      <c r="Q2801" s="11" t="s">
        <v>8315</v>
      </c>
      <c r="R2801" t="s">
        <v>8316</v>
      </c>
      <c r="S2801" s="15">
        <f t="shared" si="222"/>
        <v>41779.310034722221</v>
      </c>
      <c r="T2801" s="15">
        <f t="shared" si="223"/>
        <v>41805.666666666664</v>
      </c>
      <c r="U2801">
        <f t="shared" si="224"/>
        <v>2014</v>
      </c>
    </row>
    <row r="2802" spans="1:21" ht="43.2" x14ac:dyDescent="0.3">
      <c r="A2802">
        <v>3289</v>
      </c>
      <c r="B2802" s="9" t="s">
        <v>3289</v>
      </c>
      <c r="C2802" s="3" t="s">
        <v>7399</v>
      </c>
      <c r="D2802" s="5">
        <v>500</v>
      </c>
      <c r="E2802" s="7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>
        <f t="shared" si="221"/>
        <v>26.61</v>
      </c>
      <c r="Q2802" s="11" t="s">
        <v>8315</v>
      </c>
      <c r="R2802" t="s">
        <v>8316</v>
      </c>
      <c r="S2802" s="15">
        <f t="shared" si="222"/>
        <v>42758.368078703701</v>
      </c>
      <c r="T2802" s="15">
        <f t="shared" si="223"/>
        <v>42786.368078703701</v>
      </c>
      <c r="U2802">
        <f t="shared" si="224"/>
        <v>2017</v>
      </c>
    </row>
    <row r="2803" spans="1:21" ht="57.6" x14ac:dyDescent="0.3">
      <c r="A2803">
        <v>3291</v>
      </c>
      <c r="B2803" s="9" t="s">
        <v>3291</v>
      </c>
      <c r="C2803" s="3" t="s">
        <v>7401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>
        <f t="shared" si="221"/>
        <v>40.71</v>
      </c>
      <c r="Q2803" s="11" t="s">
        <v>8315</v>
      </c>
      <c r="R2803" t="s">
        <v>8316</v>
      </c>
      <c r="S2803" s="15">
        <f t="shared" si="222"/>
        <v>42232.702546296292</v>
      </c>
      <c r="T2803" s="15">
        <f t="shared" si="223"/>
        <v>42264.165972222225</v>
      </c>
      <c r="U2803">
        <f t="shared" si="224"/>
        <v>2015</v>
      </c>
    </row>
    <row r="2804" spans="1:21" ht="43.2" x14ac:dyDescent="0.3">
      <c r="A2804">
        <v>3319</v>
      </c>
      <c r="B2804" s="9" t="s">
        <v>3319</v>
      </c>
      <c r="C2804" s="3" t="s">
        <v>7429</v>
      </c>
      <c r="D2804" s="5">
        <v>500</v>
      </c>
      <c r="E2804" s="7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>
        <f t="shared" si="221"/>
        <v>33.75</v>
      </c>
      <c r="Q2804" s="11" t="s">
        <v>8315</v>
      </c>
      <c r="R2804" t="s">
        <v>8316</v>
      </c>
      <c r="S2804" s="15">
        <f t="shared" si="222"/>
        <v>41990.585486111115</v>
      </c>
      <c r="T2804" s="15">
        <f t="shared" si="223"/>
        <v>42035.585486111115</v>
      </c>
      <c r="U2804">
        <f t="shared" si="224"/>
        <v>2014</v>
      </c>
    </row>
    <row r="2805" spans="1:21" ht="57.6" x14ac:dyDescent="0.3">
      <c r="A2805">
        <v>3321</v>
      </c>
      <c r="B2805" s="9" t="s">
        <v>3321</v>
      </c>
      <c r="C2805" s="3" t="s">
        <v>7431</v>
      </c>
      <c r="D2805" s="5">
        <v>500</v>
      </c>
      <c r="E2805" s="7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>
        <f t="shared" si="221"/>
        <v>35.799999999999997</v>
      </c>
      <c r="Q2805" s="11" t="s">
        <v>8315</v>
      </c>
      <c r="R2805" t="s">
        <v>8316</v>
      </c>
      <c r="S2805" s="15">
        <f t="shared" si="222"/>
        <v>41914.100289351853</v>
      </c>
      <c r="T2805" s="15">
        <f t="shared" si="223"/>
        <v>41928.165972222225</v>
      </c>
      <c r="U2805">
        <f t="shared" si="224"/>
        <v>2014</v>
      </c>
    </row>
    <row r="2806" spans="1:21" ht="43.2" x14ac:dyDescent="0.3">
      <c r="A2806">
        <v>3345</v>
      </c>
      <c r="B2806" s="9" t="s">
        <v>3345</v>
      </c>
      <c r="C2806" s="3" t="s">
        <v>7455</v>
      </c>
      <c r="D2806" s="5">
        <v>500</v>
      </c>
      <c r="E2806" s="7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>
        <f t="shared" si="221"/>
        <v>50</v>
      </c>
      <c r="Q2806" s="11" t="s">
        <v>8315</v>
      </c>
      <c r="R2806" t="s">
        <v>8316</v>
      </c>
      <c r="S2806" s="15">
        <f t="shared" si="222"/>
        <v>42053.106111111112</v>
      </c>
      <c r="T2806" s="15">
        <f t="shared" si="223"/>
        <v>42112.025694444441</v>
      </c>
      <c r="U2806">
        <f t="shared" si="224"/>
        <v>2015</v>
      </c>
    </row>
    <row r="2807" spans="1:21" ht="43.2" x14ac:dyDescent="0.3">
      <c r="A2807">
        <v>3353</v>
      </c>
      <c r="B2807" s="9" t="s">
        <v>3352</v>
      </c>
      <c r="C2807" s="3" t="s">
        <v>7463</v>
      </c>
      <c r="D2807" s="5">
        <v>500</v>
      </c>
      <c r="E2807" s="7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>
        <f t="shared" si="221"/>
        <v>35.799999999999997</v>
      </c>
      <c r="Q2807" s="11" t="s">
        <v>8315</v>
      </c>
      <c r="R2807" t="s">
        <v>8316</v>
      </c>
      <c r="S2807" s="15">
        <f t="shared" si="222"/>
        <v>42479.432291666672</v>
      </c>
      <c r="T2807" s="15">
        <f t="shared" si="223"/>
        <v>42492.958333333328</v>
      </c>
      <c r="U2807">
        <f t="shared" si="224"/>
        <v>2016</v>
      </c>
    </row>
    <row r="2808" spans="1:21" ht="43.2" x14ac:dyDescent="0.3">
      <c r="A2808">
        <v>3362</v>
      </c>
      <c r="B2808" s="9" t="s">
        <v>3361</v>
      </c>
      <c r="C2808" s="3" t="s">
        <v>7472</v>
      </c>
      <c r="D2808" s="5">
        <v>500</v>
      </c>
      <c r="E2808" s="7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>
        <f t="shared" si="221"/>
        <v>54.5</v>
      </c>
      <c r="Q2808" s="11" t="s">
        <v>8315</v>
      </c>
      <c r="R2808" t="s">
        <v>8316</v>
      </c>
      <c r="S2808" s="15">
        <f t="shared" si="222"/>
        <v>42056.091631944444</v>
      </c>
      <c r="T2808" s="15">
        <f t="shared" si="223"/>
        <v>42070.204861111109</v>
      </c>
      <c r="U2808">
        <f t="shared" si="224"/>
        <v>2015</v>
      </c>
    </row>
    <row r="2809" spans="1:21" ht="43.2" x14ac:dyDescent="0.3">
      <c r="A2809">
        <v>3366</v>
      </c>
      <c r="B2809" s="9" t="s">
        <v>3365</v>
      </c>
      <c r="C2809" s="3" t="s">
        <v>7476</v>
      </c>
      <c r="D2809" s="5">
        <v>500</v>
      </c>
      <c r="E2809" s="7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>
        <f t="shared" si="221"/>
        <v>61.39</v>
      </c>
      <c r="Q2809" s="11" t="s">
        <v>8315</v>
      </c>
      <c r="R2809" t="s">
        <v>8316</v>
      </c>
      <c r="S2809" s="15">
        <f t="shared" si="222"/>
        <v>42107.067557870367</v>
      </c>
      <c r="T2809" s="15">
        <f t="shared" si="223"/>
        <v>42137.067557870367</v>
      </c>
      <c r="U2809">
        <f t="shared" si="224"/>
        <v>2015</v>
      </c>
    </row>
    <row r="2810" spans="1:21" ht="43.2" x14ac:dyDescent="0.3">
      <c r="A2810">
        <v>3391</v>
      </c>
      <c r="B2810" s="9" t="s">
        <v>3390</v>
      </c>
      <c r="C2810" s="3" t="s">
        <v>7501</v>
      </c>
      <c r="D2810" s="5">
        <v>500</v>
      </c>
      <c r="E2810" s="7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>
        <f t="shared" si="221"/>
        <v>61.94</v>
      </c>
      <c r="Q2810" s="11" t="s">
        <v>8315</v>
      </c>
      <c r="R2810" t="s">
        <v>8316</v>
      </c>
      <c r="S2810" s="15">
        <f t="shared" si="222"/>
        <v>41830.545694444445</v>
      </c>
      <c r="T2810" s="15">
        <f t="shared" si="223"/>
        <v>41859.936111111114</v>
      </c>
      <c r="U2810">
        <f t="shared" si="224"/>
        <v>2014</v>
      </c>
    </row>
    <row r="2811" spans="1:21" ht="57.6" x14ac:dyDescent="0.3">
      <c r="A2811">
        <v>3392</v>
      </c>
      <c r="B2811" s="9" t="s">
        <v>3391</v>
      </c>
      <c r="C2811" s="3" t="s">
        <v>7502</v>
      </c>
      <c r="D2811" s="5">
        <v>500</v>
      </c>
      <c r="E2811" s="7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>
        <f t="shared" si="221"/>
        <v>41.67</v>
      </c>
      <c r="Q2811" s="11" t="s">
        <v>8315</v>
      </c>
      <c r="R2811" t="s">
        <v>8316</v>
      </c>
      <c r="S2811" s="15">
        <f t="shared" si="222"/>
        <v>42446.845543981486</v>
      </c>
      <c r="T2811" s="15">
        <f t="shared" si="223"/>
        <v>42496.845543981486</v>
      </c>
      <c r="U2811">
        <f t="shared" si="224"/>
        <v>2016</v>
      </c>
    </row>
    <row r="2812" spans="1:21" ht="28.8" x14ac:dyDescent="0.3">
      <c r="A2812">
        <v>3395</v>
      </c>
      <c r="B2812" s="9" t="s">
        <v>3394</v>
      </c>
      <c r="C2812" s="3" t="s">
        <v>7505</v>
      </c>
      <c r="D2812" s="5">
        <v>500</v>
      </c>
      <c r="E2812" s="7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>
        <f t="shared" si="221"/>
        <v>24.21</v>
      </c>
      <c r="Q2812" s="11" t="s">
        <v>8315</v>
      </c>
      <c r="R2812" t="s">
        <v>8316</v>
      </c>
      <c r="S2812" s="15">
        <f t="shared" si="222"/>
        <v>42140.712314814817</v>
      </c>
      <c r="T2812" s="15">
        <f t="shared" si="223"/>
        <v>42154.756944444445</v>
      </c>
      <c r="U2812">
        <f t="shared" si="224"/>
        <v>2015</v>
      </c>
    </row>
    <row r="2813" spans="1:21" ht="57.6" x14ac:dyDescent="0.3">
      <c r="A2813">
        <v>3404</v>
      </c>
      <c r="B2813" s="9" t="s">
        <v>3403</v>
      </c>
      <c r="C2813" s="3" t="s">
        <v>7514</v>
      </c>
      <c r="D2813" s="5">
        <v>500</v>
      </c>
      <c r="E2813" s="7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>
        <f t="shared" si="221"/>
        <v>203.33</v>
      </c>
      <c r="Q2813" s="11" t="s">
        <v>8315</v>
      </c>
      <c r="R2813" t="s">
        <v>8316</v>
      </c>
      <c r="S2813" s="15">
        <f t="shared" si="222"/>
        <v>42152.503495370373</v>
      </c>
      <c r="T2813" s="15">
        <f t="shared" si="223"/>
        <v>42172.503495370373</v>
      </c>
      <c r="U2813">
        <f t="shared" si="224"/>
        <v>2015</v>
      </c>
    </row>
    <row r="2814" spans="1:21" ht="43.2" x14ac:dyDescent="0.3">
      <c r="A2814">
        <v>3408</v>
      </c>
      <c r="B2814" s="9" t="s">
        <v>3407</v>
      </c>
      <c r="C2814" s="3" t="s">
        <v>7518</v>
      </c>
      <c r="D2814" s="5">
        <v>500</v>
      </c>
      <c r="E2814" s="7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>
        <f t="shared" si="221"/>
        <v>58.61</v>
      </c>
      <c r="Q2814" s="11" t="s">
        <v>8315</v>
      </c>
      <c r="R2814" t="s">
        <v>8316</v>
      </c>
      <c r="S2814" s="15">
        <f t="shared" si="222"/>
        <v>41808.991944444446</v>
      </c>
      <c r="T2814" s="15">
        <f t="shared" si="223"/>
        <v>41838.991944444446</v>
      </c>
      <c r="U2814">
        <f t="shared" si="224"/>
        <v>2014</v>
      </c>
    </row>
    <row r="2815" spans="1:21" ht="43.2" x14ac:dyDescent="0.3">
      <c r="A2815">
        <v>3409</v>
      </c>
      <c r="B2815" s="9" t="s">
        <v>3408</v>
      </c>
      <c r="C2815" s="3" t="s">
        <v>7519</v>
      </c>
      <c r="D2815" s="5">
        <v>500</v>
      </c>
      <c r="E2815" s="7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>
        <f t="shared" si="221"/>
        <v>29.43</v>
      </c>
      <c r="Q2815" s="11" t="s">
        <v>8315</v>
      </c>
      <c r="R2815" t="s">
        <v>8316</v>
      </c>
      <c r="S2815" s="15">
        <f t="shared" si="222"/>
        <v>42544.814328703709</v>
      </c>
      <c r="T2815" s="15">
        <f t="shared" si="223"/>
        <v>42582.873611111107</v>
      </c>
      <c r="U2815">
        <f t="shared" si="224"/>
        <v>2016</v>
      </c>
    </row>
    <row r="2816" spans="1:21" ht="57.6" x14ac:dyDescent="0.3">
      <c r="A2816">
        <v>3413</v>
      </c>
      <c r="B2816" s="9" t="s">
        <v>3412</v>
      </c>
      <c r="C2816" s="3" t="s">
        <v>7523</v>
      </c>
      <c r="D2816" s="5">
        <v>500</v>
      </c>
      <c r="E2816" s="7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>
        <f t="shared" si="221"/>
        <v>46.43</v>
      </c>
      <c r="Q2816" s="11" t="s">
        <v>8315</v>
      </c>
      <c r="R2816" t="s">
        <v>8316</v>
      </c>
      <c r="S2816" s="15">
        <f t="shared" si="222"/>
        <v>42053.733078703706</v>
      </c>
      <c r="T2816" s="15">
        <f t="shared" si="223"/>
        <v>42063.207638888889</v>
      </c>
      <c r="U2816">
        <f t="shared" si="224"/>
        <v>2015</v>
      </c>
    </row>
    <row r="2817" spans="1:21" ht="43.2" x14ac:dyDescent="0.3">
      <c r="A2817">
        <v>3450</v>
      </c>
      <c r="B2817" s="9" t="s">
        <v>3449</v>
      </c>
      <c r="C2817" s="3" t="s">
        <v>7560</v>
      </c>
      <c r="D2817" s="5">
        <v>500</v>
      </c>
      <c r="E2817" s="7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>
        <f t="shared" si="221"/>
        <v>19.489999999999998</v>
      </c>
      <c r="Q2817" s="11" t="s">
        <v>8315</v>
      </c>
      <c r="R2817" t="s">
        <v>8316</v>
      </c>
      <c r="S2817" s="15">
        <f t="shared" si="222"/>
        <v>42036.704525462963</v>
      </c>
      <c r="T2817" s="15">
        <f t="shared" si="223"/>
        <v>42096.662858796291</v>
      </c>
      <c r="U2817">
        <f t="shared" si="224"/>
        <v>2015</v>
      </c>
    </row>
    <row r="2818" spans="1:21" ht="43.2" x14ac:dyDescent="0.3">
      <c r="A2818">
        <v>3459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 s="11" t="s">
        <v>8315</v>
      </c>
      <c r="R2818" t="s">
        <v>8316</v>
      </c>
      <c r="S2818" s="15">
        <f t="shared" si="222"/>
        <v>42480.479861111111</v>
      </c>
      <c r="T2818" s="15">
        <f t="shared" si="223"/>
        <v>42510.479861111111</v>
      </c>
      <c r="U2818">
        <f t="shared" si="224"/>
        <v>2016</v>
      </c>
    </row>
    <row r="2819" spans="1:21" ht="43.2" x14ac:dyDescent="0.3">
      <c r="A2819">
        <v>3460</v>
      </c>
      <c r="B2819" s="9" t="s">
        <v>3459</v>
      </c>
      <c r="C2819" s="3" t="s">
        <v>7570</v>
      </c>
      <c r="D2819" s="5">
        <v>500</v>
      </c>
      <c r="E2819" s="7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>
        <f t="shared" si="221"/>
        <v>50</v>
      </c>
      <c r="Q2819" s="11" t="s">
        <v>8315</v>
      </c>
      <c r="R2819" t="s">
        <v>8316</v>
      </c>
      <c r="S2819" s="15">
        <f t="shared" si="222"/>
        <v>41852.527222222219</v>
      </c>
      <c r="T2819" s="15">
        <f t="shared" si="223"/>
        <v>41866.527222222219</v>
      </c>
      <c r="U2819">
        <f t="shared" si="224"/>
        <v>2014</v>
      </c>
    </row>
    <row r="2820" spans="1:21" ht="43.2" x14ac:dyDescent="0.3">
      <c r="A2820">
        <v>3461</v>
      </c>
      <c r="B2820" s="9" t="s">
        <v>3460</v>
      </c>
      <c r="C2820" s="3" t="s">
        <v>7571</v>
      </c>
      <c r="D2820" s="5">
        <v>500</v>
      </c>
      <c r="E2820" s="7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 s="11" t="s">
        <v>8315</v>
      </c>
      <c r="R2820" t="s">
        <v>8316</v>
      </c>
      <c r="S2820" s="15">
        <f t="shared" si="222"/>
        <v>42643.632858796293</v>
      </c>
      <c r="T2820" s="15">
        <f t="shared" si="223"/>
        <v>42672.125</v>
      </c>
      <c r="U2820">
        <f t="shared" si="224"/>
        <v>2016</v>
      </c>
    </row>
    <row r="2821" spans="1:21" ht="43.2" x14ac:dyDescent="0.3">
      <c r="A2821">
        <v>3471</v>
      </c>
      <c r="B2821" s="9" t="s">
        <v>3470</v>
      </c>
      <c r="C2821" s="3" t="s">
        <v>7581</v>
      </c>
      <c r="D2821" s="5">
        <v>500</v>
      </c>
      <c r="E2821" s="7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 s="11" t="s">
        <v>8315</v>
      </c>
      <c r="R2821" t="s">
        <v>8316</v>
      </c>
      <c r="S2821" s="15">
        <f t="shared" si="222"/>
        <v>41841.820486111108</v>
      </c>
      <c r="T2821" s="15">
        <f t="shared" si="223"/>
        <v>41882.833333333336</v>
      </c>
      <c r="U2821">
        <f t="shared" si="224"/>
        <v>2014</v>
      </c>
    </row>
    <row r="2822" spans="1:21" ht="43.2" x14ac:dyDescent="0.3">
      <c r="A2822">
        <v>3491</v>
      </c>
      <c r="B2822" s="9" t="s">
        <v>3490</v>
      </c>
      <c r="C2822" s="3" t="s">
        <v>7601</v>
      </c>
      <c r="D2822" s="5">
        <v>500</v>
      </c>
      <c r="E2822" s="7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 s="11" t="s">
        <v>8315</v>
      </c>
      <c r="R2822" t="s">
        <v>8316</v>
      </c>
      <c r="S2822" s="15">
        <f t="shared" si="222"/>
        <v>42121.249814814815</v>
      </c>
      <c r="T2822" s="15">
        <f t="shared" si="223"/>
        <v>42142.249814814815</v>
      </c>
      <c r="U2822">
        <f t="shared" si="224"/>
        <v>2015</v>
      </c>
    </row>
    <row r="2823" spans="1:21" ht="43.2" x14ac:dyDescent="0.3">
      <c r="A2823">
        <v>3514</v>
      </c>
      <c r="B2823" s="9" t="s">
        <v>3513</v>
      </c>
      <c r="C2823" s="3" t="s">
        <v>7624</v>
      </c>
      <c r="D2823" s="5">
        <v>500</v>
      </c>
      <c r="E2823" s="7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 s="11" t="s">
        <v>8315</v>
      </c>
      <c r="R2823" t="s">
        <v>8316</v>
      </c>
      <c r="S2823" s="15">
        <f t="shared" si="222"/>
        <v>42020.846666666665</v>
      </c>
      <c r="T2823" s="15">
        <f t="shared" si="223"/>
        <v>42037.207638888889</v>
      </c>
      <c r="U2823">
        <f t="shared" si="224"/>
        <v>2015</v>
      </c>
    </row>
    <row r="2824" spans="1:21" ht="43.2" x14ac:dyDescent="0.3">
      <c r="A2824">
        <v>3525</v>
      </c>
      <c r="B2824" s="9" t="s">
        <v>3524</v>
      </c>
      <c r="C2824" s="3" t="s">
        <v>7635</v>
      </c>
      <c r="D2824" s="5">
        <v>500</v>
      </c>
      <c r="E2824" s="7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 s="11" t="s">
        <v>8315</v>
      </c>
      <c r="R2824" t="s">
        <v>8316</v>
      </c>
      <c r="S2824" s="15">
        <f t="shared" si="222"/>
        <v>42214.6956712963</v>
      </c>
      <c r="T2824" s="15">
        <f t="shared" si="223"/>
        <v>42225.666666666672</v>
      </c>
      <c r="U2824">
        <f t="shared" si="224"/>
        <v>2015</v>
      </c>
    </row>
    <row r="2825" spans="1:21" ht="43.2" x14ac:dyDescent="0.3">
      <c r="A2825">
        <v>3529</v>
      </c>
      <c r="B2825" s="9" t="s">
        <v>3528</v>
      </c>
      <c r="C2825" s="3" t="s">
        <v>7639</v>
      </c>
      <c r="D2825" s="5">
        <v>500</v>
      </c>
      <c r="E2825" s="7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 s="11" t="s">
        <v>8315</v>
      </c>
      <c r="R2825" t="s">
        <v>8316</v>
      </c>
      <c r="S2825" s="15">
        <f t="shared" si="222"/>
        <v>42177.761782407411</v>
      </c>
      <c r="T2825" s="15">
        <f t="shared" si="223"/>
        <v>42198.041666666672</v>
      </c>
      <c r="U2825">
        <f t="shared" si="224"/>
        <v>2015</v>
      </c>
    </row>
    <row r="2826" spans="1:21" ht="57.6" x14ac:dyDescent="0.3">
      <c r="A2826">
        <v>3533</v>
      </c>
      <c r="B2826" s="9" t="s">
        <v>3532</v>
      </c>
      <c r="C2826" s="3" t="s">
        <v>7643</v>
      </c>
      <c r="D2826" s="5">
        <v>500</v>
      </c>
      <c r="E2826" s="7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>
        <f t="shared" ref="P2826:P2889" si="226">IFERROR(ROUND(E2826/L2826,2),0)</f>
        <v>78.88</v>
      </c>
      <c r="Q2826" s="11" t="s">
        <v>8315</v>
      </c>
      <c r="R2826" t="s">
        <v>8316</v>
      </c>
      <c r="S2826" s="15">
        <f t="shared" ref="S2826:S2889" si="227">(((J2826/60)/60)/24)+DATE(1970,1,1)</f>
        <v>42289.761192129634</v>
      </c>
      <c r="T2826" s="15">
        <f t="shared" ref="T2826:T2889" si="228">(((I2826/60)/60)/24)+DATE(1970,1,1)</f>
        <v>42319.802858796291</v>
      </c>
      <c r="U2826">
        <f t="shared" ref="U2826:U2889" si="229">YEAR(S2826)</f>
        <v>2015</v>
      </c>
    </row>
    <row r="2827" spans="1:21" ht="43.2" x14ac:dyDescent="0.3">
      <c r="A2827">
        <v>3563</v>
      </c>
      <c r="B2827" s="9" t="s">
        <v>3562</v>
      </c>
      <c r="C2827" s="3" t="s">
        <v>7673</v>
      </c>
      <c r="D2827" s="5">
        <v>500</v>
      </c>
      <c r="E2827" s="7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>
        <f t="shared" si="226"/>
        <v>21.1</v>
      </c>
      <c r="Q2827" s="11" t="s">
        <v>8315</v>
      </c>
      <c r="R2827" t="s">
        <v>8316</v>
      </c>
      <c r="S2827" s="15">
        <f t="shared" si="227"/>
        <v>42555.671944444446</v>
      </c>
      <c r="T2827" s="15">
        <f t="shared" si="228"/>
        <v>42583.791666666672</v>
      </c>
      <c r="U2827">
        <f t="shared" si="229"/>
        <v>2016</v>
      </c>
    </row>
    <row r="2828" spans="1:21" ht="28.8" x14ac:dyDescent="0.3">
      <c r="A2828">
        <v>3572</v>
      </c>
      <c r="B2828" s="9" t="s">
        <v>3571</v>
      </c>
      <c r="C2828" s="3" t="s">
        <v>7682</v>
      </c>
      <c r="D2828" s="5">
        <v>500</v>
      </c>
      <c r="E2828" s="7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>
        <f t="shared" si="226"/>
        <v>55.56</v>
      </c>
      <c r="Q2828" s="11" t="s">
        <v>8315</v>
      </c>
      <c r="R2828" t="s">
        <v>8316</v>
      </c>
      <c r="S2828" s="15">
        <f t="shared" si="227"/>
        <v>42146.570393518516</v>
      </c>
      <c r="T2828" s="15">
        <f t="shared" si="228"/>
        <v>42176.570393518516</v>
      </c>
      <c r="U2828">
        <f t="shared" si="229"/>
        <v>2015</v>
      </c>
    </row>
    <row r="2829" spans="1:21" ht="43.2" x14ac:dyDescent="0.3">
      <c r="A2829">
        <v>3579</v>
      </c>
      <c r="B2829" s="9" t="s">
        <v>3578</v>
      </c>
      <c r="C2829" s="3" t="s">
        <v>7689</v>
      </c>
      <c r="D2829" s="5">
        <v>500</v>
      </c>
      <c r="E2829" s="7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>
        <f t="shared" si="226"/>
        <v>35.71</v>
      </c>
      <c r="Q2829" s="11" t="s">
        <v>8315</v>
      </c>
      <c r="R2829" t="s">
        <v>8316</v>
      </c>
      <c r="S2829" s="15">
        <f t="shared" si="227"/>
        <v>42430.762222222227</v>
      </c>
      <c r="T2829" s="15">
        <f t="shared" si="228"/>
        <v>42460.720555555556</v>
      </c>
      <c r="U2829">
        <f t="shared" si="229"/>
        <v>2016</v>
      </c>
    </row>
    <row r="2830" spans="1:21" ht="43.2" x14ac:dyDescent="0.3">
      <c r="A2830">
        <v>3587</v>
      </c>
      <c r="B2830" s="9" t="s">
        <v>3586</v>
      </c>
      <c r="C2830" s="3" t="s">
        <v>7697</v>
      </c>
      <c r="D2830" s="5">
        <v>500</v>
      </c>
      <c r="E2830" s="7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>
        <f t="shared" si="226"/>
        <v>22.61</v>
      </c>
      <c r="Q2830" s="11" t="s">
        <v>8315</v>
      </c>
      <c r="R2830" t="s">
        <v>8316</v>
      </c>
      <c r="S2830" s="15">
        <f t="shared" si="227"/>
        <v>42503.539976851855</v>
      </c>
      <c r="T2830" s="15">
        <f t="shared" si="228"/>
        <v>42548.791666666672</v>
      </c>
      <c r="U2830">
        <f t="shared" si="229"/>
        <v>2016</v>
      </c>
    </row>
    <row r="2831" spans="1:21" ht="43.2" x14ac:dyDescent="0.3">
      <c r="A2831">
        <v>3599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 s="11" t="s">
        <v>8315</v>
      </c>
      <c r="R2831" t="s">
        <v>8316</v>
      </c>
      <c r="S2831" s="15">
        <f t="shared" si="227"/>
        <v>42220.79487268519</v>
      </c>
      <c r="T2831" s="15">
        <f t="shared" si="228"/>
        <v>42246</v>
      </c>
      <c r="U2831">
        <f t="shared" si="229"/>
        <v>2015</v>
      </c>
    </row>
    <row r="2832" spans="1:21" ht="43.2" x14ac:dyDescent="0.3">
      <c r="A2832">
        <v>3650</v>
      </c>
      <c r="B2832" s="9" t="s">
        <v>3648</v>
      </c>
      <c r="C2832" s="3" t="s">
        <v>7760</v>
      </c>
      <c r="D2832" s="5">
        <v>500</v>
      </c>
      <c r="E2832" s="7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>
        <f t="shared" si="226"/>
        <v>29.41</v>
      </c>
      <c r="Q2832" s="11" t="s">
        <v>8315</v>
      </c>
      <c r="R2832" t="s">
        <v>8316</v>
      </c>
      <c r="S2832" s="15">
        <f t="shared" si="227"/>
        <v>42381.478981481487</v>
      </c>
      <c r="T2832" s="15">
        <f t="shared" si="228"/>
        <v>42402.478981481487</v>
      </c>
      <c r="U2832">
        <f t="shared" si="229"/>
        <v>2016</v>
      </c>
    </row>
    <row r="2833" spans="1:21" ht="43.2" x14ac:dyDescent="0.3">
      <c r="A2833">
        <v>3651</v>
      </c>
      <c r="B2833" s="9" t="s">
        <v>3649</v>
      </c>
      <c r="C2833" s="3" t="s">
        <v>7761</v>
      </c>
      <c r="D2833" s="5">
        <v>500</v>
      </c>
      <c r="E2833" s="7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>
        <f t="shared" si="226"/>
        <v>57.78</v>
      </c>
      <c r="Q2833" s="11" t="s">
        <v>8315</v>
      </c>
      <c r="R2833" t="s">
        <v>8316</v>
      </c>
      <c r="S2833" s="15">
        <f t="shared" si="227"/>
        <v>41828.646319444444</v>
      </c>
      <c r="T2833" s="15">
        <f t="shared" si="228"/>
        <v>41861.665972222225</v>
      </c>
      <c r="U2833">
        <f t="shared" si="229"/>
        <v>2014</v>
      </c>
    </row>
    <row r="2834" spans="1:21" ht="28.8" x14ac:dyDescent="0.3">
      <c r="A2834">
        <v>3700</v>
      </c>
      <c r="B2834" s="9" t="s">
        <v>3697</v>
      </c>
      <c r="C2834" s="3" t="s">
        <v>7810</v>
      </c>
      <c r="D2834" s="5">
        <v>500</v>
      </c>
      <c r="E2834" s="7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>
        <f t="shared" si="226"/>
        <v>33.67</v>
      </c>
      <c r="Q2834" s="11" t="s">
        <v>8315</v>
      </c>
      <c r="R2834" t="s">
        <v>8316</v>
      </c>
      <c r="S2834" s="15">
        <f t="shared" si="227"/>
        <v>41882.585648148146</v>
      </c>
      <c r="T2834" s="15">
        <f t="shared" si="228"/>
        <v>41912.666666666664</v>
      </c>
      <c r="U2834">
        <f t="shared" si="229"/>
        <v>2014</v>
      </c>
    </row>
    <row r="2835" spans="1:21" ht="28.8" x14ac:dyDescent="0.3">
      <c r="A2835">
        <v>3711</v>
      </c>
      <c r="B2835" s="9" t="s">
        <v>3708</v>
      </c>
      <c r="C2835" s="3" t="s">
        <v>7821</v>
      </c>
      <c r="D2835" s="5">
        <v>500</v>
      </c>
      <c r="E2835" s="7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>
        <f t="shared" si="226"/>
        <v>27.14</v>
      </c>
      <c r="Q2835" s="11" t="s">
        <v>8315</v>
      </c>
      <c r="R2835" t="s">
        <v>8316</v>
      </c>
      <c r="S2835" s="15">
        <f t="shared" si="227"/>
        <v>41779.724224537036</v>
      </c>
      <c r="T2835" s="15">
        <f t="shared" si="228"/>
        <v>41805.666666666664</v>
      </c>
      <c r="U2835">
        <f t="shared" si="229"/>
        <v>2014</v>
      </c>
    </row>
    <row r="2836" spans="1:21" ht="43.2" x14ac:dyDescent="0.3">
      <c r="A2836">
        <v>3718</v>
      </c>
      <c r="B2836" s="9" t="s">
        <v>3715</v>
      </c>
      <c r="C2836" s="3" t="s">
        <v>7828</v>
      </c>
      <c r="D2836" s="5">
        <v>500</v>
      </c>
      <c r="E2836" s="7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>
        <f t="shared" si="226"/>
        <v>26.02</v>
      </c>
      <c r="Q2836" s="11" t="s">
        <v>8315</v>
      </c>
      <c r="R2836" t="s">
        <v>8316</v>
      </c>
      <c r="S2836" s="15">
        <f t="shared" si="227"/>
        <v>42032.716145833328</v>
      </c>
      <c r="T2836" s="15">
        <f t="shared" si="228"/>
        <v>42062.716145833328</v>
      </c>
      <c r="U2836">
        <f t="shared" si="229"/>
        <v>2015</v>
      </c>
    </row>
    <row r="2837" spans="1:21" ht="43.2" x14ac:dyDescent="0.3">
      <c r="A2837">
        <v>3829</v>
      </c>
      <c r="B2837" s="9" t="s">
        <v>3826</v>
      </c>
      <c r="C2837" s="3" t="s">
        <v>7938</v>
      </c>
      <c r="D2837" s="5">
        <v>500</v>
      </c>
      <c r="E2837" s="7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>
        <f t="shared" si="226"/>
        <v>62.63</v>
      </c>
      <c r="Q2837" s="11" t="s">
        <v>8315</v>
      </c>
      <c r="R2837" t="s">
        <v>8316</v>
      </c>
      <c r="S2837" s="15">
        <f t="shared" si="227"/>
        <v>42593.865405092598</v>
      </c>
      <c r="T2837" s="15">
        <f t="shared" si="228"/>
        <v>42613.865405092598</v>
      </c>
      <c r="U2837">
        <f t="shared" si="229"/>
        <v>2016</v>
      </c>
    </row>
    <row r="2838" spans="1:21" ht="57.6" x14ac:dyDescent="0.3">
      <c r="A2838">
        <v>3831</v>
      </c>
      <c r="B2838" s="9" t="s">
        <v>3828</v>
      </c>
      <c r="C2838" s="3" t="s">
        <v>7940</v>
      </c>
      <c r="D2838" s="5">
        <v>500</v>
      </c>
      <c r="E2838" s="7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>
        <f t="shared" si="226"/>
        <v>58.9</v>
      </c>
      <c r="Q2838" s="11" t="s">
        <v>8315</v>
      </c>
      <c r="R2838" t="s">
        <v>8316</v>
      </c>
      <c r="S2838" s="15">
        <f t="shared" si="227"/>
        <v>41927.848900462966</v>
      </c>
      <c r="T2838" s="15">
        <f t="shared" si="228"/>
        <v>41948.890567129631</v>
      </c>
      <c r="U2838">
        <f t="shared" si="229"/>
        <v>2014</v>
      </c>
    </row>
    <row r="2839" spans="1:21" ht="43.2" x14ac:dyDescent="0.3">
      <c r="A2839">
        <v>3378</v>
      </c>
      <c r="B2839" s="9" t="s">
        <v>3377</v>
      </c>
      <c r="C2839" s="3" t="s">
        <v>7488</v>
      </c>
      <c r="D2839" s="5">
        <v>550</v>
      </c>
      <c r="E2839" s="7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>
        <f t="shared" si="226"/>
        <v>28.19</v>
      </c>
      <c r="Q2839" s="11" t="s">
        <v>8315</v>
      </c>
      <c r="R2839" t="s">
        <v>8316</v>
      </c>
      <c r="S2839" s="15">
        <f t="shared" si="227"/>
        <v>41858.355393518519</v>
      </c>
      <c r="T2839" s="15">
        <f t="shared" si="228"/>
        <v>41882.547222222223</v>
      </c>
      <c r="U2839">
        <f t="shared" si="229"/>
        <v>2014</v>
      </c>
    </row>
    <row r="2840" spans="1:21" ht="43.2" x14ac:dyDescent="0.3">
      <c r="A2840">
        <v>3394</v>
      </c>
      <c r="B2840" s="9" t="s">
        <v>3393</v>
      </c>
      <c r="C2840" s="3" t="s">
        <v>7504</v>
      </c>
      <c r="D2840" s="5">
        <v>550</v>
      </c>
      <c r="E2840" s="7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>
        <f t="shared" si="226"/>
        <v>29</v>
      </c>
      <c r="Q2840" s="11" t="s">
        <v>8315</v>
      </c>
      <c r="R2840" t="s">
        <v>8316</v>
      </c>
      <c r="S2840" s="15">
        <f t="shared" si="227"/>
        <v>41817.59542824074</v>
      </c>
      <c r="T2840" s="15">
        <f t="shared" si="228"/>
        <v>41847.59542824074</v>
      </c>
      <c r="U2840">
        <f t="shared" si="229"/>
        <v>2014</v>
      </c>
    </row>
    <row r="2841" spans="1:21" ht="28.8" x14ac:dyDescent="0.3">
      <c r="A2841">
        <v>3607</v>
      </c>
      <c r="B2841" s="9" t="s">
        <v>3606</v>
      </c>
      <c r="C2841" s="3" t="s">
        <v>7717</v>
      </c>
      <c r="D2841" s="5">
        <v>550</v>
      </c>
      <c r="E2841" s="7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>
        <f t="shared" si="226"/>
        <v>29</v>
      </c>
      <c r="Q2841" s="11" t="s">
        <v>8315</v>
      </c>
      <c r="R2841" t="s">
        <v>8316</v>
      </c>
      <c r="S2841" s="15">
        <f t="shared" si="227"/>
        <v>42338.963912037041</v>
      </c>
      <c r="T2841" s="15">
        <f t="shared" si="228"/>
        <v>42353</v>
      </c>
      <c r="U2841">
        <f t="shared" si="229"/>
        <v>2015</v>
      </c>
    </row>
    <row r="2842" spans="1:21" ht="43.2" x14ac:dyDescent="0.3">
      <c r="A2842">
        <v>2817</v>
      </c>
      <c r="B2842" s="9" t="s">
        <v>2817</v>
      </c>
      <c r="C2842" s="3" t="s">
        <v>6927</v>
      </c>
      <c r="D2842" s="5">
        <v>600</v>
      </c>
      <c r="E2842" s="7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>
        <f t="shared" si="226"/>
        <v>23.64</v>
      </c>
      <c r="Q2842" s="11" t="s">
        <v>8315</v>
      </c>
      <c r="R2842" t="s">
        <v>8316</v>
      </c>
      <c r="S2842" s="15">
        <f t="shared" si="227"/>
        <v>42023.634976851856</v>
      </c>
      <c r="T2842" s="15">
        <f t="shared" si="228"/>
        <v>42063.634976851856</v>
      </c>
      <c r="U2842">
        <f t="shared" si="229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8315</v>
      </c>
      <c r="R2843" t="s">
        <v>8316</v>
      </c>
      <c r="S2843" s="15">
        <f t="shared" si="227"/>
        <v>42291.739548611105</v>
      </c>
      <c r="T2843" s="15">
        <f t="shared" si="228"/>
        <v>42351.781215277777</v>
      </c>
      <c r="U2843">
        <f t="shared" si="229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8315</v>
      </c>
      <c r="R2844" t="s">
        <v>8316</v>
      </c>
      <c r="S2844" s="15">
        <f t="shared" si="227"/>
        <v>41784.952488425923</v>
      </c>
      <c r="T2844" s="15">
        <f t="shared" si="228"/>
        <v>41811.458333333336</v>
      </c>
      <c r="U2844">
        <f t="shared" si="229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8315</v>
      </c>
      <c r="R2845" t="s">
        <v>8316</v>
      </c>
      <c r="S2845" s="15">
        <f t="shared" si="227"/>
        <v>42492.737847222219</v>
      </c>
      <c r="T2845" s="15">
        <f t="shared" si="228"/>
        <v>42534.166666666672</v>
      </c>
      <c r="U2845">
        <f t="shared" si="229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9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15">
        <f t="shared" si="227"/>
        <v>42103.016585648147</v>
      </c>
      <c r="T2847" s="15">
        <f t="shared" si="228"/>
        <v>42163.016585648147</v>
      </c>
      <c r="U2847">
        <f t="shared" si="229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8315</v>
      </c>
      <c r="R2848" t="s">
        <v>8316</v>
      </c>
      <c r="S2848" s="15">
        <f t="shared" si="227"/>
        <v>42108.692060185189</v>
      </c>
      <c r="T2848" s="15">
        <f t="shared" si="228"/>
        <v>42153.692060185189</v>
      </c>
      <c r="U2848">
        <f t="shared" si="229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8315</v>
      </c>
      <c r="R2849" t="s">
        <v>8316</v>
      </c>
      <c r="S2849" s="15">
        <f t="shared" si="227"/>
        <v>42453.806307870371</v>
      </c>
      <c r="T2849" s="15">
        <f t="shared" si="228"/>
        <v>42513.806307870371</v>
      </c>
      <c r="U2849">
        <f t="shared" si="229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15">
        <f t="shared" si="227"/>
        <v>42123.648831018523</v>
      </c>
      <c r="T2850" s="15">
        <f t="shared" si="228"/>
        <v>42153.648831018523</v>
      </c>
      <c r="U2850">
        <f t="shared" si="229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9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15">
        <f t="shared" si="227"/>
        <v>41858.007071759261</v>
      </c>
      <c r="T2852" s="15">
        <f t="shared" si="228"/>
        <v>41888.007071759261</v>
      </c>
      <c r="U2852">
        <f t="shared" si="229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9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15">
        <f t="shared" si="227"/>
        <v>41781.045173611114</v>
      </c>
      <c r="T2854" s="15">
        <f t="shared" si="228"/>
        <v>41811.045173611114</v>
      </c>
      <c r="U2854">
        <f t="shared" si="229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9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9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15">
        <f t="shared" si="227"/>
        <v>42370.007766203707</v>
      </c>
      <c r="T2857" s="15">
        <f t="shared" si="228"/>
        <v>42398.981944444444</v>
      </c>
      <c r="U2857">
        <f t="shared" si="229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15">
        <f t="shared" si="227"/>
        <v>42165.037581018521</v>
      </c>
      <c r="T2858" s="15">
        <f t="shared" si="228"/>
        <v>42224.898611111115</v>
      </c>
      <c r="U2858">
        <f t="shared" si="229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9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9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9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15">
        <f t="shared" si="227"/>
        <v>42480.800648148142</v>
      </c>
      <c r="T2862" s="15">
        <f t="shared" si="228"/>
        <v>42540.800648148142</v>
      </c>
      <c r="U2862">
        <f t="shared" si="229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9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15">
        <f t="shared" si="227"/>
        <v>41784.789687500001</v>
      </c>
      <c r="T2864" s="15">
        <f t="shared" si="228"/>
        <v>41814.789687500001</v>
      </c>
      <c r="U2864">
        <f t="shared" si="229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15">
        <f t="shared" si="227"/>
        <v>41831.675034722226</v>
      </c>
      <c r="T2865" s="15">
        <f t="shared" si="228"/>
        <v>41891.675034722226</v>
      </c>
      <c r="U2865">
        <f t="shared" si="229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9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8315</v>
      </c>
      <c r="R2867" t="s">
        <v>8316</v>
      </c>
      <c r="S2867" s="15">
        <f t="shared" si="227"/>
        <v>41950.114108796297</v>
      </c>
      <c r="T2867" s="15">
        <f t="shared" si="228"/>
        <v>42010.114108796297</v>
      </c>
      <c r="U2867">
        <f t="shared" si="229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15">
        <f t="shared" si="227"/>
        <v>42627.955104166671</v>
      </c>
      <c r="T2868" s="15">
        <f t="shared" si="228"/>
        <v>42657.916666666672</v>
      </c>
      <c r="U2868">
        <f t="shared" si="229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15">
        <f t="shared" si="227"/>
        <v>42531.195277777777</v>
      </c>
      <c r="T2869" s="15">
        <f t="shared" si="228"/>
        <v>42555.166666666672</v>
      </c>
      <c r="U2869">
        <f t="shared" si="229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15">
        <f t="shared" si="227"/>
        <v>42618.827013888891</v>
      </c>
      <c r="T2870" s="15">
        <f t="shared" si="228"/>
        <v>42648.827013888891</v>
      </c>
      <c r="U2870">
        <f t="shared" si="229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15">
        <f t="shared" si="227"/>
        <v>42540.593530092592</v>
      </c>
      <c r="T2871" s="15">
        <f t="shared" si="228"/>
        <v>42570.593530092592</v>
      </c>
      <c r="U2871">
        <f t="shared" si="229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15">
        <f t="shared" si="227"/>
        <v>41746.189409722225</v>
      </c>
      <c r="T2872" s="15">
        <f t="shared" si="228"/>
        <v>41776.189409722225</v>
      </c>
      <c r="U2872">
        <f t="shared" si="229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15">
        <f t="shared" si="227"/>
        <v>41974.738576388889</v>
      </c>
      <c r="T2873" s="15">
        <f t="shared" si="228"/>
        <v>41994.738576388889</v>
      </c>
      <c r="U2873">
        <f t="shared" si="229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8315</v>
      </c>
      <c r="R2874" t="s">
        <v>8316</v>
      </c>
      <c r="S2874" s="15">
        <f t="shared" si="227"/>
        <v>42115.11618055556</v>
      </c>
      <c r="T2874" s="15">
        <f t="shared" si="228"/>
        <v>42175.11618055556</v>
      </c>
      <c r="U2874">
        <f t="shared" si="229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9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9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9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9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9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9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9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1" t="s">
        <v>8315</v>
      </c>
      <c r="R2890" t="s">
        <v>8316</v>
      </c>
      <c r="S2890" s="15">
        <f t="shared" ref="S2890:S2953" si="232">(((J2890/60)/60)/24)+DATE(1970,1,1)</f>
        <v>41922.535185185188</v>
      </c>
      <c r="T2890" s="15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>
        <f t="shared" si="234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>
        <f t="shared" si="234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>
        <f t="shared" si="234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>
        <f t="shared" si="234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>
        <f t="shared" si="234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>
        <f t="shared" si="234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>
        <f t="shared" si="234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>
        <f t="shared" si="234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>
        <f t="shared" si="234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>
        <f t="shared" si="234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>
        <f t="shared" si="234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>
        <f t="shared" si="234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>
        <f t="shared" si="234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>
        <f t="shared" si="234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>
        <f t="shared" si="234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  <c r="U2906">
        <f t="shared" si="234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>
        <f t="shared" si="234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>
        <f t="shared" si="234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>
        <f t="shared" si="234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>
        <f t="shared" si="234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34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>
        <f t="shared" si="234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>
        <f t="shared" si="234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>
        <f t="shared" si="234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34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34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34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>
        <f t="shared" si="234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>
        <f t="shared" si="234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>
        <f t="shared" si="234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34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43.2" x14ac:dyDescent="0.3">
      <c r="A2924">
        <v>2930</v>
      </c>
      <c r="B2924" s="9" t="s">
        <v>2930</v>
      </c>
      <c r="C2924" s="3" t="s">
        <v>7040</v>
      </c>
      <c r="D2924" s="5">
        <v>10000</v>
      </c>
      <c r="E2924" s="7">
        <v>10092</v>
      </c>
      <c r="F2924" t="s">
        <v>8218</v>
      </c>
      <c r="G2924" t="s">
        <v>8224</v>
      </c>
      <c r="H2924" t="s">
        <v>8246</v>
      </c>
      <c r="I2924">
        <v>1431007264</v>
      </c>
      <c r="J2924">
        <v>1428415264</v>
      </c>
      <c r="K2924" t="b">
        <v>0</v>
      </c>
      <c r="L2924">
        <v>62</v>
      </c>
      <c r="M2924" t="b">
        <v>1</v>
      </c>
      <c r="N2924" t="s">
        <v>8303</v>
      </c>
      <c r="O2924">
        <f t="shared" si="230"/>
        <v>101</v>
      </c>
      <c r="P2924">
        <f t="shared" si="231"/>
        <v>162.77000000000001</v>
      </c>
      <c r="Q2924" s="11" t="s">
        <v>8315</v>
      </c>
      <c r="R2924" t="s">
        <v>8357</v>
      </c>
      <c r="S2924" s="15">
        <f t="shared" si="232"/>
        <v>42101.584074074075</v>
      </c>
      <c r="T2924" s="15">
        <f t="shared" si="233"/>
        <v>42131.584074074075</v>
      </c>
      <c r="U2924">
        <f t="shared" si="234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43.2" x14ac:dyDescent="0.3">
      <c r="A2932">
        <v>3785</v>
      </c>
      <c r="B2932" s="9" t="s">
        <v>3782</v>
      </c>
      <c r="C2932" s="3" t="s">
        <v>7895</v>
      </c>
      <c r="D2932" s="5">
        <v>2000</v>
      </c>
      <c r="E2932" s="7">
        <v>3015</v>
      </c>
      <c r="F2932" t="s">
        <v>8218</v>
      </c>
      <c r="G2932" t="s">
        <v>8224</v>
      </c>
      <c r="H2932" t="s">
        <v>8246</v>
      </c>
      <c r="I2932">
        <v>1470132180</v>
      </c>
      <c r="J2932">
        <v>1467040769</v>
      </c>
      <c r="K2932" t="b">
        <v>0</v>
      </c>
      <c r="L2932">
        <v>30</v>
      </c>
      <c r="M2932" t="b">
        <v>1</v>
      </c>
      <c r="N2932" t="s">
        <v>8303</v>
      </c>
      <c r="O2932">
        <f t="shared" si="230"/>
        <v>151</v>
      </c>
      <c r="P2932">
        <f t="shared" si="231"/>
        <v>100.5</v>
      </c>
      <c r="Q2932" s="11" t="s">
        <v>8315</v>
      </c>
      <c r="R2932" t="s">
        <v>8357</v>
      </c>
      <c r="S2932" s="15">
        <f t="shared" si="232"/>
        <v>42548.63853009259</v>
      </c>
      <c r="T2932" s="15">
        <f t="shared" si="233"/>
        <v>42584.418749999997</v>
      </c>
      <c r="U2932">
        <f t="shared" si="234"/>
        <v>2016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57.6" x14ac:dyDescent="0.3">
      <c r="A2939">
        <v>3876</v>
      </c>
      <c r="B2939" s="9" t="s">
        <v>3873</v>
      </c>
      <c r="C2939" s="3" t="s">
        <v>7985</v>
      </c>
      <c r="D2939" s="5">
        <v>3900</v>
      </c>
      <c r="E2939" s="7">
        <v>2059</v>
      </c>
      <c r="F2939" t="s">
        <v>8219</v>
      </c>
      <c r="G2939" t="s">
        <v>8224</v>
      </c>
      <c r="H2939" t="s">
        <v>8246</v>
      </c>
      <c r="I2939">
        <v>1454425128</v>
      </c>
      <c r="J2939">
        <v>1451833128</v>
      </c>
      <c r="K2939" t="b">
        <v>0</v>
      </c>
      <c r="L2939">
        <v>46</v>
      </c>
      <c r="M2939" t="b">
        <v>0</v>
      </c>
      <c r="N2939" t="s">
        <v>8303</v>
      </c>
      <c r="O2939">
        <f t="shared" si="230"/>
        <v>53</v>
      </c>
      <c r="P2939">
        <f t="shared" si="231"/>
        <v>44.76</v>
      </c>
      <c r="Q2939" s="11" t="s">
        <v>8315</v>
      </c>
      <c r="R2939" t="s">
        <v>8357</v>
      </c>
      <c r="S2939" s="15">
        <f t="shared" si="232"/>
        <v>42372.624166666668</v>
      </c>
      <c r="T2939" s="15">
        <f t="shared" si="233"/>
        <v>42402.624166666668</v>
      </c>
      <c r="U2939">
        <f t="shared" si="234"/>
        <v>2016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1" t="s">
        <v>8315</v>
      </c>
      <c r="R2954" t="s">
        <v>8355</v>
      </c>
      <c r="S2954" s="15">
        <f t="shared" ref="S2954:S3017" si="237">(((J2954/60)/60)/24)+DATE(1970,1,1)</f>
        <v>42628.690266203703</v>
      </c>
      <c r="T2954" s="15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43.2" x14ac:dyDescent="0.3">
      <c r="A2963">
        <v>3294</v>
      </c>
      <c r="B2963" s="9" t="s">
        <v>3294</v>
      </c>
      <c r="C2963" s="3" t="s">
        <v>7404</v>
      </c>
      <c r="D2963" s="5">
        <v>600</v>
      </c>
      <c r="E2963" s="7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>
        <f t="shared" si="236"/>
        <v>29.58</v>
      </c>
      <c r="Q2963" s="11" t="s">
        <v>8315</v>
      </c>
      <c r="R2963" t="s">
        <v>8316</v>
      </c>
      <c r="S2963" s="15">
        <f t="shared" si="237"/>
        <v>42141.541134259256</v>
      </c>
      <c r="T2963" s="15">
        <f t="shared" si="238"/>
        <v>42171.541134259256</v>
      </c>
      <c r="U2963">
        <f t="shared" si="239"/>
        <v>2015</v>
      </c>
    </row>
    <row r="2964" spans="1:21" ht="43.2" x14ac:dyDescent="0.3">
      <c r="A2964">
        <v>3539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 s="11" t="s">
        <v>8315</v>
      </c>
      <c r="R2964" t="s">
        <v>8316</v>
      </c>
      <c r="S2964" s="15">
        <f t="shared" si="237"/>
        <v>42600.756041666667</v>
      </c>
      <c r="T2964" s="15">
        <f t="shared" si="238"/>
        <v>42621.756041666667</v>
      </c>
      <c r="U2964">
        <f t="shared" si="239"/>
        <v>2016</v>
      </c>
    </row>
    <row r="2965" spans="1:21" ht="43.2" x14ac:dyDescent="0.3">
      <c r="A2965">
        <v>3577</v>
      </c>
      <c r="B2965" s="9" t="s">
        <v>3576</v>
      </c>
      <c r="C2965" s="3" t="s">
        <v>7687</v>
      </c>
      <c r="D2965" s="5">
        <v>600</v>
      </c>
      <c r="E2965" s="7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>
        <f t="shared" si="236"/>
        <v>28.89</v>
      </c>
      <c r="Q2965" s="11" t="s">
        <v>8315</v>
      </c>
      <c r="R2965" t="s">
        <v>8316</v>
      </c>
      <c r="S2965" s="15">
        <f t="shared" si="237"/>
        <v>42093.786840277782</v>
      </c>
      <c r="T2965" s="15">
        <f t="shared" si="238"/>
        <v>42120.26944444445</v>
      </c>
      <c r="U2965">
        <f t="shared" si="239"/>
        <v>2015</v>
      </c>
    </row>
    <row r="2966" spans="1:21" ht="28.8" x14ac:dyDescent="0.3">
      <c r="A2966">
        <v>3826</v>
      </c>
      <c r="B2966" s="9" t="s">
        <v>3823</v>
      </c>
      <c r="C2966" s="3" t="s">
        <v>7935</v>
      </c>
      <c r="D2966" s="5">
        <v>600</v>
      </c>
      <c r="E2966" s="7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>
        <f t="shared" si="236"/>
        <v>27.5</v>
      </c>
      <c r="Q2966" s="11" t="s">
        <v>8315</v>
      </c>
      <c r="R2966" t="s">
        <v>8316</v>
      </c>
      <c r="S2966" s="15">
        <f t="shared" si="237"/>
        <v>42101.423541666663</v>
      </c>
      <c r="T2966" s="15">
        <f t="shared" si="238"/>
        <v>42131.423541666663</v>
      </c>
      <c r="U2966">
        <f t="shared" si="239"/>
        <v>2015</v>
      </c>
    </row>
    <row r="2967" spans="1:21" ht="43.2" x14ac:dyDescent="0.3">
      <c r="A2967">
        <v>3665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 s="11" t="s">
        <v>8315</v>
      </c>
      <c r="R2967" t="s">
        <v>8316</v>
      </c>
      <c r="S2967" s="15">
        <f t="shared" si="237"/>
        <v>42294.808124999996</v>
      </c>
      <c r="T2967" s="15">
        <f t="shared" si="238"/>
        <v>42305.829166666663</v>
      </c>
      <c r="U2967">
        <f t="shared" si="239"/>
        <v>2015</v>
      </c>
    </row>
    <row r="2968" spans="1:21" ht="43.2" x14ac:dyDescent="0.3">
      <c r="A2968">
        <v>2824</v>
      </c>
      <c r="B2968" s="9" t="s">
        <v>2824</v>
      </c>
      <c r="C2968" s="3" t="s">
        <v>6934</v>
      </c>
      <c r="D2968" s="5">
        <v>650</v>
      </c>
      <c r="E2968" s="7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>
        <f t="shared" si="236"/>
        <v>50.67</v>
      </c>
      <c r="Q2968" s="11" t="s">
        <v>8315</v>
      </c>
      <c r="R2968" t="s">
        <v>8316</v>
      </c>
      <c r="S2968" s="15">
        <f t="shared" si="237"/>
        <v>42136.270787037036</v>
      </c>
      <c r="T2968" s="15">
        <f t="shared" si="238"/>
        <v>42168.071527777778</v>
      </c>
      <c r="U2968">
        <f t="shared" si="239"/>
        <v>2015</v>
      </c>
    </row>
    <row r="2969" spans="1:21" ht="43.2" x14ac:dyDescent="0.3">
      <c r="A2969">
        <v>3451</v>
      </c>
      <c r="B2969" s="9" t="s">
        <v>3450</v>
      </c>
      <c r="C2969" s="3" t="s">
        <v>7561</v>
      </c>
      <c r="D2969" s="5">
        <v>650</v>
      </c>
      <c r="E2969" s="7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>
        <f t="shared" si="236"/>
        <v>41.13</v>
      </c>
      <c r="Q2969" s="11" t="s">
        <v>8315</v>
      </c>
      <c r="R2969" t="s">
        <v>8316</v>
      </c>
      <c r="S2969" s="15">
        <f t="shared" si="237"/>
        <v>42088.723692129628</v>
      </c>
      <c r="T2969" s="15">
        <f t="shared" si="238"/>
        <v>42115.723692129628</v>
      </c>
      <c r="U2969">
        <f t="shared" si="239"/>
        <v>2015</v>
      </c>
    </row>
    <row r="2970" spans="1:21" ht="43.2" x14ac:dyDescent="0.3">
      <c r="A2970">
        <v>3537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 s="11" t="s">
        <v>8315</v>
      </c>
      <c r="R2970" t="s">
        <v>8316</v>
      </c>
      <c r="S2970" s="15">
        <f t="shared" si="237"/>
        <v>41923.354351851849</v>
      </c>
      <c r="T2970" s="15">
        <f t="shared" si="238"/>
        <v>41960.332638888889</v>
      </c>
      <c r="U2970">
        <f t="shared" si="239"/>
        <v>2014</v>
      </c>
    </row>
    <row r="2971" spans="1:21" ht="43.2" x14ac:dyDescent="0.3">
      <c r="A2971">
        <v>2795</v>
      </c>
      <c r="B2971" s="9" t="s">
        <v>2795</v>
      </c>
      <c r="C2971" s="3" t="s">
        <v>6905</v>
      </c>
      <c r="D2971" s="5">
        <v>700</v>
      </c>
      <c r="E2971" s="7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>
        <f t="shared" si="236"/>
        <v>36.5</v>
      </c>
      <c r="Q2971" s="11" t="s">
        <v>8315</v>
      </c>
      <c r="R2971" t="s">
        <v>8316</v>
      </c>
      <c r="S2971" s="15">
        <f t="shared" si="237"/>
        <v>41780.525937500002</v>
      </c>
      <c r="T2971" s="15">
        <f t="shared" si="238"/>
        <v>41796.958333333336</v>
      </c>
      <c r="U2971">
        <f t="shared" si="239"/>
        <v>2014</v>
      </c>
    </row>
    <row r="2972" spans="1:21" ht="43.2" x14ac:dyDescent="0.3">
      <c r="A2972">
        <v>3295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 s="11" t="s">
        <v>8315</v>
      </c>
      <c r="R2972" t="s">
        <v>8316</v>
      </c>
      <c r="S2972" s="15">
        <f t="shared" si="237"/>
        <v>42609.442465277782</v>
      </c>
      <c r="T2972" s="15">
        <f t="shared" si="238"/>
        <v>42639.442465277782</v>
      </c>
      <c r="U2972">
        <f t="shared" si="239"/>
        <v>2016</v>
      </c>
    </row>
    <row r="2973" spans="1:21" ht="43.2" x14ac:dyDescent="0.3">
      <c r="A2973">
        <v>3343</v>
      </c>
      <c r="B2973" s="9" t="s">
        <v>3343</v>
      </c>
      <c r="C2973" s="3" t="s">
        <v>7453</v>
      </c>
      <c r="D2973" s="5">
        <v>700</v>
      </c>
      <c r="E2973" s="7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>
        <f t="shared" si="236"/>
        <v>52.17</v>
      </c>
      <c r="Q2973" s="11" t="s">
        <v>8315</v>
      </c>
      <c r="R2973" t="s">
        <v>8316</v>
      </c>
      <c r="S2973" s="15">
        <f t="shared" si="237"/>
        <v>42452.916481481487</v>
      </c>
      <c r="T2973" s="15">
        <f t="shared" si="238"/>
        <v>42473.554166666669</v>
      </c>
      <c r="U2973">
        <f t="shared" si="239"/>
        <v>2016</v>
      </c>
    </row>
    <row r="2974" spans="1:21" ht="43.2" x14ac:dyDescent="0.3">
      <c r="A2974">
        <v>3420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 s="11" t="s">
        <v>8315</v>
      </c>
      <c r="R2974" t="s">
        <v>8316</v>
      </c>
      <c r="S2974" s="15">
        <f t="shared" si="237"/>
        <v>42405.090300925927</v>
      </c>
      <c r="T2974" s="15">
        <f t="shared" si="238"/>
        <v>42414</v>
      </c>
      <c r="U2974">
        <f t="shared" si="239"/>
        <v>2016</v>
      </c>
    </row>
    <row r="2975" spans="1:21" ht="57.6" x14ac:dyDescent="0.3">
      <c r="A2975">
        <v>3454</v>
      </c>
      <c r="B2975" s="9" t="s">
        <v>3453</v>
      </c>
      <c r="C2975" s="3" t="s">
        <v>7564</v>
      </c>
      <c r="D2975" s="5">
        <v>700</v>
      </c>
      <c r="E2975" s="7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>
        <f t="shared" si="236"/>
        <v>33.57</v>
      </c>
      <c r="Q2975" s="11" t="s">
        <v>8315</v>
      </c>
      <c r="R2975" t="s">
        <v>8316</v>
      </c>
      <c r="S2975" s="15">
        <f t="shared" si="237"/>
        <v>41821.698599537034</v>
      </c>
      <c r="T2975" s="15">
        <f t="shared" si="238"/>
        <v>41851.698599537034</v>
      </c>
      <c r="U2975">
        <f t="shared" si="239"/>
        <v>2014</v>
      </c>
    </row>
    <row r="2976" spans="1:21" ht="43.2" x14ac:dyDescent="0.3">
      <c r="A2976">
        <v>3591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 s="11" t="s">
        <v>8315</v>
      </c>
      <c r="R2976" t="s">
        <v>8316</v>
      </c>
      <c r="S2976" s="15">
        <f t="shared" si="237"/>
        <v>42003.948425925926</v>
      </c>
      <c r="T2976" s="15">
        <f t="shared" si="238"/>
        <v>42028.207638888889</v>
      </c>
      <c r="U2976">
        <f t="shared" si="239"/>
        <v>2014</v>
      </c>
    </row>
    <row r="2977" spans="1:21" ht="57.6" x14ac:dyDescent="0.3">
      <c r="A2977">
        <v>3708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 s="11" t="s">
        <v>8315</v>
      </c>
      <c r="R2977" t="s">
        <v>8316</v>
      </c>
      <c r="S2977" s="15">
        <f t="shared" si="237"/>
        <v>41810.142199074071</v>
      </c>
      <c r="T2977" s="15">
        <f t="shared" si="238"/>
        <v>41824.142199074071</v>
      </c>
      <c r="U2977">
        <f t="shared" si="239"/>
        <v>2014</v>
      </c>
    </row>
    <row r="2978" spans="1:21" ht="43.2" x14ac:dyDescent="0.3">
      <c r="A2978">
        <v>3617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 s="11" t="s">
        <v>8315</v>
      </c>
      <c r="R2978" t="s">
        <v>8316</v>
      </c>
      <c r="S2978" s="15">
        <f t="shared" si="237"/>
        <v>42779.610289351855</v>
      </c>
      <c r="T2978" s="15">
        <f t="shared" si="238"/>
        <v>42794</v>
      </c>
      <c r="U2978">
        <f t="shared" si="239"/>
        <v>2017</v>
      </c>
    </row>
    <row r="2979" spans="1:21" ht="57.6" x14ac:dyDescent="0.3">
      <c r="A2979">
        <v>2978</v>
      </c>
      <c r="B2979" s="9" t="s">
        <v>2978</v>
      </c>
      <c r="C2979" s="3" t="s">
        <v>7088</v>
      </c>
      <c r="D2979" s="5">
        <v>750</v>
      </c>
      <c r="E2979" s="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>
        <f t="shared" si="236"/>
        <v>60.69</v>
      </c>
      <c r="Q2979" s="11" t="s">
        <v>8315</v>
      </c>
      <c r="R2979" t="s">
        <v>8316</v>
      </c>
      <c r="S2979" s="15">
        <f t="shared" si="237"/>
        <v>41922.640590277777</v>
      </c>
      <c r="T2979" s="15">
        <f t="shared" si="238"/>
        <v>41932.249305555553</v>
      </c>
      <c r="U2979">
        <f t="shared" si="239"/>
        <v>2014</v>
      </c>
    </row>
    <row r="2980" spans="1:21" ht="57.6" x14ac:dyDescent="0.3">
      <c r="A2980">
        <v>3165</v>
      </c>
      <c r="B2980" s="9" t="s">
        <v>3165</v>
      </c>
      <c r="C2980" s="3" t="s">
        <v>7275</v>
      </c>
      <c r="D2980" s="5">
        <v>750</v>
      </c>
      <c r="E2980" s="7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>
        <f t="shared" si="236"/>
        <v>58.1</v>
      </c>
      <c r="Q2980" s="11" t="s">
        <v>8315</v>
      </c>
      <c r="R2980" t="s">
        <v>8316</v>
      </c>
      <c r="S2980" s="15">
        <f t="shared" si="237"/>
        <v>40644.159259259257</v>
      </c>
      <c r="T2980" s="15">
        <f t="shared" si="238"/>
        <v>40666.165972222225</v>
      </c>
      <c r="U2980">
        <f t="shared" si="239"/>
        <v>2011</v>
      </c>
    </row>
    <row r="2981" spans="1:21" ht="43.2" x14ac:dyDescent="0.3">
      <c r="A2981">
        <v>3367</v>
      </c>
      <c r="B2981" s="9" t="s">
        <v>3366</v>
      </c>
      <c r="C2981" s="3" t="s">
        <v>7477</v>
      </c>
      <c r="D2981" s="5">
        <v>750</v>
      </c>
      <c r="E2981" s="7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>
        <f t="shared" si="236"/>
        <v>29.67</v>
      </c>
      <c r="Q2981" s="11" t="s">
        <v>8315</v>
      </c>
      <c r="R2981" t="s">
        <v>8316</v>
      </c>
      <c r="S2981" s="15">
        <f t="shared" si="237"/>
        <v>42192.933958333335</v>
      </c>
      <c r="T2981" s="15">
        <f t="shared" si="238"/>
        <v>42217.933958333335</v>
      </c>
      <c r="U2981">
        <f t="shared" si="239"/>
        <v>2015</v>
      </c>
    </row>
    <row r="2982" spans="1:21" ht="43.2" x14ac:dyDescent="0.3">
      <c r="A2982">
        <v>3649</v>
      </c>
      <c r="B2982" s="9" t="s">
        <v>3647</v>
      </c>
      <c r="C2982" s="3" t="s">
        <v>7759</v>
      </c>
      <c r="D2982" s="5">
        <v>750</v>
      </c>
      <c r="E2982" s="7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>
        <f t="shared" si="236"/>
        <v>97.5</v>
      </c>
      <c r="Q2982" s="11" t="s">
        <v>8315</v>
      </c>
      <c r="R2982" t="s">
        <v>8316</v>
      </c>
      <c r="S2982" s="15">
        <f t="shared" si="237"/>
        <v>41780.712893518517</v>
      </c>
      <c r="T2982" s="15">
        <f t="shared" si="238"/>
        <v>41806.712893518517</v>
      </c>
      <c r="U2982">
        <f t="shared" si="239"/>
        <v>2014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1" t="s">
        <v>8315</v>
      </c>
      <c r="R3018" t="s">
        <v>8355</v>
      </c>
      <c r="S3018" s="15">
        <f t="shared" ref="S3018:S3081" si="242">(((J3018/60)/60)/24)+DATE(1970,1,1)</f>
        <v>41778.548055555555</v>
      </c>
      <c r="T3018" s="15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44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44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44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44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44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44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44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44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44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44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44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44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44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44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44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44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44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44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44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44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44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44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44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44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44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44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44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44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44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44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44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44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44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44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44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1" t="s">
        <v>8315</v>
      </c>
      <c r="R3082" t="s">
        <v>8355</v>
      </c>
      <c r="S3082" s="15">
        <f t="shared" ref="S3082:S3145" si="247">(((J3082/60)/60)/24)+DATE(1970,1,1)</f>
        <v>41940.028287037036</v>
      </c>
      <c r="T3082" s="15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9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9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9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9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9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9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9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9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9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9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9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9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9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9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9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9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9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9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9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9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9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9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9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9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9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9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9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9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9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9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9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9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9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9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9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9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1" t="s">
        <v>8315</v>
      </c>
      <c r="R3146" t="s">
        <v>8316</v>
      </c>
      <c r="S3146" s="15">
        <f t="shared" ref="S3146:S3209" si="252">(((J3146/60)/60)/24)+DATE(1970,1,1)</f>
        <v>42796.538275462968</v>
      </c>
      <c r="T3146" s="15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8315</v>
      </c>
      <c r="R3147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54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54"/>
        <v>2017</v>
      </c>
    </row>
    <row r="3149" spans="1:21" ht="43.2" x14ac:dyDescent="0.3">
      <c r="A3149">
        <v>3684</v>
      </c>
      <c r="B3149" s="9" t="s">
        <v>3681</v>
      </c>
      <c r="C3149" s="3" t="s">
        <v>7794</v>
      </c>
      <c r="D3149" s="5">
        <v>750</v>
      </c>
      <c r="E3149" s="7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>
        <f t="shared" si="251"/>
        <v>45.35</v>
      </c>
      <c r="Q3149" s="11" t="s">
        <v>8315</v>
      </c>
      <c r="R3149" t="s">
        <v>8316</v>
      </c>
      <c r="S3149" s="15">
        <f t="shared" si="252"/>
        <v>42219.180393518516</v>
      </c>
      <c r="T3149" s="15">
        <f t="shared" si="253"/>
        <v>42249.180393518516</v>
      </c>
      <c r="U3149">
        <f t="shared" si="254"/>
        <v>2015</v>
      </c>
    </row>
    <row r="3150" spans="1:21" ht="43.2" x14ac:dyDescent="0.3">
      <c r="A3150">
        <v>3552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 s="11" t="s">
        <v>8315</v>
      </c>
      <c r="R3150" t="s">
        <v>8316</v>
      </c>
      <c r="S3150" s="15">
        <f t="shared" si="252"/>
        <v>41788.587083333332</v>
      </c>
      <c r="T3150" s="15">
        <f t="shared" si="253"/>
        <v>41818.587083333332</v>
      </c>
      <c r="U3150">
        <f t="shared" si="254"/>
        <v>2014</v>
      </c>
    </row>
    <row r="3151" spans="1:21" ht="43.2" x14ac:dyDescent="0.3">
      <c r="A3151">
        <v>2796</v>
      </c>
      <c r="B3151" s="9" t="s">
        <v>2796</v>
      </c>
      <c r="C3151" s="3" t="s">
        <v>6906</v>
      </c>
      <c r="D3151" s="5">
        <v>800</v>
      </c>
      <c r="E3151" s="7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>
        <f t="shared" si="251"/>
        <v>44</v>
      </c>
      <c r="Q3151" s="11" t="s">
        <v>8315</v>
      </c>
      <c r="R3151" t="s">
        <v>8316</v>
      </c>
      <c r="S3151" s="15">
        <f t="shared" si="252"/>
        <v>41795.528101851851</v>
      </c>
      <c r="T3151" s="15">
        <f t="shared" si="253"/>
        <v>41825.528101851851</v>
      </c>
      <c r="U3151">
        <f t="shared" si="254"/>
        <v>2014</v>
      </c>
    </row>
    <row r="3152" spans="1:21" ht="43.2" x14ac:dyDescent="0.3">
      <c r="A3152">
        <v>2834</v>
      </c>
      <c r="B3152" s="9" t="s">
        <v>2834</v>
      </c>
      <c r="C3152" s="3" t="s">
        <v>6944</v>
      </c>
      <c r="D3152" s="5">
        <v>800</v>
      </c>
      <c r="E3152" s="7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>
        <f t="shared" si="251"/>
        <v>64.760000000000005</v>
      </c>
      <c r="Q3152" s="11" t="s">
        <v>8315</v>
      </c>
      <c r="R3152" t="s">
        <v>8316</v>
      </c>
      <c r="S3152" s="15">
        <f t="shared" si="252"/>
        <v>42019.959837962961</v>
      </c>
      <c r="T3152" s="15">
        <f t="shared" si="253"/>
        <v>42034.959837962961</v>
      </c>
      <c r="U3152">
        <f t="shared" si="254"/>
        <v>2015</v>
      </c>
    </row>
    <row r="3153" spans="1:21" ht="43.2" x14ac:dyDescent="0.3">
      <c r="A3153">
        <v>3283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 s="11" t="s">
        <v>8315</v>
      </c>
      <c r="R3153" t="s">
        <v>8316</v>
      </c>
      <c r="S3153" s="15">
        <f t="shared" si="252"/>
        <v>42379.74418981481</v>
      </c>
      <c r="T3153" s="15">
        <f t="shared" si="253"/>
        <v>42410.875</v>
      </c>
      <c r="U3153">
        <f t="shared" si="254"/>
        <v>2016</v>
      </c>
    </row>
    <row r="3154" spans="1:21" ht="43.2" x14ac:dyDescent="0.3">
      <c r="A3154">
        <v>3314</v>
      </c>
      <c r="B3154" s="9" t="s">
        <v>3314</v>
      </c>
      <c r="C3154" s="3" t="s">
        <v>7424</v>
      </c>
      <c r="D3154" s="5">
        <v>800</v>
      </c>
      <c r="E3154" s="7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>
        <f t="shared" si="251"/>
        <v>29.07</v>
      </c>
      <c r="Q3154" s="11" t="s">
        <v>8315</v>
      </c>
      <c r="R3154" t="s">
        <v>8316</v>
      </c>
      <c r="S3154" s="15">
        <f t="shared" si="252"/>
        <v>42105.267488425925</v>
      </c>
      <c r="T3154" s="15">
        <f t="shared" si="253"/>
        <v>42132.836805555555</v>
      </c>
      <c r="U3154">
        <f t="shared" si="254"/>
        <v>2015</v>
      </c>
    </row>
    <row r="3155" spans="1:21" ht="43.2" x14ac:dyDescent="0.3">
      <c r="A3155">
        <v>3327</v>
      </c>
      <c r="B3155" s="9" t="s">
        <v>3327</v>
      </c>
      <c r="C3155" s="3" t="s">
        <v>7437</v>
      </c>
      <c r="D3155" s="5">
        <v>800</v>
      </c>
      <c r="E3155" s="7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>
        <f t="shared" si="251"/>
        <v>24.55</v>
      </c>
      <c r="Q3155" s="11" t="s">
        <v>8315</v>
      </c>
      <c r="R3155" t="s">
        <v>8316</v>
      </c>
      <c r="S3155" s="15">
        <f t="shared" si="252"/>
        <v>42468.374606481477</v>
      </c>
      <c r="T3155" s="15">
        <f t="shared" si="253"/>
        <v>42498.374606481477</v>
      </c>
      <c r="U3155">
        <f t="shared" si="254"/>
        <v>2016</v>
      </c>
    </row>
    <row r="3156" spans="1:21" ht="43.2" x14ac:dyDescent="0.3">
      <c r="A3156">
        <v>3449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>
        <f t="shared" si="251"/>
        <v>68.25</v>
      </c>
      <c r="Q3156" s="11" t="s">
        <v>8315</v>
      </c>
      <c r="R3156" t="s">
        <v>8316</v>
      </c>
      <c r="S3156" s="15">
        <f t="shared" si="252"/>
        <v>42532.052523148144</v>
      </c>
      <c r="T3156" s="15">
        <f t="shared" si="253"/>
        <v>42560.166666666672</v>
      </c>
      <c r="U3156">
        <f t="shared" si="254"/>
        <v>2016</v>
      </c>
    </row>
    <row r="3157" spans="1:21" ht="43.2" x14ac:dyDescent="0.3">
      <c r="A3157">
        <v>3608</v>
      </c>
      <c r="B3157" s="9" t="s">
        <v>3607</v>
      </c>
      <c r="C3157" s="3" t="s">
        <v>7718</v>
      </c>
      <c r="D3157" s="5">
        <v>800</v>
      </c>
      <c r="E3157" s="7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>
        <f t="shared" si="251"/>
        <v>29.63</v>
      </c>
      <c r="Q3157" s="11" t="s">
        <v>8315</v>
      </c>
      <c r="R3157" t="s">
        <v>8316</v>
      </c>
      <c r="S3157" s="15">
        <f t="shared" si="252"/>
        <v>42506.709375000006</v>
      </c>
      <c r="T3157" s="15">
        <f t="shared" si="253"/>
        <v>42538.583333333328</v>
      </c>
      <c r="U3157">
        <f t="shared" si="254"/>
        <v>2016</v>
      </c>
    </row>
    <row r="3158" spans="1:21" ht="43.2" x14ac:dyDescent="0.3">
      <c r="A3158">
        <v>3664</v>
      </c>
      <c r="B3158" s="9" t="s">
        <v>3661</v>
      </c>
      <c r="C3158" s="3" t="s">
        <v>7774</v>
      </c>
      <c r="D3158" s="5">
        <v>800</v>
      </c>
      <c r="E3158" s="7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>
        <f t="shared" si="251"/>
        <v>46.05</v>
      </c>
      <c r="Q3158" s="11" t="s">
        <v>8315</v>
      </c>
      <c r="R3158" t="s">
        <v>8316</v>
      </c>
      <c r="S3158" s="15">
        <f t="shared" si="252"/>
        <v>42523.248715277776</v>
      </c>
      <c r="T3158" s="15">
        <f t="shared" si="253"/>
        <v>42537.248715277776</v>
      </c>
      <c r="U3158">
        <f t="shared" si="254"/>
        <v>2016</v>
      </c>
    </row>
    <row r="3159" spans="1:21" ht="43.2" x14ac:dyDescent="0.3">
      <c r="A3159">
        <v>3676</v>
      </c>
      <c r="B3159" s="9" t="s">
        <v>3673</v>
      </c>
      <c r="C3159" s="3" t="s">
        <v>7786</v>
      </c>
      <c r="D3159" s="5">
        <v>800</v>
      </c>
      <c r="E3159" s="7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>
        <f t="shared" si="251"/>
        <v>64.38</v>
      </c>
      <c r="Q3159" s="11" t="s">
        <v>8315</v>
      </c>
      <c r="R3159" t="s">
        <v>8316</v>
      </c>
      <c r="S3159" s="15">
        <f t="shared" si="252"/>
        <v>41876.815787037034</v>
      </c>
      <c r="T3159" s="15">
        <f t="shared" si="253"/>
        <v>41894.815787037034</v>
      </c>
      <c r="U3159">
        <f t="shared" si="254"/>
        <v>2014</v>
      </c>
    </row>
    <row r="3160" spans="1:21" ht="43.2" x14ac:dyDescent="0.3">
      <c r="A3160">
        <v>3716</v>
      </c>
      <c r="B3160" s="9" t="s">
        <v>3713</v>
      </c>
      <c r="C3160" s="3" t="s">
        <v>7826</v>
      </c>
      <c r="D3160" s="5">
        <v>800</v>
      </c>
      <c r="E3160" s="7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>
        <f t="shared" si="251"/>
        <v>51.92</v>
      </c>
      <c r="Q3160" s="11" t="s">
        <v>8315</v>
      </c>
      <c r="R3160" t="s">
        <v>8316</v>
      </c>
      <c r="S3160" s="15">
        <f t="shared" si="252"/>
        <v>42360.887835648144</v>
      </c>
      <c r="T3160" s="15">
        <f t="shared" si="253"/>
        <v>42390.887835648144</v>
      </c>
      <c r="U3160">
        <f t="shared" si="254"/>
        <v>2015</v>
      </c>
    </row>
    <row r="3161" spans="1:21" ht="43.2" x14ac:dyDescent="0.3">
      <c r="A3161">
        <v>3836</v>
      </c>
      <c r="B3161" s="9" t="s">
        <v>3833</v>
      </c>
      <c r="C3161" s="3" t="s">
        <v>7945</v>
      </c>
      <c r="D3161" s="5">
        <v>800</v>
      </c>
      <c r="E3161" s="7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>
        <f t="shared" si="251"/>
        <v>64.290000000000006</v>
      </c>
      <c r="Q3161" s="11" t="s">
        <v>8315</v>
      </c>
      <c r="R3161" t="s">
        <v>8316</v>
      </c>
      <c r="S3161" s="15">
        <f t="shared" si="252"/>
        <v>42553.926527777774</v>
      </c>
      <c r="T3161" s="15">
        <f t="shared" si="253"/>
        <v>42585.172916666663</v>
      </c>
      <c r="U3161">
        <f t="shared" si="254"/>
        <v>2016</v>
      </c>
    </row>
    <row r="3162" spans="1:21" ht="57.6" x14ac:dyDescent="0.3">
      <c r="A3162">
        <v>1296</v>
      </c>
      <c r="B3162" s="9" t="s">
        <v>1297</v>
      </c>
      <c r="C3162" s="3" t="s">
        <v>5406</v>
      </c>
      <c r="D3162" s="5">
        <v>850</v>
      </c>
      <c r="E3162" s="7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>
        <f t="shared" si="251"/>
        <v>52.17</v>
      </c>
      <c r="Q3162" s="11" t="s">
        <v>8315</v>
      </c>
      <c r="R3162" t="s">
        <v>8316</v>
      </c>
      <c r="S3162" s="15">
        <f t="shared" si="252"/>
        <v>42423.050613425927</v>
      </c>
      <c r="T3162" s="15">
        <f t="shared" si="253"/>
        <v>42443.008946759262</v>
      </c>
      <c r="U3162">
        <f t="shared" si="254"/>
        <v>2016</v>
      </c>
    </row>
    <row r="3163" spans="1:21" ht="57.6" x14ac:dyDescent="0.3">
      <c r="A3163">
        <v>2837</v>
      </c>
      <c r="B3163" s="9" t="s">
        <v>2837</v>
      </c>
      <c r="C3163" s="3" t="s">
        <v>6947</v>
      </c>
      <c r="D3163" s="5">
        <v>850</v>
      </c>
      <c r="E3163" s="7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>
        <f t="shared" si="251"/>
        <v>40.479999999999997</v>
      </c>
      <c r="Q3163" s="11" t="s">
        <v>8315</v>
      </c>
      <c r="R3163" t="s">
        <v>8316</v>
      </c>
      <c r="S3163" s="15">
        <f t="shared" si="252"/>
        <v>42307.908379629633</v>
      </c>
      <c r="T3163" s="15">
        <f t="shared" si="253"/>
        <v>42347.950046296297</v>
      </c>
      <c r="U3163">
        <f t="shared" si="254"/>
        <v>2015</v>
      </c>
    </row>
    <row r="3164" spans="1:21" ht="43.2" x14ac:dyDescent="0.3">
      <c r="A3164">
        <v>3726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 s="11" t="s">
        <v>8315</v>
      </c>
      <c r="R3164" t="s">
        <v>8316</v>
      </c>
      <c r="S3164" s="15">
        <f t="shared" si="252"/>
        <v>42462.140868055561</v>
      </c>
      <c r="T3164" s="15">
        <f t="shared" si="253"/>
        <v>42489.875</v>
      </c>
      <c r="U3164">
        <f t="shared" si="254"/>
        <v>2016</v>
      </c>
    </row>
    <row r="3165" spans="1:21" ht="57.6" x14ac:dyDescent="0.3">
      <c r="A3165">
        <v>3510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 s="11" t="s">
        <v>8315</v>
      </c>
      <c r="R3165" t="s">
        <v>8316</v>
      </c>
      <c r="S3165" s="15">
        <f t="shared" si="252"/>
        <v>41802.62090277778</v>
      </c>
      <c r="T3165" s="15">
        <f t="shared" si="253"/>
        <v>41822.62090277778</v>
      </c>
      <c r="U3165">
        <f t="shared" si="254"/>
        <v>2014</v>
      </c>
    </row>
    <row r="3166" spans="1:21" ht="43.2" x14ac:dyDescent="0.3">
      <c r="A3166">
        <v>3565</v>
      </c>
      <c r="B3166" s="9" t="s">
        <v>3564</v>
      </c>
      <c r="C3166" s="3" t="s">
        <v>7675</v>
      </c>
      <c r="D3166" s="5">
        <v>900</v>
      </c>
      <c r="E3166" s="7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>
        <f t="shared" si="251"/>
        <v>97.92</v>
      </c>
      <c r="Q3166" s="11" t="s">
        <v>8315</v>
      </c>
      <c r="R3166" t="s">
        <v>8316</v>
      </c>
      <c r="S3166" s="15">
        <f t="shared" si="252"/>
        <v>41974.743148148147</v>
      </c>
      <c r="T3166" s="15">
        <f t="shared" si="253"/>
        <v>42004.743148148147</v>
      </c>
      <c r="U3166">
        <f t="shared" si="254"/>
        <v>2014</v>
      </c>
    </row>
    <row r="3167" spans="1:21" ht="43.2" x14ac:dyDescent="0.3">
      <c r="A3167">
        <v>3580</v>
      </c>
      <c r="B3167" s="9" t="s">
        <v>3579</v>
      </c>
      <c r="C3167" s="3" t="s">
        <v>7690</v>
      </c>
      <c r="D3167" s="5">
        <v>900</v>
      </c>
      <c r="E3167" s="7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>
        <f t="shared" si="251"/>
        <v>37.96</v>
      </c>
      <c r="Q3167" s="11" t="s">
        <v>8315</v>
      </c>
      <c r="R3167" t="s">
        <v>8316</v>
      </c>
      <c r="S3167" s="15">
        <f t="shared" si="252"/>
        <v>42026.176180555558</v>
      </c>
      <c r="T3167" s="15">
        <f t="shared" si="253"/>
        <v>42064.207638888889</v>
      </c>
      <c r="U3167">
        <f t="shared" si="254"/>
        <v>2015</v>
      </c>
    </row>
    <row r="3168" spans="1:21" ht="57.6" x14ac:dyDescent="0.3">
      <c r="A3168">
        <v>3532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 s="11" t="s">
        <v>8315</v>
      </c>
      <c r="R3168" t="s">
        <v>8316</v>
      </c>
      <c r="S3168" s="15">
        <f t="shared" si="252"/>
        <v>41884.599849537037</v>
      </c>
      <c r="T3168" s="15">
        <f t="shared" si="253"/>
        <v>41900.165972222225</v>
      </c>
      <c r="U3168">
        <f t="shared" si="254"/>
        <v>2014</v>
      </c>
    </row>
    <row r="3169" spans="1:21" ht="43.2" x14ac:dyDescent="0.3">
      <c r="A3169">
        <v>3458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 s="11" t="s">
        <v>8315</v>
      </c>
      <c r="R3169" t="s">
        <v>8316</v>
      </c>
      <c r="S3169" s="15">
        <f t="shared" si="252"/>
        <v>42011.202581018515</v>
      </c>
      <c r="T3169" s="15">
        <f t="shared" si="253"/>
        <v>42038.185416666667</v>
      </c>
      <c r="U3169">
        <f t="shared" si="254"/>
        <v>2015</v>
      </c>
    </row>
    <row r="3170" spans="1:21" ht="28.8" x14ac:dyDescent="0.3">
      <c r="A3170">
        <v>2782</v>
      </c>
      <c r="B3170" s="9" t="s">
        <v>2782</v>
      </c>
      <c r="C3170" s="3" t="s">
        <v>6892</v>
      </c>
      <c r="D3170" s="5">
        <v>1000</v>
      </c>
      <c r="E3170" s="7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>
        <f t="shared" si="251"/>
        <v>66.67</v>
      </c>
      <c r="Q3170" s="11" t="s">
        <v>8315</v>
      </c>
      <c r="R3170" t="s">
        <v>8316</v>
      </c>
      <c r="S3170" s="15">
        <f t="shared" si="252"/>
        <v>42026.924976851849</v>
      </c>
      <c r="T3170" s="15">
        <f t="shared" si="253"/>
        <v>42052.207638888889</v>
      </c>
      <c r="U3170">
        <f t="shared" si="254"/>
        <v>2015</v>
      </c>
    </row>
    <row r="3171" spans="1:21" ht="43.2" x14ac:dyDescent="0.3">
      <c r="A3171">
        <v>2783</v>
      </c>
      <c r="B3171" s="9" t="s">
        <v>2783</v>
      </c>
      <c r="C3171" s="3" t="s">
        <v>6893</v>
      </c>
      <c r="D3171" s="5">
        <v>1000</v>
      </c>
      <c r="E3171" s="7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>
        <f t="shared" si="251"/>
        <v>18.77</v>
      </c>
      <c r="Q3171" s="11" t="s">
        <v>8315</v>
      </c>
      <c r="R3171" t="s">
        <v>8316</v>
      </c>
      <c r="S3171" s="15">
        <f t="shared" si="252"/>
        <v>42103.535254629634</v>
      </c>
      <c r="T3171" s="15">
        <f t="shared" si="253"/>
        <v>42117.535254629634</v>
      </c>
      <c r="U3171">
        <f t="shared" si="254"/>
        <v>2015</v>
      </c>
    </row>
    <row r="3172" spans="1:21" ht="43.2" x14ac:dyDescent="0.3">
      <c r="A3172">
        <v>2787</v>
      </c>
      <c r="B3172" s="9" t="s">
        <v>2787</v>
      </c>
      <c r="C3172" s="3" t="s">
        <v>6897</v>
      </c>
      <c r="D3172" s="5">
        <v>1000</v>
      </c>
      <c r="E3172" s="7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>
        <f t="shared" si="251"/>
        <v>31.5</v>
      </c>
      <c r="Q3172" s="11" t="s">
        <v>8315</v>
      </c>
      <c r="R3172" t="s">
        <v>8316</v>
      </c>
      <c r="S3172" s="15">
        <f t="shared" si="252"/>
        <v>41808.198518518519</v>
      </c>
      <c r="T3172" s="15">
        <f t="shared" si="253"/>
        <v>41838.198518518519</v>
      </c>
      <c r="U3172">
        <f t="shared" si="254"/>
        <v>2014</v>
      </c>
    </row>
    <row r="3173" spans="1:21" ht="43.2" x14ac:dyDescent="0.3">
      <c r="A3173">
        <v>2800</v>
      </c>
      <c r="B3173" s="9" t="s">
        <v>2800</v>
      </c>
      <c r="C3173" s="3" t="s">
        <v>6910</v>
      </c>
      <c r="D3173" s="5">
        <v>1000</v>
      </c>
      <c r="E3173" s="7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>
        <f t="shared" si="251"/>
        <v>42.9</v>
      </c>
      <c r="Q3173" s="11" t="s">
        <v>8315</v>
      </c>
      <c r="R3173" t="s">
        <v>8316</v>
      </c>
      <c r="S3173" s="15">
        <f t="shared" si="252"/>
        <v>41948.552847222221</v>
      </c>
      <c r="T3173" s="15">
        <f t="shared" si="253"/>
        <v>42008.552847222221</v>
      </c>
      <c r="U3173">
        <f t="shared" si="254"/>
        <v>2014</v>
      </c>
    </row>
    <row r="3174" spans="1:21" ht="43.2" x14ac:dyDescent="0.3">
      <c r="A3174">
        <v>2804</v>
      </c>
      <c r="B3174" s="9" t="s">
        <v>2804</v>
      </c>
      <c r="C3174" s="3" t="s">
        <v>6914</v>
      </c>
      <c r="D3174" s="5">
        <v>1000</v>
      </c>
      <c r="E3174" s="7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>
        <f t="shared" si="251"/>
        <v>50</v>
      </c>
      <c r="Q3174" s="11" t="s">
        <v>8315</v>
      </c>
      <c r="R3174" t="s">
        <v>8316</v>
      </c>
      <c r="S3174" s="15">
        <f t="shared" si="252"/>
        <v>41881.453587962962</v>
      </c>
      <c r="T3174" s="15">
        <f t="shared" si="253"/>
        <v>41911.453587962962</v>
      </c>
      <c r="U3174">
        <f t="shared" si="254"/>
        <v>2014</v>
      </c>
    </row>
    <row r="3175" spans="1:21" ht="57.6" x14ac:dyDescent="0.3">
      <c r="A3175">
        <v>2821</v>
      </c>
      <c r="B3175" s="9" t="s">
        <v>2821</v>
      </c>
      <c r="C3175" s="3" t="s">
        <v>6931</v>
      </c>
      <c r="D3175" s="5">
        <v>1000</v>
      </c>
      <c r="E3175" s="7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>
        <f t="shared" si="251"/>
        <v>28.57</v>
      </c>
      <c r="Q3175" s="11" t="s">
        <v>8315</v>
      </c>
      <c r="R3175" t="s">
        <v>8316</v>
      </c>
      <c r="S3175" s="15">
        <f t="shared" si="252"/>
        <v>41875.922858796301</v>
      </c>
      <c r="T3175" s="15">
        <f t="shared" si="253"/>
        <v>41905.922858796301</v>
      </c>
      <c r="U3175">
        <f t="shared" si="254"/>
        <v>2014</v>
      </c>
    </row>
    <row r="3176" spans="1:21" ht="43.2" x14ac:dyDescent="0.3">
      <c r="A3176">
        <v>2835</v>
      </c>
      <c r="B3176" s="9" t="s">
        <v>2835</v>
      </c>
      <c r="C3176" s="3" t="s">
        <v>6945</v>
      </c>
      <c r="D3176" s="5">
        <v>1000</v>
      </c>
      <c r="E3176" s="7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>
        <f t="shared" si="251"/>
        <v>20.12</v>
      </c>
      <c r="Q3176" s="11" t="s">
        <v>8315</v>
      </c>
      <c r="R3176" t="s">
        <v>8316</v>
      </c>
      <c r="S3176" s="15">
        <f t="shared" si="252"/>
        <v>42313.703900462962</v>
      </c>
      <c r="T3176" s="15">
        <f t="shared" si="253"/>
        <v>42343</v>
      </c>
      <c r="U3176">
        <f t="shared" si="254"/>
        <v>2015</v>
      </c>
    </row>
    <row r="3177" spans="1:21" ht="43.2" x14ac:dyDescent="0.3">
      <c r="A3177">
        <v>2962</v>
      </c>
      <c r="B3177" s="9" t="s">
        <v>2962</v>
      </c>
      <c r="C3177" s="3" t="s">
        <v>7072</v>
      </c>
      <c r="D3177" s="5">
        <v>1000</v>
      </c>
      <c r="E3177" s="7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>
        <f t="shared" si="251"/>
        <v>60.9</v>
      </c>
      <c r="Q3177" s="11" t="s">
        <v>8315</v>
      </c>
      <c r="R3177" t="s">
        <v>8316</v>
      </c>
      <c r="S3177" s="15">
        <f t="shared" si="252"/>
        <v>42036.24428240741</v>
      </c>
      <c r="T3177" s="15">
        <f t="shared" si="253"/>
        <v>42064.290972222225</v>
      </c>
      <c r="U3177">
        <f t="shared" si="254"/>
        <v>2015</v>
      </c>
    </row>
    <row r="3178" spans="1:21" ht="43.2" x14ac:dyDescent="0.3">
      <c r="A3178">
        <v>2969</v>
      </c>
      <c r="B3178" s="9" t="s">
        <v>2969</v>
      </c>
      <c r="C3178" s="3" t="s">
        <v>7079</v>
      </c>
      <c r="D3178" s="5">
        <v>1000</v>
      </c>
      <c r="E3178" s="7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>
        <f t="shared" si="251"/>
        <v>95.59</v>
      </c>
      <c r="Q3178" s="11" t="s">
        <v>8315</v>
      </c>
      <c r="R3178" t="s">
        <v>8316</v>
      </c>
      <c r="S3178" s="15">
        <f t="shared" si="252"/>
        <v>42097.786493055552</v>
      </c>
      <c r="T3178" s="15">
        <f t="shared" si="253"/>
        <v>42127.952083333337</v>
      </c>
      <c r="U3178">
        <f t="shared" si="254"/>
        <v>2015</v>
      </c>
    </row>
    <row r="3179" spans="1:21" ht="43.2" x14ac:dyDescent="0.3">
      <c r="A3179">
        <v>3185</v>
      </c>
      <c r="B3179" s="9" t="s">
        <v>3185</v>
      </c>
      <c r="C3179" s="3" t="s">
        <v>7295</v>
      </c>
      <c r="D3179" s="5">
        <v>1000</v>
      </c>
      <c r="E3179" s="7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>
        <f t="shared" si="251"/>
        <v>41.67</v>
      </c>
      <c r="Q3179" s="11" t="s">
        <v>8315</v>
      </c>
      <c r="R3179" t="s">
        <v>8316</v>
      </c>
      <c r="S3179" s="15">
        <f t="shared" si="252"/>
        <v>41829.977326388893</v>
      </c>
      <c r="T3179" s="15">
        <f t="shared" si="253"/>
        <v>41836.977326388893</v>
      </c>
      <c r="U3179">
        <f t="shared" si="254"/>
        <v>2014</v>
      </c>
    </row>
    <row r="3180" spans="1:21" ht="43.2" x14ac:dyDescent="0.3">
      <c r="A3180">
        <v>3231</v>
      </c>
      <c r="B3180" s="9" t="s">
        <v>3231</v>
      </c>
      <c r="C3180" s="3" t="s">
        <v>7341</v>
      </c>
      <c r="D3180" s="5">
        <v>1000</v>
      </c>
      <c r="E3180" s="7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>
        <f t="shared" si="251"/>
        <v>57.5</v>
      </c>
      <c r="Q3180" s="11" t="s">
        <v>8315</v>
      </c>
      <c r="R3180" t="s">
        <v>8316</v>
      </c>
      <c r="S3180" s="15">
        <f t="shared" si="252"/>
        <v>42446.943831018521</v>
      </c>
      <c r="T3180" s="15">
        <f t="shared" si="253"/>
        <v>42476.943831018521</v>
      </c>
      <c r="U3180">
        <f t="shared" si="254"/>
        <v>2016</v>
      </c>
    </row>
    <row r="3181" spans="1:21" ht="43.2" x14ac:dyDescent="0.3">
      <c r="A3181">
        <v>3232</v>
      </c>
      <c r="B3181" s="9" t="s">
        <v>3232</v>
      </c>
      <c r="C3181" s="3" t="s">
        <v>7342</v>
      </c>
      <c r="D3181" s="5">
        <v>1000</v>
      </c>
      <c r="E3181" s="7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>
        <f t="shared" si="251"/>
        <v>50.46</v>
      </c>
      <c r="Q3181" s="11" t="s">
        <v>8315</v>
      </c>
      <c r="R3181" t="s">
        <v>8316</v>
      </c>
      <c r="S3181" s="15">
        <f t="shared" si="252"/>
        <v>42463.81385416667</v>
      </c>
      <c r="T3181" s="15">
        <f t="shared" si="253"/>
        <v>42494.165972222225</v>
      </c>
      <c r="U3181">
        <f t="shared" si="254"/>
        <v>2016</v>
      </c>
    </row>
    <row r="3182" spans="1:21" ht="43.2" x14ac:dyDescent="0.3">
      <c r="A3182">
        <v>3307</v>
      </c>
      <c r="B3182" s="9" t="s">
        <v>3307</v>
      </c>
      <c r="C3182" s="3" t="s">
        <v>7417</v>
      </c>
      <c r="D3182" s="5">
        <v>1000</v>
      </c>
      <c r="E3182" s="7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>
        <f t="shared" si="251"/>
        <v>53.34</v>
      </c>
      <c r="Q3182" s="11" t="s">
        <v>8315</v>
      </c>
      <c r="R3182" t="s">
        <v>8316</v>
      </c>
      <c r="S3182" s="15">
        <f t="shared" si="252"/>
        <v>42475.057164351849</v>
      </c>
      <c r="T3182" s="15">
        <f t="shared" si="253"/>
        <v>42505.057164351849</v>
      </c>
      <c r="U3182">
        <f t="shared" si="254"/>
        <v>2016</v>
      </c>
    </row>
    <row r="3183" spans="1:21" ht="43.2" x14ac:dyDescent="0.3">
      <c r="A3183">
        <v>3323</v>
      </c>
      <c r="B3183" s="9" t="s">
        <v>3323</v>
      </c>
      <c r="C3183" s="3" t="s">
        <v>7433</v>
      </c>
      <c r="D3183" s="5">
        <v>1000</v>
      </c>
      <c r="E3183" s="7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>
        <f t="shared" si="251"/>
        <v>25.69</v>
      </c>
      <c r="Q3183" s="11" t="s">
        <v>8315</v>
      </c>
      <c r="R3183" t="s">
        <v>8316</v>
      </c>
      <c r="S3183" s="15">
        <f t="shared" si="252"/>
        <v>42608.36583333333</v>
      </c>
      <c r="T3183" s="15">
        <f t="shared" si="253"/>
        <v>42638.36583333333</v>
      </c>
      <c r="U3183">
        <f t="shared" si="254"/>
        <v>2016</v>
      </c>
    </row>
    <row r="3184" spans="1:21" ht="43.2" x14ac:dyDescent="0.3">
      <c r="A3184">
        <v>3329</v>
      </c>
      <c r="B3184" s="9" t="s">
        <v>3329</v>
      </c>
      <c r="C3184" s="3" t="s">
        <v>7439</v>
      </c>
      <c r="D3184" s="5">
        <v>1000</v>
      </c>
      <c r="E3184" s="7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>
        <f t="shared" si="251"/>
        <v>44.92</v>
      </c>
      <c r="Q3184" s="11" t="s">
        <v>8315</v>
      </c>
      <c r="R3184" t="s">
        <v>8316</v>
      </c>
      <c r="S3184" s="15">
        <f t="shared" si="252"/>
        <v>41837.323009259257</v>
      </c>
      <c r="T3184" s="15">
        <f t="shared" si="253"/>
        <v>41847.958333333336</v>
      </c>
      <c r="U3184">
        <f t="shared" si="254"/>
        <v>2014</v>
      </c>
    </row>
    <row r="3185" spans="1:21" ht="43.2" x14ac:dyDescent="0.3">
      <c r="A3185">
        <v>3349</v>
      </c>
      <c r="B3185" s="9" t="s">
        <v>3348</v>
      </c>
      <c r="C3185" s="3" t="s">
        <v>7459</v>
      </c>
      <c r="D3185" s="5">
        <v>1000</v>
      </c>
      <c r="E3185" s="7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>
        <f t="shared" si="251"/>
        <v>109.57</v>
      </c>
      <c r="Q3185" s="11" t="s">
        <v>8315</v>
      </c>
      <c r="R3185" t="s">
        <v>8316</v>
      </c>
      <c r="S3185" s="15">
        <f t="shared" si="252"/>
        <v>42513.110787037032</v>
      </c>
      <c r="T3185" s="15">
        <f t="shared" si="253"/>
        <v>42534.708333333328</v>
      </c>
      <c r="U3185">
        <f t="shared" si="254"/>
        <v>2016</v>
      </c>
    </row>
    <row r="3186" spans="1:21" ht="43.2" x14ac:dyDescent="0.3">
      <c r="A3186">
        <v>3368</v>
      </c>
      <c r="B3186" s="9" t="s">
        <v>3367</v>
      </c>
      <c r="C3186" s="3" t="s">
        <v>7478</v>
      </c>
      <c r="D3186" s="5">
        <v>1000</v>
      </c>
      <c r="E3186" s="7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>
        <f t="shared" si="251"/>
        <v>45.48</v>
      </c>
      <c r="Q3186" s="11" t="s">
        <v>8315</v>
      </c>
      <c r="R3186" t="s">
        <v>8316</v>
      </c>
      <c r="S3186" s="15">
        <f t="shared" si="252"/>
        <v>41969.199756944443</v>
      </c>
      <c r="T3186" s="15">
        <f t="shared" si="253"/>
        <v>42005.208333333328</v>
      </c>
      <c r="U3186">
        <f t="shared" si="254"/>
        <v>2014</v>
      </c>
    </row>
    <row r="3187" spans="1:21" ht="43.2" x14ac:dyDescent="0.3">
      <c r="A3187">
        <v>3372</v>
      </c>
      <c r="B3187" s="9" t="s">
        <v>3371</v>
      </c>
      <c r="C3187" s="3" t="s">
        <v>7482</v>
      </c>
      <c r="D3187" s="5">
        <v>1000</v>
      </c>
      <c r="E3187" s="7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>
        <f t="shared" si="251"/>
        <v>38.33</v>
      </c>
      <c r="Q3187" s="11" t="s">
        <v>8315</v>
      </c>
      <c r="R3187" t="s">
        <v>8316</v>
      </c>
      <c r="S3187" s="15">
        <f t="shared" si="252"/>
        <v>41855.548101851848</v>
      </c>
      <c r="T3187" s="15">
        <f t="shared" si="253"/>
        <v>41876.207638888889</v>
      </c>
      <c r="U3187">
        <f t="shared" si="254"/>
        <v>2014</v>
      </c>
    </row>
    <row r="3188" spans="1:21" ht="43.2" x14ac:dyDescent="0.3">
      <c r="A3188">
        <v>3435</v>
      </c>
      <c r="B3188" s="9" t="s">
        <v>3434</v>
      </c>
      <c r="C3188" s="3" t="s">
        <v>7545</v>
      </c>
      <c r="D3188" s="5">
        <v>1000</v>
      </c>
      <c r="E3188" s="7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>
        <f t="shared" si="251"/>
        <v>58.95</v>
      </c>
      <c r="Q3188" s="11" t="s">
        <v>8315</v>
      </c>
      <c r="R3188" t="s">
        <v>8316</v>
      </c>
      <c r="S3188" s="15">
        <f t="shared" si="252"/>
        <v>42572.61681712963</v>
      </c>
      <c r="T3188" s="15">
        <f t="shared" si="253"/>
        <v>42589.125</v>
      </c>
      <c r="U3188">
        <f t="shared" si="254"/>
        <v>2016</v>
      </c>
    </row>
    <row r="3189" spans="1:21" ht="43.2" x14ac:dyDescent="0.3">
      <c r="A3189">
        <v>3443</v>
      </c>
      <c r="B3189" s="9" t="s">
        <v>3442</v>
      </c>
      <c r="C3189" s="3" t="s">
        <v>7553</v>
      </c>
      <c r="D3189" s="5">
        <v>1000</v>
      </c>
      <c r="E3189" s="7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>
        <f t="shared" si="251"/>
        <v>41.22</v>
      </c>
      <c r="Q3189" s="11" t="s">
        <v>8315</v>
      </c>
      <c r="R3189" t="s">
        <v>8316</v>
      </c>
      <c r="S3189" s="15">
        <f t="shared" si="252"/>
        <v>41861.524837962963</v>
      </c>
      <c r="T3189" s="15">
        <f t="shared" si="253"/>
        <v>41891.524837962963</v>
      </c>
      <c r="U3189">
        <f t="shared" si="254"/>
        <v>2014</v>
      </c>
    </row>
    <row r="3190" spans="1:21" ht="43.2" x14ac:dyDescent="0.3">
      <c r="A3190">
        <v>3782</v>
      </c>
      <c r="B3190" s="9" t="s">
        <v>3779</v>
      </c>
      <c r="C3190" s="3" t="s">
        <v>7892</v>
      </c>
      <c r="D3190" s="5">
        <v>2000</v>
      </c>
      <c r="E3190" s="7">
        <v>2035</v>
      </c>
      <c r="F3190" t="s">
        <v>8218</v>
      </c>
      <c r="G3190" t="s">
        <v>8224</v>
      </c>
      <c r="H3190" t="s">
        <v>8246</v>
      </c>
      <c r="I3190">
        <v>1469401200</v>
      </c>
      <c r="J3190">
        <v>1466887297</v>
      </c>
      <c r="K3190" t="b">
        <v>0</v>
      </c>
      <c r="L3190">
        <v>27</v>
      </c>
      <c r="M3190" t="b">
        <v>1</v>
      </c>
      <c r="N3190" t="s">
        <v>8303</v>
      </c>
      <c r="O3190">
        <f t="shared" si="250"/>
        <v>102</v>
      </c>
      <c r="P3190">
        <f t="shared" si="251"/>
        <v>75.37</v>
      </c>
      <c r="Q3190" s="11" t="s">
        <v>8315</v>
      </c>
      <c r="R3190" t="s">
        <v>8357</v>
      </c>
      <c r="S3190" s="15">
        <f t="shared" si="252"/>
        <v>42546.862233796302</v>
      </c>
      <c r="T3190" s="15">
        <f t="shared" si="253"/>
        <v>42575.958333333328</v>
      </c>
      <c r="U3190">
        <f t="shared" si="254"/>
        <v>2016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43.2" x14ac:dyDescent="0.3">
      <c r="A3194">
        <v>3770</v>
      </c>
      <c r="B3194" s="9" t="s">
        <v>3767</v>
      </c>
      <c r="C3194" s="3" t="s">
        <v>7880</v>
      </c>
      <c r="D3194" s="5">
        <v>2000</v>
      </c>
      <c r="E3194" s="7">
        <v>2000</v>
      </c>
      <c r="F3194" t="s">
        <v>8218</v>
      </c>
      <c r="G3194" t="s">
        <v>8224</v>
      </c>
      <c r="H3194" t="s">
        <v>8246</v>
      </c>
      <c r="I3194">
        <v>1434234010</v>
      </c>
      <c r="J3194">
        <v>1431642010</v>
      </c>
      <c r="K3194" t="b">
        <v>0</v>
      </c>
      <c r="L3194">
        <v>20</v>
      </c>
      <c r="M3194" t="b">
        <v>1</v>
      </c>
      <c r="N3194" t="s">
        <v>8303</v>
      </c>
      <c r="O3194">
        <f t="shared" si="250"/>
        <v>100</v>
      </c>
      <c r="P3194">
        <f t="shared" si="251"/>
        <v>100</v>
      </c>
      <c r="Q3194" s="11" t="s">
        <v>8315</v>
      </c>
      <c r="R3194" t="s">
        <v>8357</v>
      </c>
      <c r="S3194" s="15">
        <f t="shared" si="252"/>
        <v>42138.930671296301</v>
      </c>
      <c r="T3194" s="15">
        <f t="shared" si="253"/>
        <v>42168.930671296301</v>
      </c>
      <c r="U3194">
        <f t="shared" si="254"/>
        <v>2015</v>
      </c>
    </row>
    <row r="3195" spans="1:21" ht="28.8" x14ac:dyDescent="0.3">
      <c r="A3195">
        <v>2937</v>
      </c>
      <c r="B3195" s="9" t="s">
        <v>2937</v>
      </c>
      <c r="C3195" s="3" t="s">
        <v>7047</v>
      </c>
      <c r="D3195" s="5">
        <v>1500</v>
      </c>
      <c r="E3195" s="7">
        <v>2000</v>
      </c>
      <c r="F3195" t="s">
        <v>8218</v>
      </c>
      <c r="G3195" t="s">
        <v>8224</v>
      </c>
      <c r="H3195" t="s">
        <v>8246</v>
      </c>
      <c r="I3195">
        <v>1405249113</v>
      </c>
      <c r="J3195">
        <v>1402657113</v>
      </c>
      <c r="K3195" t="b">
        <v>0</v>
      </c>
      <c r="L3195">
        <v>55</v>
      </c>
      <c r="M3195" t="b">
        <v>1</v>
      </c>
      <c r="N3195" t="s">
        <v>8303</v>
      </c>
      <c r="O3195">
        <f t="shared" si="250"/>
        <v>133</v>
      </c>
      <c r="P3195">
        <f t="shared" si="251"/>
        <v>36.36</v>
      </c>
      <c r="Q3195" s="11" t="s">
        <v>8315</v>
      </c>
      <c r="R3195" t="s">
        <v>8357</v>
      </c>
      <c r="S3195" s="15">
        <f t="shared" si="252"/>
        <v>41803.457326388889</v>
      </c>
      <c r="T3195" s="15">
        <f t="shared" si="253"/>
        <v>41833.457326388889</v>
      </c>
      <c r="U3195">
        <f t="shared" si="254"/>
        <v>2014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3.2" x14ac:dyDescent="0.3">
      <c r="A3203">
        <v>3762</v>
      </c>
      <c r="B3203" s="9" t="s">
        <v>3759</v>
      </c>
      <c r="C3203" s="3" t="s">
        <v>7872</v>
      </c>
      <c r="D3203" s="5">
        <v>1250</v>
      </c>
      <c r="E3203" s="7">
        <v>1328</v>
      </c>
      <c r="F3203" t="s">
        <v>8218</v>
      </c>
      <c r="G3203" t="s">
        <v>8224</v>
      </c>
      <c r="H3203" t="s">
        <v>8246</v>
      </c>
      <c r="I3203">
        <v>1438543889</v>
      </c>
      <c r="J3203">
        <v>1436383889</v>
      </c>
      <c r="K3203" t="b">
        <v>0</v>
      </c>
      <c r="L3203">
        <v>28</v>
      </c>
      <c r="M3203" t="b">
        <v>1</v>
      </c>
      <c r="N3203" t="s">
        <v>8303</v>
      </c>
      <c r="O3203">
        <f t="shared" si="250"/>
        <v>106</v>
      </c>
      <c r="P3203">
        <f t="shared" si="251"/>
        <v>47.43</v>
      </c>
      <c r="Q3203" s="11" t="s">
        <v>8315</v>
      </c>
      <c r="R3203" t="s">
        <v>8357</v>
      </c>
      <c r="S3203" s="15">
        <f t="shared" si="252"/>
        <v>42193.813530092593</v>
      </c>
      <c r="T3203" s="15">
        <f t="shared" si="253"/>
        <v>42218.813530092593</v>
      </c>
      <c r="U3203">
        <f t="shared" si="254"/>
        <v>2015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3880</v>
      </c>
      <c r="B3207" s="9" t="s">
        <v>3877</v>
      </c>
      <c r="C3207" s="3" t="s">
        <v>7989</v>
      </c>
      <c r="D3207" s="5">
        <v>7500</v>
      </c>
      <c r="E3207" s="7">
        <v>980</v>
      </c>
      <c r="F3207" t="s">
        <v>8219</v>
      </c>
      <c r="G3207" t="s">
        <v>8224</v>
      </c>
      <c r="H3207" t="s">
        <v>8246</v>
      </c>
      <c r="I3207">
        <v>1406761200</v>
      </c>
      <c r="J3207">
        <v>1403724820</v>
      </c>
      <c r="K3207" t="b">
        <v>0</v>
      </c>
      <c r="L3207">
        <v>17</v>
      </c>
      <c r="M3207" t="b">
        <v>0</v>
      </c>
      <c r="N3207" t="s">
        <v>8303</v>
      </c>
      <c r="O3207">
        <f t="shared" si="250"/>
        <v>13</v>
      </c>
      <c r="P3207">
        <f t="shared" si="251"/>
        <v>57.65</v>
      </c>
      <c r="Q3207" s="11" t="s">
        <v>8315</v>
      </c>
      <c r="R3207" t="s">
        <v>8357</v>
      </c>
      <c r="S3207" s="15">
        <f t="shared" si="252"/>
        <v>41815.815046296295</v>
      </c>
      <c r="T3207" s="15">
        <f t="shared" si="253"/>
        <v>41850.958333333336</v>
      </c>
      <c r="U3207">
        <f t="shared" si="254"/>
        <v>2014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3446</v>
      </c>
      <c r="B3210" s="9" t="s">
        <v>3445</v>
      </c>
      <c r="C3210" s="3" t="s">
        <v>7556</v>
      </c>
      <c r="D3210" s="5">
        <v>1000</v>
      </c>
      <c r="E3210" s="7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IFERROR(ROUND(E3210/L3210,2),0)</f>
        <v>43.28</v>
      </c>
      <c r="Q3210" s="11" t="s">
        <v>8315</v>
      </c>
      <c r="R3210" t="s">
        <v>8316</v>
      </c>
      <c r="S3210" s="15">
        <f t="shared" ref="S3210:S3273" si="257">(((J3210/60)/60)/24)+DATE(1970,1,1)</f>
        <v>42016.832465277781</v>
      </c>
      <c r="T3210" s="15">
        <f t="shared" ref="T3210:T3273" si="258">(((I3210/60)/60)/24)+DATE(1970,1,1)</f>
        <v>42040.513888888891</v>
      </c>
      <c r="U3210">
        <f t="shared" ref="U3210:U3273" si="259">YEAR(S3210)</f>
        <v>2015</v>
      </c>
    </row>
    <row r="3211" spans="1:21" ht="28.8" x14ac:dyDescent="0.3">
      <c r="A3211">
        <v>3447</v>
      </c>
      <c r="B3211" s="9" t="s">
        <v>3446</v>
      </c>
      <c r="C3211" s="3" t="s">
        <v>7557</v>
      </c>
      <c r="D3211" s="5">
        <v>1000</v>
      </c>
      <c r="E3211" s="7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>
        <f t="shared" si="256"/>
        <v>77</v>
      </c>
      <c r="Q3211" s="11" t="s">
        <v>8315</v>
      </c>
      <c r="R3211" t="s">
        <v>8316</v>
      </c>
      <c r="S3211" s="15">
        <f t="shared" si="257"/>
        <v>42402.889027777783</v>
      </c>
      <c r="T3211" s="15">
        <f t="shared" si="258"/>
        <v>42447.847361111111</v>
      </c>
      <c r="U3211">
        <f t="shared" si="259"/>
        <v>2016</v>
      </c>
    </row>
    <row r="3212" spans="1:21" ht="43.2" x14ac:dyDescent="0.3">
      <c r="A3212">
        <v>3452</v>
      </c>
      <c r="B3212" s="9" t="s">
        <v>3451</v>
      </c>
      <c r="C3212" s="3" t="s">
        <v>7562</v>
      </c>
      <c r="D3212" s="5">
        <v>1000</v>
      </c>
      <c r="E3212" s="7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>
        <f t="shared" si="256"/>
        <v>41.41</v>
      </c>
      <c r="Q3212" s="11" t="s">
        <v>8315</v>
      </c>
      <c r="R3212" t="s">
        <v>8316</v>
      </c>
      <c r="S3212" s="15">
        <f t="shared" si="257"/>
        <v>41820.639189814814</v>
      </c>
      <c r="T3212" s="15">
        <f t="shared" si="258"/>
        <v>41843.165972222225</v>
      </c>
      <c r="U3212">
        <f t="shared" si="259"/>
        <v>2014</v>
      </c>
    </row>
    <row r="3213" spans="1:21" ht="43.2" x14ac:dyDescent="0.3">
      <c r="A3213">
        <v>3490</v>
      </c>
      <c r="B3213" s="9" t="s">
        <v>3489</v>
      </c>
      <c r="C3213" s="3" t="s">
        <v>7600</v>
      </c>
      <c r="D3213" s="5">
        <v>1000</v>
      </c>
      <c r="E3213" s="7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>
        <f t="shared" si="256"/>
        <v>47.22</v>
      </c>
      <c r="Q3213" s="11" t="s">
        <v>8315</v>
      </c>
      <c r="R3213" t="s">
        <v>8316</v>
      </c>
      <c r="S3213" s="15">
        <f t="shared" si="257"/>
        <v>42443.802361111113</v>
      </c>
      <c r="T3213" s="15">
        <f t="shared" si="258"/>
        <v>42473.802361111113</v>
      </c>
      <c r="U3213">
        <f t="shared" si="259"/>
        <v>2016</v>
      </c>
    </row>
    <row r="3214" spans="1:21" ht="57.6" x14ac:dyDescent="0.3">
      <c r="A3214">
        <v>3500</v>
      </c>
      <c r="B3214" s="9" t="s">
        <v>3499</v>
      </c>
      <c r="C3214" s="3" t="s">
        <v>7610</v>
      </c>
      <c r="D3214" s="5">
        <v>1000</v>
      </c>
      <c r="E3214" s="7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>
        <f t="shared" si="256"/>
        <v>25.31</v>
      </c>
      <c r="Q3214" s="11" t="s">
        <v>8315</v>
      </c>
      <c r="R3214" t="s">
        <v>8316</v>
      </c>
      <c r="S3214" s="15">
        <f t="shared" si="257"/>
        <v>42419.91942129629</v>
      </c>
      <c r="T3214" s="15">
        <f t="shared" si="258"/>
        <v>42436.207638888889</v>
      </c>
      <c r="U3214">
        <f t="shared" si="259"/>
        <v>2016</v>
      </c>
    </row>
    <row r="3215" spans="1:21" ht="43.2" x14ac:dyDescent="0.3">
      <c r="A3215">
        <v>3504</v>
      </c>
      <c r="B3215" s="9" t="s">
        <v>3503</v>
      </c>
      <c r="C3215" s="3" t="s">
        <v>7614</v>
      </c>
      <c r="D3215" s="5">
        <v>1000</v>
      </c>
      <c r="E3215" s="7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>
        <f t="shared" si="256"/>
        <v>125</v>
      </c>
      <c r="Q3215" s="11" t="s">
        <v>8315</v>
      </c>
      <c r="R3215" t="s">
        <v>8316</v>
      </c>
      <c r="S3215" s="15">
        <f t="shared" si="257"/>
        <v>42297.748738425929</v>
      </c>
      <c r="T3215" s="15">
        <f t="shared" si="258"/>
        <v>42327.790405092594</v>
      </c>
      <c r="U3215">
        <f t="shared" si="259"/>
        <v>2015</v>
      </c>
    </row>
    <row r="3216" spans="1:21" ht="43.2" x14ac:dyDescent="0.3">
      <c r="A3216">
        <v>3512</v>
      </c>
      <c r="B3216" s="9" t="s">
        <v>3511</v>
      </c>
      <c r="C3216" s="3" t="s">
        <v>7622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>
        <f t="shared" si="256"/>
        <v>58.82</v>
      </c>
      <c r="Q3216" s="11" t="s">
        <v>8315</v>
      </c>
      <c r="R3216" t="s">
        <v>8316</v>
      </c>
      <c r="S3216" s="15">
        <f t="shared" si="257"/>
        <v>42057.536944444444</v>
      </c>
      <c r="T3216" s="15">
        <f t="shared" si="258"/>
        <v>42117.49527777778</v>
      </c>
      <c r="U3216">
        <f t="shared" si="259"/>
        <v>2015</v>
      </c>
    </row>
    <row r="3217" spans="1:21" x14ac:dyDescent="0.3">
      <c r="A3217">
        <v>3531</v>
      </c>
      <c r="B3217" s="9" t="s">
        <v>3530</v>
      </c>
      <c r="C3217" s="3" t="s">
        <v>7641</v>
      </c>
      <c r="D3217" s="5">
        <v>1000</v>
      </c>
      <c r="E3217" s="7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>
        <f t="shared" si="256"/>
        <v>49.23</v>
      </c>
      <c r="Q3217" s="11" t="s">
        <v>8315</v>
      </c>
      <c r="R3217" t="s">
        <v>8316</v>
      </c>
      <c r="S3217" s="15">
        <f t="shared" si="257"/>
        <v>42521.654328703706</v>
      </c>
      <c r="T3217" s="15">
        <f t="shared" si="258"/>
        <v>42551.654328703706</v>
      </c>
      <c r="U3217">
        <f t="shared" si="259"/>
        <v>2016</v>
      </c>
    </row>
    <row r="3218" spans="1:21" ht="43.2" x14ac:dyDescent="0.3">
      <c r="A3218">
        <v>3549</v>
      </c>
      <c r="B3218" s="9" t="s">
        <v>3548</v>
      </c>
      <c r="C3218" s="3" t="s">
        <v>7659</v>
      </c>
      <c r="D3218" s="5">
        <v>1000</v>
      </c>
      <c r="E3218" s="7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>
        <f t="shared" si="256"/>
        <v>24.29</v>
      </c>
      <c r="Q3218" s="11" t="s">
        <v>8315</v>
      </c>
      <c r="R3218" t="s">
        <v>8316</v>
      </c>
      <c r="S3218" s="15">
        <f t="shared" si="257"/>
        <v>42223.394363425927</v>
      </c>
      <c r="T3218" s="15">
        <f t="shared" si="258"/>
        <v>42251.394363425927</v>
      </c>
      <c r="U3218">
        <f t="shared" si="259"/>
        <v>2015</v>
      </c>
    </row>
    <row r="3219" spans="1:21" ht="57.6" x14ac:dyDescent="0.3">
      <c r="A3219">
        <v>3559</v>
      </c>
      <c r="B3219" s="9" t="s">
        <v>3558</v>
      </c>
      <c r="C3219" s="3" t="s">
        <v>7669</v>
      </c>
      <c r="D3219" s="5">
        <v>1000</v>
      </c>
      <c r="E3219" s="7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>
        <f t="shared" si="256"/>
        <v>43.13</v>
      </c>
      <c r="Q3219" s="11" t="s">
        <v>8315</v>
      </c>
      <c r="R3219" t="s">
        <v>8316</v>
      </c>
      <c r="S3219" s="15">
        <f t="shared" si="257"/>
        <v>42194.096157407403</v>
      </c>
      <c r="T3219" s="15">
        <f t="shared" si="258"/>
        <v>42216.373611111107</v>
      </c>
      <c r="U3219">
        <f t="shared" si="259"/>
        <v>2015</v>
      </c>
    </row>
    <row r="3220" spans="1:21" ht="28.8" x14ac:dyDescent="0.3">
      <c r="A3220">
        <v>3564</v>
      </c>
      <c r="B3220" s="9" t="s">
        <v>3563</v>
      </c>
      <c r="C3220" s="3" t="s">
        <v>7674</v>
      </c>
      <c r="D3220" s="5">
        <v>1000</v>
      </c>
      <c r="E3220" s="7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>
        <f t="shared" si="256"/>
        <v>59.12</v>
      </c>
      <c r="Q3220" s="11" t="s">
        <v>8315</v>
      </c>
      <c r="R3220" t="s">
        <v>8316</v>
      </c>
      <c r="S3220" s="15">
        <f t="shared" si="257"/>
        <v>42236.623252314821</v>
      </c>
      <c r="T3220" s="15">
        <f t="shared" si="258"/>
        <v>42282.666666666672</v>
      </c>
      <c r="U3220">
        <f t="shared" si="259"/>
        <v>2015</v>
      </c>
    </row>
    <row r="3221" spans="1:21" ht="43.2" x14ac:dyDescent="0.3">
      <c r="A3221">
        <v>3567</v>
      </c>
      <c r="B3221" s="9" t="s">
        <v>3566</v>
      </c>
      <c r="C3221" s="3" t="s">
        <v>7677</v>
      </c>
      <c r="D3221" s="5">
        <v>1000</v>
      </c>
      <c r="E3221" s="7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>
        <f t="shared" si="256"/>
        <v>26.54</v>
      </c>
      <c r="Q3221" s="11" t="s">
        <v>8315</v>
      </c>
      <c r="R3221" t="s">
        <v>8316</v>
      </c>
      <c r="S3221" s="15">
        <f t="shared" si="257"/>
        <v>42135.810694444444</v>
      </c>
      <c r="T3221" s="15">
        <f t="shared" si="258"/>
        <v>42165.810694444444</v>
      </c>
      <c r="U3221">
        <f t="shared" si="259"/>
        <v>2015</v>
      </c>
    </row>
    <row r="3222" spans="1:21" ht="43.2" x14ac:dyDescent="0.3">
      <c r="A3222">
        <v>3568</v>
      </c>
      <c r="B3222" s="9" t="s">
        <v>3567</v>
      </c>
      <c r="C3222" s="3" t="s">
        <v>7678</v>
      </c>
      <c r="D3222" s="5">
        <v>1000</v>
      </c>
      <c r="E3222" s="7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>
        <f t="shared" si="256"/>
        <v>58.42</v>
      </c>
      <c r="Q3222" s="11" t="s">
        <v>8315</v>
      </c>
      <c r="R3222" t="s">
        <v>8316</v>
      </c>
      <c r="S3222" s="15">
        <f t="shared" si="257"/>
        <v>41869.740671296298</v>
      </c>
      <c r="T3222" s="15">
        <f t="shared" si="258"/>
        <v>41899.740671296298</v>
      </c>
      <c r="U3222">
        <f t="shared" si="259"/>
        <v>2014</v>
      </c>
    </row>
    <row r="3223" spans="1:21" ht="43.2" x14ac:dyDescent="0.3">
      <c r="A3223">
        <v>3582</v>
      </c>
      <c r="B3223" s="9" t="s">
        <v>3581</v>
      </c>
      <c r="C3223" s="3" t="s">
        <v>7692</v>
      </c>
      <c r="D3223" s="5">
        <v>1000</v>
      </c>
      <c r="E3223" s="7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>
        <f t="shared" si="256"/>
        <v>58.57</v>
      </c>
      <c r="Q3223" s="11" t="s">
        <v>8315</v>
      </c>
      <c r="R3223" t="s">
        <v>8316</v>
      </c>
      <c r="S3223" s="15">
        <f t="shared" si="257"/>
        <v>42451.095856481479</v>
      </c>
      <c r="T3223" s="15">
        <f t="shared" si="258"/>
        <v>42465.095856481479</v>
      </c>
      <c r="U3223">
        <f t="shared" si="259"/>
        <v>2016</v>
      </c>
    </row>
    <row r="3224" spans="1:21" ht="43.2" x14ac:dyDescent="0.3">
      <c r="A3224">
        <v>3598</v>
      </c>
      <c r="B3224" s="9" t="s">
        <v>3597</v>
      </c>
      <c r="C3224" s="3" t="s">
        <v>7708</v>
      </c>
      <c r="D3224" s="5">
        <v>1000</v>
      </c>
      <c r="E3224" s="7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>
        <f t="shared" si="256"/>
        <v>40.78</v>
      </c>
      <c r="Q3224" s="11" t="s">
        <v>8315</v>
      </c>
      <c r="R3224" t="s">
        <v>8316</v>
      </c>
      <c r="S3224" s="15">
        <f t="shared" si="257"/>
        <v>41866.79886574074</v>
      </c>
      <c r="T3224" s="15">
        <f t="shared" si="258"/>
        <v>41885.207638888889</v>
      </c>
      <c r="U3224">
        <f t="shared" si="259"/>
        <v>2014</v>
      </c>
    </row>
    <row r="3225" spans="1:21" ht="43.2" x14ac:dyDescent="0.3">
      <c r="A3225">
        <v>3610</v>
      </c>
      <c r="B3225" s="9" t="s">
        <v>3609</v>
      </c>
      <c r="C3225" s="3" t="s">
        <v>7720</v>
      </c>
      <c r="D3225" s="5">
        <v>1000</v>
      </c>
      <c r="E3225" s="7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>
        <f t="shared" si="256"/>
        <v>52.35</v>
      </c>
      <c r="Q3225" s="11" t="s">
        <v>8315</v>
      </c>
      <c r="R3225" t="s">
        <v>8316</v>
      </c>
      <c r="S3225" s="15">
        <f t="shared" si="257"/>
        <v>42203.432129629626</v>
      </c>
      <c r="T3225" s="15">
        <f t="shared" si="258"/>
        <v>42233.432129629626</v>
      </c>
      <c r="U3225">
        <f t="shared" si="259"/>
        <v>2015</v>
      </c>
    </row>
    <row r="3226" spans="1:21" ht="43.2" x14ac:dyDescent="0.3">
      <c r="A3226">
        <v>3619</v>
      </c>
      <c r="B3226" s="9" t="s">
        <v>3617</v>
      </c>
      <c r="C3226" s="3" t="s">
        <v>7729</v>
      </c>
      <c r="D3226" s="5">
        <v>1000</v>
      </c>
      <c r="E3226" s="7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>
        <f t="shared" si="256"/>
        <v>66.47</v>
      </c>
      <c r="Q3226" s="11" t="s">
        <v>8315</v>
      </c>
      <c r="R3226" t="s">
        <v>8316</v>
      </c>
      <c r="S3226" s="15">
        <f t="shared" si="257"/>
        <v>42661.132245370376</v>
      </c>
      <c r="T3226" s="15">
        <f t="shared" si="258"/>
        <v>42693.916666666672</v>
      </c>
      <c r="U3226">
        <f t="shared" si="259"/>
        <v>2016</v>
      </c>
    </row>
    <row r="3227" spans="1:21" ht="28.8" x14ac:dyDescent="0.3">
      <c r="A3227">
        <v>3622</v>
      </c>
      <c r="B3227" s="9" t="s">
        <v>3620</v>
      </c>
      <c r="C3227" s="3" t="s">
        <v>7732</v>
      </c>
      <c r="D3227" s="5">
        <v>1000</v>
      </c>
      <c r="E3227" s="7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>
        <f t="shared" si="256"/>
        <v>47.67</v>
      </c>
      <c r="Q3227" s="11" t="s">
        <v>8315</v>
      </c>
      <c r="R3227" t="s">
        <v>8316</v>
      </c>
      <c r="S3227" s="15">
        <f t="shared" si="257"/>
        <v>41877.221886574072</v>
      </c>
      <c r="T3227" s="15">
        <f t="shared" si="258"/>
        <v>41910.140972222223</v>
      </c>
      <c r="U3227">
        <f t="shared" si="259"/>
        <v>2014</v>
      </c>
    </row>
    <row r="3228" spans="1:21" ht="43.2" x14ac:dyDescent="0.3">
      <c r="A3228">
        <v>3668</v>
      </c>
      <c r="B3228" s="9" t="s">
        <v>3665</v>
      </c>
      <c r="C3228" s="3" t="s">
        <v>7778</v>
      </c>
      <c r="D3228" s="5">
        <v>1000</v>
      </c>
      <c r="E3228" s="7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>
        <f t="shared" si="256"/>
        <v>36.96</v>
      </c>
      <c r="Q3228" s="11" t="s">
        <v>8315</v>
      </c>
      <c r="R3228" t="s">
        <v>8316</v>
      </c>
      <c r="S3228" s="15">
        <f t="shared" si="257"/>
        <v>42185.556157407409</v>
      </c>
      <c r="T3228" s="15">
        <f t="shared" si="258"/>
        <v>42208.772916666669</v>
      </c>
      <c r="U3228">
        <f t="shared" si="259"/>
        <v>2015</v>
      </c>
    </row>
    <row r="3229" spans="1:21" ht="43.2" x14ac:dyDescent="0.3">
      <c r="A3229">
        <v>3669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>
        <f t="shared" si="256"/>
        <v>81.290000000000006</v>
      </c>
      <c r="Q3229" s="11" t="s">
        <v>8315</v>
      </c>
      <c r="R3229" t="s">
        <v>8316</v>
      </c>
      <c r="S3229" s="15">
        <f t="shared" si="257"/>
        <v>42136.675196759257</v>
      </c>
      <c r="T3229" s="15">
        <f t="shared" si="258"/>
        <v>42166.675196759257</v>
      </c>
      <c r="U3229">
        <f t="shared" si="259"/>
        <v>2015</v>
      </c>
    </row>
    <row r="3230" spans="1:21" ht="57.6" x14ac:dyDescent="0.3">
      <c r="A3230">
        <v>3681</v>
      </c>
      <c r="B3230" s="9" t="s">
        <v>3678</v>
      </c>
      <c r="C3230" s="3" t="s">
        <v>7791</v>
      </c>
      <c r="D3230" s="5">
        <v>1000</v>
      </c>
      <c r="E3230" s="7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>
        <f t="shared" si="256"/>
        <v>62.17</v>
      </c>
      <c r="Q3230" s="11" t="s">
        <v>8315</v>
      </c>
      <c r="R3230" t="s">
        <v>8316</v>
      </c>
      <c r="S3230" s="15">
        <f t="shared" si="257"/>
        <v>42374.651504629626</v>
      </c>
      <c r="T3230" s="15">
        <f t="shared" si="258"/>
        <v>42384.651504629626</v>
      </c>
      <c r="U3230">
        <f t="shared" si="259"/>
        <v>2016</v>
      </c>
    </row>
    <row r="3231" spans="1:21" ht="28.8" x14ac:dyDescent="0.3">
      <c r="A3231">
        <v>3692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>
        <f t="shared" si="256"/>
        <v>74.12</v>
      </c>
      <c r="Q3231" s="11" t="s">
        <v>8315</v>
      </c>
      <c r="R3231" t="s">
        <v>8316</v>
      </c>
      <c r="S3231" s="15">
        <f t="shared" si="257"/>
        <v>41891.96503472222</v>
      </c>
      <c r="T3231" s="15">
        <f t="shared" si="258"/>
        <v>41901</v>
      </c>
      <c r="U3231">
        <f t="shared" si="259"/>
        <v>2014</v>
      </c>
    </row>
    <row r="3232" spans="1:21" ht="43.2" x14ac:dyDescent="0.3">
      <c r="A3232">
        <v>3707</v>
      </c>
      <c r="B3232" s="9" t="s">
        <v>3704</v>
      </c>
      <c r="C3232" s="3" t="s">
        <v>7817</v>
      </c>
      <c r="D3232" s="5">
        <v>1000</v>
      </c>
      <c r="E3232" s="7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>
        <f t="shared" si="256"/>
        <v>80.87</v>
      </c>
      <c r="Q3232" s="11" t="s">
        <v>8315</v>
      </c>
      <c r="R3232" t="s">
        <v>8316</v>
      </c>
      <c r="S3232" s="15">
        <f t="shared" si="257"/>
        <v>42552.048356481479</v>
      </c>
      <c r="T3232" s="15">
        <f t="shared" si="258"/>
        <v>42573.226388888885</v>
      </c>
      <c r="U3232">
        <f t="shared" si="259"/>
        <v>2016</v>
      </c>
    </row>
    <row r="3233" spans="1:21" ht="43.2" x14ac:dyDescent="0.3">
      <c r="A3233">
        <v>3709</v>
      </c>
      <c r="B3233" s="9" t="s">
        <v>3706</v>
      </c>
      <c r="C3233" s="3" t="s">
        <v>7819</v>
      </c>
      <c r="D3233" s="5">
        <v>1000</v>
      </c>
      <c r="E3233" s="7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>
        <f t="shared" si="256"/>
        <v>30.93</v>
      </c>
      <c r="Q3233" s="11" t="s">
        <v>8315</v>
      </c>
      <c r="R3233" t="s">
        <v>8316</v>
      </c>
      <c r="S3233" s="15">
        <f t="shared" si="257"/>
        <v>41785.707708333335</v>
      </c>
      <c r="T3233" s="15">
        <f t="shared" si="258"/>
        <v>41815.707708333335</v>
      </c>
      <c r="U3233">
        <f t="shared" si="259"/>
        <v>2014</v>
      </c>
    </row>
    <row r="3234" spans="1:21" ht="43.2" x14ac:dyDescent="0.3">
      <c r="A3234">
        <v>3808</v>
      </c>
      <c r="B3234" s="9" t="s">
        <v>3805</v>
      </c>
      <c r="C3234" s="3" t="s">
        <v>7918</v>
      </c>
      <c r="D3234" s="5">
        <v>1000</v>
      </c>
      <c r="E3234" s="7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>
        <f t="shared" si="256"/>
        <v>41.67</v>
      </c>
      <c r="Q3234" s="11" t="s">
        <v>8315</v>
      </c>
      <c r="R3234" t="s">
        <v>8316</v>
      </c>
      <c r="S3234" s="15">
        <f t="shared" si="257"/>
        <v>42059.453923611116</v>
      </c>
      <c r="T3234" s="15">
        <f t="shared" si="258"/>
        <v>42119.412256944444</v>
      </c>
      <c r="U3234">
        <f t="shared" si="259"/>
        <v>2015</v>
      </c>
    </row>
    <row r="3235" spans="1:21" ht="28.8" x14ac:dyDescent="0.3">
      <c r="A3235">
        <v>3815</v>
      </c>
      <c r="B3235" s="9" t="s">
        <v>3812</v>
      </c>
      <c r="C3235" s="3" t="s">
        <v>7925</v>
      </c>
      <c r="D3235" s="5">
        <v>1000</v>
      </c>
      <c r="E3235" s="7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>
        <f t="shared" si="256"/>
        <v>50</v>
      </c>
      <c r="Q3235" s="11" t="s">
        <v>8315</v>
      </c>
      <c r="R3235" t="s">
        <v>8316</v>
      </c>
      <c r="S3235" s="15">
        <f t="shared" si="257"/>
        <v>42207.259918981479</v>
      </c>
      <c r="T3235" s="15">
        <f t="shared" si="258"/>
        <v>42236.958333333328</v>
      </c>
      <c r="U3235">
        <f t="shared" si="259"/>
        <v>2015</v>
      </c>
    </row>
    <row r="3236" spans="1:21" ht="43.2" x14ac:dyDescent="0.3">
      <c r="A3236">
        <v>3819</v>
      </c>
      <c r="B3236" s="9" t="s">
        <v>3816</v>
      </c>
      <c r="C3236" s="3" t="s">
        <v>7817</v>
      </c>
      <c r="D3236" s="5">
        <v>1000</v>
      </c>
      <c r="E3236" s="7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>
        <f t="shared" si="256"/>
        <v>40.92</v>
      </c>
      <c r="Q3236" s="11" t="s">
        <v>8315</v>
      </c>
      <c r="R3236" t="s">
        <v>8316</v>
      </c>
      <c r="S3236" s="15">
        <f t="shared" si="257"/>
        <v>42184.209537037037</v>
      </c>
      <c r="T3236" s="15">
        <f t="shared" si="258"/>
        <v>42202.876388888893</v>
      </c>
      <c r="U3236">
        <f t="shared" si="259"/>
        <v>2015</v>
      </c>
    </row>
    <row r="3237" spans="1:21" ht="43.2" x14ac:dyDescent="0.3">
      <c r="A3237">
        <v>3317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 s="11" t="s">
        <v>8315</v>
      </c>
      <c r="R3237" t="s">
        <v>8316</v>
      </c>
      <c r="S3237" s="15">
        <f t="shared" si="257"/>
        <v>42499.039629629624</v>
      </c>
      <c r="T3237" s="15">
        <f t="shared" si="258"/>
        <v>42529.039629629624</v>
      </c>
      <c r="U3237">
        <f t="shared" si="259"/>
        <v>2016</v>
      </c>
    </row>
    <row r="3238" spans="1:21" ht="43.2" x14ac:dyDescent="0.3">
      <c r="A3238">
        <v>3703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 s="11" t="s">
        <v>8315</v>
      </c>
      <c r="R3238" t="s">
        <v>8316</v>
      </c>
      <c r="S3238" s="15">
        <f t="shared" si="257"/>
        <v>42556.504490740743</v>
      </c>
      <c r="T3238" s="15">
        <f t="shared" si="258"/>
        <v>42595.290972222225</v>
      </c>
      <c r="U3238">
        <f t="shared" si="259"/>
        <v>2016</v>
      </c>
    </row>
    <row r="3239" spans="1:21" ht="43.2" x14ac:dyDescent="0.3">
      <c r="A3239">
        <v>3546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 s="11" t="s">
        <v>8315</v>
      </c>
      <c r="R3239" t="s">
        <v>8316</v>
      </c>
      <c r="S3239" s="15">
        <f t="shared" si="257"/>
        <v>42073.660694444443</v>
      </c>
      <c r="T3239" s="15">
        <f t="shared" si="258"/>
        <v>42095.165972222225</v>
      </c>
      <c r="U3239">
        <f t="shared" si="259"/>
        <v>2015</v>
      </c>
    </row>
    <row r="3240" spans="1:21" ht="43.2" x14ac:dyDescent="0.3">
      <c r="A3240">
        <v>3596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 s="11" t="s">
        <v>8315</v>
      </c>
      <c r="R3240" t="s">
        <v>8316</v>
      </c>
      <c r="S3240" s="15">
        <f t="shared" si="257"/>
        <v>41856.715069444443</v>
      </c>
      <c r="T3240" s="15">
        <f t="shared" si="258"/>
        <v>41877.715069444443</v>
      </c>
      <c r="U3240">
        <f t="shared" si="259"/>
        <v>2014</v>
      </c>
    </row>
    <row r="3241" spans="1:21" ht="28.8" x14ac:dyDescent="0.3">
      <c r="A3241">
        <v>528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 s="11" t="s">
        <v>8315</v>
      </c>
      <c r="R3241" t="s">
        <v>8316</v>
      </c>
      <c r="S3241" s="15">
        <f t="shared" si="257"/>
        <v>42155.920219907406</v>
      </c>
      <c r="T3241" s="15">
        <f t="shared" si="258"/>
        <v>42176.888888888891</v>
      </c>
      <c r="U3241">
        <f t="shared" si="259"/>
        <v>2015</v>
      </c>
    </row>
    <row r="3242" spans="1:21" ht="43.2" x14ac:dyDescent="0.3">
      <c r="A3242">
        <v>529</v>
      </c>
      <c r="B3242" s="9" t="s">
        <v>530</v>
      </c>
      <c r="C3242" s="3" t="s">
        <v>4639</v>
      </c>
      <c r="D3242" s="5">
        <v>1200</v>
      </c>
      <c r="E3242" s="7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>
        <f t="shared" si="256"/>
        <v>86.94</v>
      </c>
      <c r="Q3242" s="11" t="s">
        <v>8315</v>
      </c>
      <c r="R3242" t="s">
        <v>8316</v>
      </c>
      <c r="S3242" s="15">
        <f t="shared" si="257"/>
        <v>42725.031180555554</v>
      </c>
      <c r="T3242" s="15">
        <f t="shared" si="258"/>
        <v>42746.208333333328</v>
      </c>
      <c r="U3242">
        <f t="shared" si="259"/>
        <v>2016</v>
      </c>
    </row>
    <row r="3243" spans="1:21" ht="43.2" x14ac:dyDescent="0.3">
      <c r="A3243">
        <v>3180</v>
      </c>
      <c r="B3243" s="9" t="s">
        <v>3180</v>
      </c>
      <c r="C3243" s="3" t="s">
        <v>7290</v>
      </c>
      <c r="D3243" s="5">
        <v>1200</v>
      </c>
      <c r="E3243" s="7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>
        <f t="shared" si="256"/>
        <v>31.93</v>
      </c>
      <c r="Q3243" s="11" t="s">
        <v>8315</v>
      </c>
      <c r="R3243" t="s">
        <v>8316</v>
      </c>
      <c r="S3243" s="15">
        <f t="shared" si="257"/>
        <v>41780.412604166668</v>
      </c>
      <c r="T3243" s="15">
        <f t="shared" si="258"/>
        <v>41810.412604166668</v>
      </c>
      <c r="U3243">
        <f t="shared" si="259"/>
        <v>2014</v>
      </c>
    </row>
    <row r="3244" spans="1:21" ht="43.2" x14ac:dyDescent="0.3">
      <c r="A3244">
        <v>3226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 s="11" t="s">
        <v>8315</v>
      </c>
      <c r="R3244" t="s">
        <v>8316</v>
      </c>
      <c r="S3244" s="15">
        <f t="shared" si="257"/>
        <v>42277.583472222221</v>
      </c>
      <c r="T3244" s="15">
        <f t="shared" si="258"/>
        <v>42307.583472222221</v>
      </c>
      <c r="U3244">
        <f t="shared" si="259"/>
        <v>2015</v>
      </c>
    </row>
    <row r="3245" spans="1:21" ht="43.2" x14ac:dyDescent="0.3">
      <c r="A3245">
        <v>3227</v>
      </c>
      <c r="B3245" s="9" t="s">
        <v>3227</v>
      </c>
      <c r="C3245" s="3" t="s">
        <v>7337</v>
      </c>
      <c r="D3245" s="5">
        <v>1200</v>
      </c>
      <c r="E3245" s="7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>
        <f t="shared" si="256"/>
        <v>50</v>
      </c>
      <c r="Q3245" s="11" t="s">
        <v>8315</v>
      </c>
      <c r="R3245" t="s">
        <v>8316</v>
      </c>
      <c r="S3245" s="15">
        <f t="shared" si="257"/>
        <v>42722.882361111115</v>
      </c>
      <c r="T3245" s="15">
        <f t="shared" si="258"/>
        <v>42752.882361111115</v>
      </c>
      <c r="U3245">
        <f t="shared" si="259"/>
        <v>2016</v>
      </c>
    </row>
    <row r="3246" spans="1:21" ht="43.2" x14ac:dyDescent="0.3">
      <c r="A3246">
        <v>3399</v>
      </c>
      <c r="B3246" s="9" t="s">
        <v>3398</v>
      </c>
      <c r="C3246" s="3" t="s">
        <v>7509</v>
      </c>
      <c r="D3246" s="5">
        <v>1200</v>
      </c>
      <c r="E3246" s="7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>
        <f t="shared" si="256"/>
        <v>27.07</v>
      </c>
      <c r="Q3246" s="11" t="s">
        <v>8315</v>
      </c>
      <c r="R3246" t="s">
        <v>8316</v>
      </c>
      <c r="S3246" s="15">
        <f t="shared" si="257"/>
        <v>42026.920428240745</v>
      </c>
      <c r="T3246" s="15">
        <f t="shared" si="258"/>
        <v>42056.920428240745</v>
      </c>
      <c r="U3246">
        <f t="shared" si="259"/>
        <v>2015</v>
      </c>
    </row>
    <row r="3247" spans="1:21" ht="28.8" x14ac:dyDescent="0.3">
      <c r="A3247">
        <v>3439</v>
      </c>
      <c r="B3247" s="9" t="s">
        <v>3438</v>
      </c>
      <c r="C3247" s="3" t="s">
        <v>7549</v>
      </c>
      <c r="D3247" s="5">
        <v>1200</v>
      </c>
      <c r="E3247" s="7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>
        <f t="shared" si="256"/>
        <v>89.79</v>
      </c>
      <c r="Q3247" s="11" t="s">
        <v>8315</v>
      </c>
      <c r="R3247" t="s">
        <v>8316</v>
      </c>
      <c r="S3247" s="15">
        <f t="shared" si="257"/>
        <v>42374.911226851851</v>
      </c>
      <c r="T3247" s="15">
        <f t="shared" si="258"/>
        <v>42388.207638888889</v>
      </c>
      <c r="U3247">
        <f t="shared" si="259"/>
        <v>2016</v>
      </c>
    </row>
    <row r="3248" spans="1:21" ht="43.2" x14ac:dyDescent="0.3">
      <c r="A3248">
        <v>3541</v>
      </c>
      <c r="B3248" s="9" t="s">
        <v>3540</v>
      </c>
      <c r="C3248" s="3" t="s">
        <v>7651</v>
      </c>
      <c r="D3248" s="5">
        <v>1200</v>
      </c>
      <c r="E3248" s="7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>
        <f t="shared" si="256"/>
        <v>39.380000000000003</v>
      </c>
      <c r="Q3248" s="11" t="s">
        <v>8315</v>
      </c>
      <c r="R3248" t="s">
        <v>8316</v>
      </c>
      <c r="S3248" s="15">
        <f t="shared" si="257"/>
        <v>42222.730034722219</v>
      </c>
      <c r="T3248" s="15">
        <f t="shared" si="258"/>
        <v>42247.730034722219</v>
      </c>
      <c r="U3248">
        <f t="shared" si="259"/>
        <v>2015</v>
      </c>
    </row>
    <row r="3249" spans="1:21" ht="28.8" x14ac:dyDescent="0.3">
      <c r="A3249">
        <v>3666</v>
      </c>
      <c r="B3249" s="9" t="s">
        <v>3663</v>
      </c>
      <c r="C3249" s="3" t="s">
        <v>7776</v>
      </c>
      <c r="D3249" s="5">
        <v>1200</v>
      </c>
      <c r="E3249" s="7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>
        <f t="shared" si="256"/>
        <v>31.58</v>
      </c>
      <c r="Q3249" s="11" t="s">
        <v>8315</v>
      </c>
      <c r="R3249" t="s">
        <v>8316</v>
      </c>
      <c r="S3249" s="15">
        <f t="shared" si="257"/>
        <v>41822.90488425926</v>
      </c>
      <c r="T3249" s="15">
        <f t="shared" si="258"/>
        <v>41844.291666666664</v>
      </c>
      <c r="U3249">
        <f t="shared" si="259"/>
        <v>2014</v>
      </c>
    </row>
    <row r="3250" spans="1:21" ht="43.2" x14ac:dyDescent="0.3">
      <c r="A3250">
        <v>3832</v>
      </c>
      <c r="B3250" s="9" t="s">
        <v>3829</v>
      </c>
      <c r="C3250" s="3" t="s">
        <v>7941</v>
      </c>
      <c r="D3250" s="5">
        <v>1200</v>
      </c>
      <c r="E3250" s="7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>
        <f t="shared" si="256"/>
        <v>139.56</v>
      </c>
      <c r="Q3250" s="11" t="s">
        <v>8315</v>
      </c>
      <c r="R3250" t="s">
        <v>8316</v>
      </c>
      <c r="S3250" s="15">
        <f t="shared" si="257"/>
        <v>42375.114988425921</v>
      </c>
      <c r="T3250" s="15">
        <f t="shared" si="258"/>
        <v>42420.114988425921</v>
      </c>
      <c r="U3250">
        <f t="shared" si="259"/>
        <v>2016</v>
      </c>
    </row>
    <row r="3251" spans="1:21" ht="57.6" x14ac:dyDescent="0.3">
      <c r="A3251">
        <v>3833</v>
      </c>
      <c r="B3251" s="9" t="s">
        <v>3830</v>
      </c>
      <c r="C3251" s="3" t="s">
        <v>7942</v>
      </c>
      <c r="D3251" s="5">
        <v>1200</v>
      </c>
      <c r="E3251" s="7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>
        <f t="shared" si="256"/>
        <v>70</v>
      </c>
      <c r="Q3251" s="11" t="s">
        <v>8315</v>
      </c>
      <c r="R3251" t="s">
        <v>8316</v>
      </c>
      <c r="S3251" s="15">
        <f t="shared" si="257"/>
        <v>41963.872361111105</v>
      </c>
      <c r="T3251" s="15">
        <f t="shared" si="258"/>
        <v>41974.797916666663</v>
      </c>
      <c r="U3251">
        <f t="shared" si="259"/>
        <v>2014</v>
      </c>
    </row>
    <row r="3252" spans="1:21" ht="43.2" x14ac:dyDescent="0.3">
      <c r="A3252">
        <v>2781</v>
      </c>
      <c r="B3252" s="9" t="s">
        <v>2781</v>
      </c>
      <c r="C3252" s="3" t="s">
        <v>6891</v>
      </c>
      <c r="D3252" s="5">
        <v>1250</v>
      </c>
      <c r="E3252" s="7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>
        <f t="shared" si="256"/>
        <v>47</v>
      </c>
      <c r="Q3252" s="11" t="s">
        <v>8315</v>
      </c>
      <c r="R3252" t="s">
        <v>8316</v>
      </c>
      <c r="S3252" s="15">
        <f t="shared" si="257"/>
        <v>42018.94159722222</v>
      </c>
      <c r="T3252" s="15">
        <f t="shared" si="258"/>
        <v>42047.291666666672</v>
      </c>
      <c r="U3252">
        <f t="shared" si="259"/>
        <v>2015</v>
      </c>
    </row>
    <row r="3253" spans="1:21" ht="43.2" x14ac:dyDescent="0.3">
      <c r="A3253">
        <v>3149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 s="11" t="s">
        <v>8315</v>
      </c>
      <c r="R3253" t="s">
        <v>8316</v>
      </c>
      <c r="S3253" s="15">
        <f t="shared" si="257"/>
        <v>41226.017361111109</v>
      </c>
      <c r="T3253" s="15">
        <f t="shared" si="258"/>
        <v>41250.083333333336</v>
      </c>
      <c r="U3253">
        <f t="shared" si="259"/>
        <v>2012</v>
      </c>
    </row>
    <row r="3254" spans="1:21" ht="43.2" x14ac:dyDescent="0.3">
      <c r="A3254">
        <v>3613</v>
      </c>
      <c r="B3254" s="9" t="s">
        <v>3612</v>
      </c>
      <c r="C3254" s="3" t="s">
        <v>7723</v>
      </c>
      <c r="D3254" s="5">
        <v>1250</v>
      </c>
      <c r="E3254" s="7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>
        <f t="shared" si="256"/>
        <v>62.5</v>
      </c>
      <c r="Q3254" s="11" t="s">
        <v>8315</v>
      </c>
      <c r="R3254" t="s">
        <v>8316</v>
      </c>
      <c r="S3254" s="15">
        <f t="shared" si="257"/>
        <v>41788.58997685185</v>
      </c>
      <c r="T3254" s="15">
        <f t="shared" si="258"/>
        <v>41818.58997685185</v>
      </c>
      <c r="U3254">
        <f t="shared" si="259"/>
        <v>2014</v>
      </c>
    </row>
    <row r="3255" spans="1:21" ht="28.8" x14ac:dyDescent="0.3">
      <c r="A3255">
        <v>3710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 s="11" t="s">
        <v>8315</v>
      </c>
      <c r="R3255" t="s">
        <v>8316</v>
      </c>
      <c r="S3255" s="15">
        <f t="shared" si="257"/>
        <v>42072.576249999998</v>
      </c>
      <c r="T3255" s="15">
        <f t="shared" si="258"/>
        <v>42097.576249999998</v>
      </c>
      <c r="U3255">
        <f t="shared" si="259"/>
        <v>2015</v>
      </c>
    </row>
    <row r="3256" spans="1:21" ht="43.2" x14ac:dyDescent="0.3">
      <c r="A3256">
        <v>3522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 s="11" t="s">
        <v>8315</v>
      </c>
      <c r="R3256" t="s">
        <v>8316</v>
      </c>
      <c r="S3256" s="15">
        <f t="shared" si="257"/>
        <v>42234.789884259255</v>
      </c>
      <c r="T3256" s="15">
        <f t="shared" si="258"/>
        <v>42262.420833333337</v>
      </c>
      <c r="U3256">
        <f t="shared" si="259"/>
        <v>2015</v>
      </c>
    </row>
    <row r="3257" spans="1:21" ht="43.2" x14ac:dyDescent="0.3">
      <c r="A3257">
        <v>526</v>
      </c>
      <c r="B3257" s="9" t="s">
        <v>527</v>
      </c>
      <c r="C3257" s="3" t="s">
        <v>4636</v>
      </c>
      <c r="D3257" s="5">
        <v>1500</v>
      </c>
      <c r="E3257" s="7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>
        <f t="shared" si="256"/>
        <v>74.349999999999994</v>
      </c>
      <c r="Q3257" s="11" t="s">
        <v>8315</v>
      </c>
      <c r="R3257" t="s">
        <v>8316</v>
      </c>
      <c r="S3257" s="15">
        <f t="shared" si="257"/>
        <v>42192.591944444444</v>
      </c>
      <c r="T3257" s="15">
        <f t="shared" si="258"/>
        <v>42223.708333333328</v>
      </c>
      <c r="U3257">
        <f t="shared" si="259"/>
        <v>2015</v>
      </c>
    </row>
    <row r="3258" spans="1:21" ht="43.2" x14ac:dyDescent="0.3">
      <c r="A3258">
        <v>1286</v>
      </c>
      <c r="B3258" s="9" t="s">
        <v>1287</v>
      </c>
      <c r="C3258" s="3" t="s">
        <v>5396</v>
      </c>
      <c r="D3258" s="5">
        <v>1500</v>
      </c>
      <c r="E3258" s="7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>
        <f t="shared" si="256"/>
        <v>81.25</v>
      </c>
      <c r="Q3258" s="11" t="s">
        <v>8315</v>
      </c>
      <c r="R3258" t="s">
        <v>8316</v>
      </c>
      <c r="S3258" s="15">
        <f t="shared" si="257"/>
        <v>42039.384571759263</v>
      </c>
      <c r="T3258" s="15">
        <f t="shared" si="258"/>
        <v>42052.583333333328</v>
      </c>
      <c r="U3258">
        <f t="shared" si="259"/>
        <v>2015</v>
      </c>
    </row>
    <row r="3259" spans="1:21" ht="43.2" x14ac:dyDescent="0.3">
      <c r="A3259">
        <v>1289</v>
      </c>
      <c r="B3259" s="9" t="s">
        <v>1290</v>
      </c>
      <c r="C3259" s="3" t="s">
        <v>5399</v>
      </c>
      <c r="D3259" s="5">
        <v>1500</v>
      </c>
      <c r="E3259" s="7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>
        <f t="shared" si="256"/>
        <v>36.08</v>
      </c>
      <c r="Q3259" s="11" t="s">
        <v>8315</v>
      </c>
      <c r="R3259" t="s">
        <v>8316</v>
      </c>
      <c r="S3259" s="15">
        <f t="shared" si="257"/>
        <v>42709.134780092587</v>
      </c>
      <c r="T3259" s="15">
        <f t="shared" si="258"/>
        <v>42739.134780092587</v>
      </c>
      <c r="U3259">
        <f t="shared" si="259"/>
        <v>2016</v>
      </c>
    </row>
    <row r="3260" spans="1:21" ht="43.2" x14ac:dyDescent="0.3">
      <c r="A3260">
        <v>2814</v>
      </c>
      <c r="B3260" s="9" t="s">
        <v>2814</v>
      </c>
      <c r="C3260" s="3" t="s">
        <v>6924</v>
      </c>
      <c r="D3260" s="5">
        <v>1500</v>
      </c>
      <c r="E3260" s="7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>
        <f t="shared" si="256"/>
        <v>25.25</v>
      </c>
      <c r="Q3260" s="11" t="s">
        <v>8315</v>
      </c>
      <c r="R3260" t="s">
        <v>8316</v>
      </c>
      <c r="S3260" s="15">
        <f t="shared" si="257"/>
        <v>42103.399479166663</v>
      </c>
      <c r="T3260" s="15">
        <f t="shared" si="258"/>
        <v>42133.399479166663</v>
      </c>
      <c r="U3260">
        <f t="shared" si="259"/>
        <v>2015</v>
      </c>
    </row>
    <row r="3261" spans="1:21" ht="57.6" x14ac:dyDescent="0.3">
      <c r="A3261">
        <v>2965</v>
      </c>
      <c r="B3261" s="9" t="s">
        <v>2965</v>
      </c>
      <c r="C3261" s="3" t="s">
        <v>7075</v>
      </c>
      <c r="D3261" s="5">
        <v>1500</v>
      </c>
      <c r="E3261" s="7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>
        <f t="shared" si="256"/>
        <v>41.92</v>
      </c>
      <c r="Q3261" s="11" t="s">
        <v>8315</v>
      </c>
      <c r="R3261" t="s">
        <v>8316</v>
      </c>
      <c r="S3261" s="15">
        <f t="shared" si="257"/>
        <v>42162.729548611111</v>
      </c>
      <c r="T3261" s="15">
        <f t="shared" si="258"/>
        <v>42192.729548611111</v>
      </c>
      <c r="U3261">
        <f t="shared" si="259"/>
        <v>2015</v>
      </c>
    </row>
    <row r="3262" spans="1:21" ht="43.2" x14ac:dyDescent="0.3">
      <c r="A3262">
        <v>3159</v>
      </c>
      <c r="B3262" s="9" t="s">
        <v>3159</v>
      </c>
      <c r="C3262" s="3" t="s">
        <v>7269</v>
      </c>
      <c r="D3262" s="5">
        <v>1500</v>
      </c>
      <c r="E3262" s="7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>
        <f t="shared" si="256"/>
        <v>38.5</v>
      </c>
      <c r="Q3262" s="11" t="s">
        <v>8315</v>
      </c>
      <c r="R3262" t="s">
        <v>8316</v>
      </c>
      <c r="S3262" s="15">
        <f t="shared" si="257"/>
        <v>40884.066678240742</v>
      </c>
      <c r="T3262" s="15">
        <f t="shared" si="258"/>
        <v>40926.958333333336</v>
      </c>
      <c r="U3262">
        <f t="shared" si="259"/>
        <v>2011</v>
      </c>
    </row>
    <row r="3263" spans="1:21" ht="57.6" x14ac:dyDescent="0.3">
      <c r="A3263">
        <v>3178</v>
      </c>
      <c r="B3263" s="9" t="s">
        <v>3178</v>
      </c>
      <c r="C3263" s="3" t="s">
        <v>7288</v>
      </c>
      <c r="D3263" s="5">
        <v>1500</v>
      </c>
      <c r="E3263" s="7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>
        <f t="shared" si="256"/>
        <v>33.03</v>
      </c>
      <c r="Q3263" s="11" t="s">
        <v>8315</v>
      </c>
      <c r="R3263" t="s">
        <v>8316</v>
      </c>
      <c r="S3263" s="15">
        <f t="shared" si="257"/>
        <v>41806.605034722219</v>
      </c>
      <c r="T3263" s="15">
        <f t="shared" si="258"/>
        <v>41836.605034722219</v>
      </c>
      <c r="U3263">
        <f t="shared" si="259"/>
        <v>2014</v>
      </c>
    </row>
    <row r="3264" spans="1:21" ht="43.2" x14ac:dyDescent="0.3">
      <c r="A3264">
        <v>3251</v>
      </c>
      <c r="B3264" s="9" t="s">
        <v>3251</v>
      </c>
      <c r="C3264" s="3" t="s">
        <v>7361</v>
      </c>
      <c r="D3264" s="5">
        <v>1500</v>
      </c>
      <c r="E3264" s="7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>
        <f t="shared" si="256"/>
        <v>83.05</v>
      </c>
      <c r="Q3264" s="11" t="s">
        <v>8315</v>
      </c>
      <c r="R3264" t="s">
        <v>8316</v>
      </c>
      <c r="S3264" s="15">
        <f t="shared" si="257"/>
        <v>42146.731087962966</v>
      </c>
      <c r="T3264" s="15">
        <f t="shared" si="258"/>
        <v>42176.731087962966</v>
      </c>
      <c r="U3264">
        <f t="shared" si="259"/>
        <v>2015</v>
      </c>
    </row>
    <row r="3265" spans="1:21" x14ac:dyDescent="0.3">
      <c r="A3265">
        <v>3271</v>
      </c>
      <c r="B3265" s="9" t="s">
        <v>3271</v>
      </c>
      <c r="C3265" s="3" t="s">
        <v>7381</v>
      </c>
      <c r="D3265" s="5">
        <v>1500</v>
      </c>
      <c r="E3265" s="7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>
        <f t="shared" si="256"/>
        <v>38.24</v>
      </c>
      <c r="Q3265" s="11" t="s">
        <v>8315</v>
      </c>
      <c r="R3265" t="s">
        <v>8316</v>
      </c>
      <c r="S3265" s="15">
        <f t="shared" si="257"/>
        <v>41915.437210648146</v>
      </c>
      <c r="T3265" s="15">
        <f t="shared" si="258"/>
        <v>41945.478877314818</v>
      </c>
      <c r="U3265">
        <f t="shared" si="259"/>
        <v>2014</v>
      </c>
    </row>
    <row r="3266" spans="1:21" ht="43.2" x14ac:dyDescent="0.3">
      <c r="A3266">
        <v>3296</v>
      </c>
      <c r="B3266" s="9" t="s">
        <v>3296</v>
      </c>
      <c r="C3266" s="3" t="s">
        <v>7406</v>
      </c>
      <c r="D3266" s="5">
        <v>1500</v>
      </c>
      <c r="E3266" s="7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>
        <f t="shared" si="256"/>
        <v>45.98</v>
      </c>
      <c r="Q3266" s="11" t="s">
        <v>8315</v>
      </c>
      <c r="R3266" t="s">
        <v>8316</v>
      </c>
      <c r="S3266" s="15">
        <f t="shared" si="257"/>
        <v>42309.756620370375</v>
      </c>
      <c r="T3266" s="15">
        <f t="shared" si="258"/>
        <v>42330.916666666672</v>
      </c>
      <c r="U3266">
        <f t="shared" si="259"/>
        <v>2015</v>
      </c>
    </row>
    <row r="3267" spans="1:21" ht="57.6" x14ac:dyDescent="0.3">
      <c r="A3267">
        <v>3306</v>
      </c>
      <c r="B3267" s="9" t="s">
        <v>3306</v>
      </c>
      <c r="C3267" s="3" t="s">
        <v>7416</v>
      </c>
      <c r="D3267" s="5">
        <v>1500</v>
      </c>
      <c r="E3267" s="7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>
        <f t="shared" si="256"/>
        <v>48.7</v>
      </c>
      <c r="Q3267" s="11" t="s">
        <v>8315</v>
      </c>
      <c r="R3267" t="s">
        <v>8316</v>
      </c>
      <c r="S3267" s="15">
        <f t="shared" si="257"/>
        <v>42493.219236111108</v>
      </c>
      <c r="T3267" s="15">
        <f t="shared" si="258"/>
        <v>42531.125</v>
      </c>
      <c r="U3267">
        <f t="shared" si="259"/>
        <v>2016</v>
      </c>
    </row>
    <row r="3268" spans="1:21" ht="43.2" x14ac:dyDescent="0.3">
      <c r="A3268">
        <v>3324</v>
      </c>
      <c r="B3268" s="9" t="s">
        <v>3324</v>
      </c>
      <c r="C3268" s="3" t="s">
        <v>7434</v>
      </c>
      <c r="D3268" s="5">
        <v>1500</v>
      </c>
      <c r="E3268" s="7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 s="11" t="s">
        <v>8315</v>
      </c>
      <c r="R3268" t="s">
        <v>8316</v>
      </c>
      <c r="S3268" s="15">
        <f t="shared" si="257"/>
        <v>42512.58321759259</v>
      </c>
      <c r="T3268" s="15">
        <f t="shared" si="258"/>
        <v>42526.58321759259</v>
      </c>
      <c r="U3268">
        <f t="shared" si="259"/>
        <v>2016</v>
      </c>
    </row>
    <row r="3269" spans="1:21" ht="43.2" x14ac:dyDescent="0.3">
      <c r="A3269">
        <v>3330</v>
      </c>
      <c r="B3269" s="9" t="s">
        <v>3330</v>
      </c>
      <c r="C3269" s="3" t="s">
        <v>7440</v>
      </c>
      <c r="D3269" s="5">
        <v>1500</v>
      </c>
      <c r="E3269" s="7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 s="11" t="s">
        <v>8315</v>
      </c>
      <c r="R3269" t="s">
        <v>8316</v>
      </c>
      <c r="S3269" s="15">
        <f t="shared" si="257"/>
        <v>42065.887361111112</v>
      </c>
      <c r="T3269" s="15">
        <f t="shared" si="258"/>
        <v>42095.845694444448</v>
      </c>
      <c r="U3269">
        <f t="shared" si="259"/>
        <v>2015</v>
      </c>
    </row>
    <row r="3270" spans="1:21" ht="43.2" x14ac:dyDescent="0.3">
      <c r="A3270">
        <v>3346</v>
      </c>
      <c r="B3270" s="9" t="s">
        <v>3346</v>
      </c>
      <c r="C3270" s="3" t="s">
        <v>7456</v>
      </c>
      <c r="D3270" s="5">
        <v>1500</v>
      </c>
      <c r="E3270" s="7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 s="11" t="s">
        <v>8315</v>
      </c>
      <c r="R3270" t="s">
        <v>8316</v>
      </c>
      <c r="S3270" s="15">
        <f t="shared" si="257"/>
        <v>42054.024421296301</v>
      </c>
      <c r="T3270" s="15">
        <f t="shared" si="258"/>
        <v>42061.024421296301</v>
      </c>
      <c r="U3270">
        <f t="shared" si="259"/>
        <v>2015</v>
      </c>
    </row>
    <row r="3271" spans="1:21" ht="43.2" x14ac:dyDescent="0.3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 s="11" t="s">
        <v>8315</v>
      </c>
      <c r="R3271" t="s">
        <v>8316</v>
      </c>
      <c r="S3271" s="15">
        <f t="shared" si="257"/>
        <v>42536.815648148149</v>
      </c>
      <c r="T3271" s="15">
        <f t="shared" si="258"/>
        <v>42566.815648148149</v>
      </c>
      <c r="U3271">
        <f t="shared" si="259"/>
        <v>2016</v>
      </c>
    </row>
    <row r="3272" spans="1:21" ht="28.8" x14ac:dyDescent="0.3">
      <c r="A3272">
        <v>3370</v>
      </c>
      <c r="B3272" s="9" t="s">
        <v>3369</v>
      </c>
      <c r="C3272" s="3" t="s">
        <v>7480</v>
      </c>
      <c r="D3272" s="5">
        <v>1500</v>
      </c>
      <c r="E3272" s="7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 s="11" t="s">
        <v>8315</v>
      </c>
      <c r="R3272" t="s">
        <v>8316</v>
      </c>
      <c r="S3272" s="15">
        <f t="shared" si="257"/>
        <v>42690.334317129629</v>
      </c>
      <c r="T3272" s="15">
        <f t="shared" si="258"/>
        <v>42721.333333333328</v>
      </c>
      <c r="U3272">
        <f t="shared" si="259"/>
        <v>2016</v>
      </c>
    </row>
    <row r="3273" spans="1:21" ht="57.6" x14ac:dyDescent="0.3">
      <c r="A3273">
        <v>3388</v>
      </c>
      <c r="B3273" s="9" t="s">
        <v>3387</v>
      </c>
      <c r="C3273" s="3" t="s">
        <v>7498</v>
      </c>
      <c r="D3273" s="5">
        <v>1500</v>
      </c>
      <c r="E3273" s="7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 s="11" t="s">
        <v>8315</v>
      </c>
      <c r="R3273" t="s">
        <v>8316</v>
      </c>
      <c r="S3273" s="15">
        <f t="shared" si="257"/>
        <v>42143.461122685185</v>
      </c>
      <c r="T3273" s="15">
        <f t="shared" si="258"/>
        <v>42173.461122685185</v>
      </c>
      <c r="U3273">
        <f t="shared" si="259"/>
        <v>2015</v>
      </c>
    </row>
    <row r="3274" spans="1:21" ht="57.6" x14ac:dyDescent="0.3">
      <c r="A3274">
        <v>3390</v>
      </c>
      <c r="B3274" s="9" t="s">
        <v>3389</v>
      </c>
      <c r="C3274" s="3" t="s">
        <v>7500</v>
      </c>
      <c r="D3274" s="5">
        <v>1500</v>
      </c>
      <c r="E3274" s="7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>
        <f t="shared" ref="P3274:P3337" si="261">IFERROR(ROUND(E3274/L3274,2),0)</f>
        <v>69.819999999999993</v>
      </c>
      <c r="Q3274" s="11" t="s">
        <v>8315</v>
      </c>
      <c r="R3274" t="s">
        <v>8316</v>
      </c>
      <c r="S3274" s="15">
        <f t="shared" ref="S3274:S3337" si="262">(((J3274/60)/60)/24)+DATE(1970,1,1)</f>
        <v>41815.774826388886</v>
      </c>
      <c r="T3274" s="15">
        <f t="shared" ref="T3274:T3337" si="263">(((I3274/60)/60)/24)+DATE(1970,1,1)</f>
        <v>41830.774826388886</v>
      </c>
      <c r="U3274">
        <f t="shared" ref="U3274:U3337" si="264">YEAR(S3274)</f>
        <v>2014</v>
      </c>
    </row>
    <row r="3275" spans="1:21" ht="43.2" x14ac:dyDescent="0.3">
      <c r="A3275">
        <v>3393</v>
      </c>
      <c r="B3275" s="9" t="s">
        <v>3392</v>
      </c>
      <c r="C3275" s="3" t="s">
        <v>7503</v>
      </c>
      <c r="D3275" s="5">
        <v>1500</v>
      </c>
      <c r="E3275" s="7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>
        <f t="shared" si="261"/>
        <v>36.07</v>
      </c>
      <c r="Q3275" s="11" t="s">
        <v>8315</v>
      </c>
      <c r="R3275" t="s">
        <v>8316</v>
      </c>
      <c r="S3275" s="15">
        <f t="shared" si="262"/>
        <v>41923.921643518523</v>
      </c>
      <c r="T3275" s="15">
        <f t="shared" si="263"/>
        <v>41949.031944444447</v>
      </c>
      <c r="U3275">
        <f t="shared" si="264"/>
        <v>2014</v>
      </c>
    </row>
    <row r="3276" spans="1:21" ht="43.2" x14ac:dyDescent="0.3">
      <c r="A3276">
        <v>3396</v>
      </c>
      <c r="B3276" s="9" t="s">
        <v>3395</v>
      </c>
      <c r="C3276" s="3" t="s">
        <v>7506</v>
      </c>
      <c r="D3276" s="5">
        <v>1500</v>
      </c>
      <c r="E3276" s="7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>
        <f t="shared" si="261"/>
        <v>55.89</v>
      </c>
      <c r="Q3276" s="11" t="s">
        <v>8315</v>
      </c>
      <c r="R3276" t="s">
        <v>8316</v>
      </c>
      <c r="S3276" s="15">
        <f t="shared" si="262"/>
        <v>41764.44663194444</v>
      </c>
      <c r="T3276" s="15">
        <f t="shared" si="263"/>
        <v>41791.165972222225</v>
      </c>
      <c r="U3276">
        <f t="shared" si="264"/>
        <v>2014</v>
      </c>
    </row>
    <row r="3277" spans="1:21" ht="43.2" x14ac:dyDescent="0.3">
      <c r="A3277">
        <v>3427</v>
      </c>
      <c r="B3277" s="9" t="s">
        <v>3426</v>
      </c>
      <c r="C3277" s="3" t="s">
        <v>7537</v>
      </c>
      <c r="D3277" s="5">
        <v>1500</v>
      </c>
      <c r="E3277" s="7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>
        <f t="shared" si="261"/>
        <v>51.72</v>
      </c>
      <c r="Q3277" s="11" t="s">
        <v>8315</v>
      </c>
      <c r="R3277" t="s">
        <v>8316</v>
      </c>
      <c r="S3277" s="15">
        <f t="shared" si="262"/>
        <v>41792.645277777774</v>
      </c>
      <c r="T3277" s="15">
        <f t="shared" si="263"/>
        <v>41822.645277777774</v>
      </c>
      <c r="U3277">
        <f t="shared" si="264"/>
        <v>2014</v>
      </c>
    </row>
    <row r="3278" spans="1:21" ht="43.2" x14ac:dyDescent="0.3">
      <c r="A3278">
        <v>3479</v>
      </c>
      <c r="B3278" s="9" t="s">
        <v>3478</v>
      </c>
      <c r="C3278" s="3" t="s">
        <v>7589</v>
      </c>
      <c r="D3278" s="5">
        <v>1500</v>
      </c>
      <c r="E3278" s="7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>
        <f t="shared" si="261"/>
        <v>34.25</v>
      </c>
      <c r="Q3278" s="11" t="s">
        <v>8315</v>
      </c>
      <c r="R3278" t="s">
        <v>8316</v>
      </c>
      <c r="S3278" s="15">
        <f t="shared" si="262"/>
        <v>41781.855092592588</v>
      </c>
      <c r="T3278" s="15">
        <f t="shared" si="263"/>
        <v>41811.855092592588</v>
      </c>
      <c r="U3278">
        <f t="shared" si="264"/>
        <v>2014</v>
      </c>
    </row>
    <row r="3279" spans="1:21" ht="43.2" x14ac:dyDescent="0.3">
      <c r="A3279">
        <v>3480</v>
      </c>
      <c r="B3279" s="9" t="s">
        <v>3479</v>
      </c>
      <c r="C3279" s="3" t="s">
        <v>7590</v>
      </c>
      <c r="D3279" s="5">
        <v>1500</v>
      </c>
      <c r="E3279" s="7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>
        <f t="shared" si="261"/>
        <v>164.62</v>
      </c>
      <c r="Q3279" s="11" t="s">
        <v>8315</v>
      </c>
      <c r="R3279" t="s">
        <v>8316</v>
      </c>
      <c r="S3279" s="15">
        <f t="shared" si="262"/>
        <v>42171.317442129628</v>
      </c>
      <c r="T3279" s="15">
        <f t="shared" si="263"/>
        <v>42195.875</v>
      </c>
      <c r="U3279">
        <f t="shared" si="264"/>
        <v>2015</v>
      </c>
    </row>
    <row r="3280" spans="1:21" ht="43.2" x14ac:dyDescent="0.3">
      <c r="A3280">
        <v>3493</v>
      </c>
      <c r="B3280" s="9" t="s">
        <v>3492</v>
      </c>
      <c r="C3280" s="3" t="s">
        <v>7603</v>
      </c>
      <c r="D3280" s="5">
        <v>1500</v>
      </c>
      <c r="E3280" s="7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>
        <f t="shared" si="261"/>
        <v>51.72</v>
      </c>
      <c r="Q3280" s="11" t="s">
        <v>8315</v>
      </c>
      <c r="R3280" t="s">
        <v>8316</v>
      </c>
      <c r="S3280" s="15">
        <f t="shared" si="262"/>
        <v>41848.866157407407</v>
      </c>
      <c r="T3280" s="15">
        <f t="shared" si="263"/>
        <v>41868.21597222222</v>
      </c>
      <c r="U3280">
        <f t="shared" si="264"/>
        <v>2014</v>
      </c>
    </row>
    <row r="3281" spans="1:21" ht="43.2" x14ac:dyDescent="0.3">
      <c r="A3281">
        <v>3501</v>
      </c>
      <c r="B3281" s="9" t="s">
        <v>3500</v>
      </c>
      <c r="C3281" s="3" t="s">
        <v>7611</v>
      </c>
      <c r="D3281" s="5">
        <v>1500</v>
      </c>
      <c r="E3281" s="7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>
        <f t="shared" si="261"/>
        <v>35.950000000000003</v>
      </c>
      <c r="Q3281" s="11" t="s">
        <v>8315</v>
      </c>
      <c r="R3281" t="s">
        <v>8316</v>
      </c>
      <c r="S3281" s="15">
        <f t="shared" si="262"/>
        <v>42233.763831018514</v>
      </c>
      <c r="T3281" s="15">
        <f t="shared" si="263"/>
        <v>42258.763831018514</v>
      </c>
      <c r="U3281">
        <f t="shared" si="264"/>
        <v>2015</v>
      </c>
    </row>
    <row r="3282" spans="1:21" ht="43.2" x14ac:dyDescent="0.3">
      <c r="A3282">
        <v>3511</v>
      </c>
      <c r="B3282" s="9" t="s">
        <v>3510</v>
      </c>
      <c r="C3282" s="3" t="s">
        <v>7621</v>
      </c>
      <c r="D3282" s="5">
        <v>1500</v>
      </c>
      <c r="E3282" s="7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>
        <f t="shared" si="261"/>
        <v>79.89</v>
      </c>
      <c r="Q3282" s="11" t="s">
        <v>8315</v>
      </c>
      <c r="R3282" t="s">
        <v>8316</v>
      </c>
      <c r="S3282" s="15">
        <f t="shared" si="262"/>
        <v>41927.873784722222</v>
      </c>
      <c r="T3282" s="15">
        <f t="shared" si="263"/>
        <v>41950.770833333336</v>
      </c>
      <c r="U3282">
        <f t="shared" si="264"/>
        <v>2014</v>
      </c>
    </row>
    <row r="3283" spans="1:21" ht="43.2" x14ac:dyDescent="0.3">
      <c r="A3283">
        <v>3518</v>
      </c>
      <c r="B3283" s="9" t="s">
        <v>3517</v>
      </c>
      <c r="C3283" s="3" t="s">
        <v>7628</v>
      </c>
      <c r="D3283" s="5">
        <v>1500</v>
      </c>
      <c r="E3283" s="7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>
        <f t="shared" si="261"/>
        <v>50.02</v>
      </c>
      <c r="Q3283" s="11" t="s">
        <v>8315</v>
      </c>
      <c r="R3283" t="s">
        <v>8316</v>
      </c>
      <c r="S3283" s="15">
        <f t="shared" si="262"/>
        <v>41893.783553240741</v>
      </c>
      <c r="T3283" s="15">
        <f t="shared" si="263"/>
        <v>41914.597916666666</v>
      </c>
      <c r="U3283">
        <f t="shared" si="264"/>
        <v>2014</v>
      </c>
    </row>
    <row r="3284" spans="1:21" ht="43.2" x14ac:dyDescent="0.3">
      <c r="A3284">
        <v>3543</v>
      </c>
      <c r="B3284" s="9" t="s">
        <v>3542</v>
      </c>
      <c r="C3284" s="3" t="s">
        <v>7653</v>
      </c>
      <c r="D3284" s="5">
        <v>1500</v>
      </c>
      <c r="E3284" s="7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>
        <f t="shared" si="261"/>
        <v>54.14</v>
      </c>
      <c r="Q3284" s="11" t="s">
        <v>8315</v>
      </c>
      <c r="R3284" t="s">
        <v>8316</v>
      </c>
      <c r="S3284" s="15">
        <f t="shared" si="262"/>
        <v>42150.755312499998</v>
      </c>
      <c r="T3284" s="15">
        <f t="shared" si="263"/>
        <v>42180.755312499998</v>
      </c>
      <c r="U3284">
        <f t="shared" si="264"/>
        <v>2015</v>
      </c>
    </row>
    <row r="3285" spans="1:21" ht="43.2" x14ac:dyDescent="0.3">
      <c r="A3285">
        <v>3551</v>
      </c>
      <c r="B3285" s="9" t="s">
        <v>3550</v>
      </c>
      <c r="C3285" s="3" t="s">
        <v>7661</v>
      </c>
      <c r="D3285" s="5">
        <v>1500</v>
      </c>
      <c r="E3285" s="7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>
        <f t="shared" si="261"/>
        <v>61.1</v>
      </c>
      <c r="Q3285" s="11" t="s">
        <v>8315</v>
      </c>
      <c r="R3285" t="s">
        <v>8316</v>
      </c>
      <c r="S3285" s="15">
        <f t="shared" si="262"/>
        <v>41753.515856481477</v>
      </c>
      <c r="T3285" s="15">
        <f t="shared" si="263"/>
        <v>41781.921527777777</v>
      </c>
      <c r="U3285">
        <f t="shared" si="264"/>
        <v>2014</v>
      </c>
    </row>
    <row r="3286" spans="1:21" ht="43.2" x14ac:dyDescent="0.3">
      <c r="A3286">
        <v>3571</v>
      </c>
      <c r="B3286" s="9" t="s">
        <v>3570</v>
      </c>
      <c r="C3286" s="3" t="s">
        <v>7681</v>
      </c>
      <c r="D3286" s="5">
        <v>1500</v>
      </c>
      <c r="E3286" s="7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>
        <f t="shared" si="261"/>
        <v>73.239999999999995</v>
      </c>
      <c r="Q3286" s="11" t="s">
        <v>8315</v>
      </c>
      <c r="R3286" t="s">
        <v>8316</v>
      </c>
      <c r="S3286" s="15">
        <f t="shared" si="262"/>
        <v>41912.858946759261</v>
      </c>
      <c r="T3286" s="15">
        <f t="shared" si="263"/>
        <v>41942.858946759261</v>
      </c>
      <c r="U3286">
        <f t="shared" si="264"/>
        <v>2014</v>
      </c>
    </row>
    <row r="3287" spans="1:21" ht="43.2" x14ac:dyDescent="0.3">
      <c r="A3287">
        <v>3578</v>
      </c>
      <c r="B3287" s="9" t="s">
        <v>3577</v>
      </c>
      <c r="C3287" s="3" t="s">
        <v>7688</v>
      </c>
      <c r="D3287" s="5">
        <v>1500</v>
      </c>
      <c r="E3287" s="7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>
        <f t="shared" si="261"/>
        <v>40.549999999999997</v>
      </c>
      <c r="Q3287" s="11" t="s">
        <v>8315</v>
      </c>
      <c r="R3287" t="s">
        <v>8316</v>
      </c>
      <c r="S3287" s="15">
        <f t="shared" si="262"/>
        <v>42460.733530092592</v>
      </c>
      <c r="T3287" s="15">
        <f t="shared" si="263"/>
        <v>42490.733530092592</v>
      </c>
      <c r="U3287">
        <f t="shared" si="264"/>
        <v>2016</v>
      </c>
    </row>
    <row r="3288" spans="1:21" ht="43.2" x14ac:dyDescent="0.3">
      <c r="A3288">
        <v>3581</v>
      </c>
      <c r="B3288" s="9" t="s">
        <v>3580</v>
      </c>
      <c r="C3288" s="3" t="s">
        <v>7691</v>
      </c>
      <c r="D3288" s="5">
        <v>1500</v>
      </c>
      <c r="E3288" s="7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>
        <f t="shared" si="261"/>
        <v>33.33</v>
      </c>
      <c r="Q3288" s="11" t="s">
        <v>8315</v>
      </c>
      <c r="R3288" t="s">
        <v>8316</v>
      </c>
      <c r="S3288" s="15">
        <f t="shared" si="262"/>
        <v>41836.471180555556</v>
      </c>
      <c r="T3288" s="15">
        <f t="shared" si="263"/>
        <v>41850.471180555556</v>
      </c>
      <c r="U3288">
        <f t="shared" si="264"/>
        <v>2014</v>
      </c>
    </row>
    <row r="3289" spans="1:21" ht="43.2" x14ac:dyDescent="0.3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>
        <f t="shared" si="261"/>
        <v>44.91</v>
      </c>
      <c r="Q3289" s="11" t="s">
        <v>8315</v>
      </c>
      <c r="R3289" t="s">
        <v>8316</v>
      </c>
      <c r="S3289" s="15">
        <f t="shared" si="262"/>
        <v>42283.864351851851</v>
      </c>
      <c r="T3289" s="15">
        <f t="shared" si="263"/>
        <v>42313.906018518523</v>
      </c>
      <c r="U3289">
        <f t="shared" si="264"/>
        <v>2015</v>
      </c>
    </row>
    <row r="3290" spans="1:21" ht="57.6" x14ac:dyDescent="0.3">
      <c r="A3290">
        <v>3654</v>
      </c>
      <c r="B3290" s="9" t="s">
        <v>3651</v>
      </c>
      <c r="C3290" s="3" t="s">
        <v>7764</v>
      </c>
      <c r="D3290" s="5">
        <v>1500</v>
      </c>
      <c r="E3290" s="7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>
        <f t="shared" si="261"/>
        <v>68.84</v>
      </c>
      <c r="Q3290" s="11" t="s">
        <v>8315</v>
      </c>
      <c r="R3290" t="s">
        <v>8316</v>
      </c>
      <c r="S3290" s="15">
        <f t="shared" si="262"/>
        <v>42440.416504629626</v>
      </c>
      <c r="T3290" s="15">
        <f t="shared" si="263"/>
        <v>42463.708333333328</v>
      </c>
      <c r="U3290">
        <f t="shared" si="264"/>
        <v>2016</v>
      </c>
    </row>
    <row r="3291" spans="1:21" ht="28.8" x14ac:dyDescent="0.3">
      <c r="A3291">
        <v>3658</v>
      </c>
      <c r="B3291" s="9" t="s">
        <v>3655</v>
      </c>
      <c r="C3291" s="3" t="s">
        <v>7768</v>
      </c>
      <c r="D3291" s="5">
        <v>1500</v>
      </c>
      <c r="E3291" s="7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>
        <f t="shared" si="261"/>
        <v>75.5</v>
      </c>
      <c r="Q3291" s="11" t="s">
        <v>8315</v>
      </c>
      <c r="R3291" t="s">
        <v>8316</v>
      </c>
      <c r="S3291" s="15">
        <f t="shared" si="262"/>
        <v>41775.858564814815</v>
      </c>
      <c r="T3291" s="15">
        <f t="shared" si="263"/>
        <v>41822.165972222225</v>
      </c>
      <c r="U3291">
        <f t="shared" si="264"/>
        <v>2014</v>
      </c>
    </row>
    <row r="3292" spans="1:21" ht="43.2" x14ac:dyDescent="0.3">
      <c r="A3292">
        <v>3690</v>
      </c>
      <c r="B3292" s="9" t="s">
        <v>3687</v>
      </c>
      <c r="C3292" s="3" t="s">
        <v>7800</v>
      </c>
      <c r="D3292" s="5">
        <v>1500</v>
      </c>
      <c r="E3292" s="7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>
        <f t="shared" si="261"/>
        <v>58.06</v>
      </c>
      <c r="Q3292" s="11" t="s">
        <v>8315</v>
      </c>
      <c r="R3292" t="s">
        <v>8316</v>
      </c>
      <c r="S3292" s="15">
        <f t="shared" si="262"/>
        <v>41940.598182870373</v>
      </c>
      <c r="T3292" s="15">
        <f t="shared" si="263"/>
        <v>41970.639849537038</v>
      </c>
      <c r="U3292">
        <f t="shared" si="264"/>
        <v>2014</v>
      </c>
    </row>
    <row r="3293" spans="1:21" ht="43.2" x14ac:dyDescent="0.3">
      <c r="A3293">
        <v>3701</v>
      </c>
      <c r="B3293" s="9" t="s">
        <v>3698</v>
      </c>
      <c r="C3293" s="3" t="s">
        <v>7811</v>
      </c>
      <c r="D3293" s="5">
        <v>1500</v>
      </c>
      <c r="E3293" s="7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>
        <f t="shared" si="261"/>
        <v>38.590000000000003</v>
      </c>
      <c r="Q3293" s="11" t="s">
        <v>8315</v>
      </c>
      <c r="R3293" t="s">
        <v>8316</v>
      </c>
      <c r="S3293" s="15">
        <f t="shared" si="262"/>
        <v>42129.541585648149</v>
      </c>
      <c r="T3293" s="15">
        <f t="shared" si="263"/>
        <v>42159.541585648149</v>
      </c>
      <c r="U3293">
        <f t="shared" si="264"/>
        <v>2015</v>
      </c>
    </row>
    <row r="3294" spans="1:21" ht="43.2" x14ac:dyDescent="0.3">
      <c r="A3294">
        <v>3706</v>
      </c>
      <c r="B3294" s="9" t="s">
        <v>3703</v>
      </c>
      <c r="C3294" s="3" t="s">
        <v>7816</v>
      </c>
      <c r="D3294" s="5">
        <v>1500</v>
      </c>
      <c r="E3294" s="7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>
        <f t="shared" si="261"/>
        <v>140</v>
      </c>
      <c r="Q3294" s="11" t="s">
        <v>8315</v>
      </c>
      <c r="R3294" t="s">
        <v>8316</v>
      </c>
      <c r="S3294" s="15">
        <f t="shared" si="262"/>
        <v>41879.913761574076</v>
      </c>
      <c r="T3294" s="15">
        <f t="shared" si="263"/>
        <v>41894.913761574076</v>
      </c>
      <c r="U3294">
        <f t="shared" si="264"/>
        <v>2014</v>
      </c>
    </row>
    <row r="3295" spans="1:21" ht="57.6" x14ac:dyDescent="0.3">
      <c r="A3295">
        <v>3722</v>
      </c>
      <c r="B3295" s="9" t="s">
        <v>3719</v>
      </c>
      <c r="C3295" s="3" t="s">
        <v>7832</v>
      </c>
      <c r="D3295" s="5">
        <v>1500</v>
      </c>
      <c r="E3295" s="7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>
        <f t="shared" si="261"/>
        <v>47.66</v>
      </c>
      <c r="Q3295" s="11" t="s">
        <v>8315</v>
      </c>
      <c r="R3295" t="s">
        <v>8316</v>
      </c>
      <c r="S3295" s="15">
        <f t="shared" si="262"/>
        <v>42381.671840277777</v>
      </c>
      <c r="T3295" s="15">
        <f t="shared" si="263"/>
        <v>42411.957638888889</v>
      </c>
      <c r="U3295">
        <f t="shared" si="264"/>
        <v>2016</v>
      </c>
    </row>
    <row r="3296" spans="1:21" ht="43.2" x14ac:dyDescent="0.3">
      <c r="A3296">
        <v>3810</v>
      </c>
      <c r="B3296" s="9" t="s">
        <v>3807</v>
      </c>
      <c r="C3296" s="3" t="s">
        <v>7920</v>
      </c>
      <c r="D3296" s="5">
        <v>1500</v>
      </c>
      <c r="E3296" s="7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>
        <f t="shared" si="261"/>
        <v>70.23</v>
      </c>
      <c r="Q3296" s="11" t="s">
        <v>8315</v>
      </c>
      <c r="R3296" t="s">
        <v>8316</v>
      </c>
      <c r="S3296" s="15">
        <f t="shared" si="262"/>
        <v>42054.849050925928</v>
      </c>
      <c r="T3296" s="15">
        <f t="shared" si="263"/>
        <v>42084.807384259257</v>
      </c>
      <c r="U3296">
        <f t="shared" si="264"/>
        <v>2015</v>
      </c>
    </row>
    <row r="3297" spans="1:21" ht="43.2" x14ac:dyDescent="0.3">
      <c r="A3297">
        <v>3814</v>
      </c>
      <c r="B3297" s="9" t="s">
        <v>3811</v>
      </c>
      <c r="C3297" s="3" t="s">
        <v>7924</v>
      </c>
      <c r="D3297" s="5">
        <v>1500</v>
      </c>
      <c r="E3297" s="7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>
        <f t="shared" si="261"/>
        <v>61.82</v>
      </c>
      <c r="Q3297" s="11" t="s">
        <v>8315</v>
      </c>
      <c r="R3297" t="s">
        <v>8316</v>
      </c>
      <c r="S3297" s="15">
        <f t="shared" si="262"/>
        <v>42058.904074074075</v>
      </c>
      <c r="T3297" s="15">
        <f t="shared" si="263"/>
        <v>42095.165972222225</v>
      </c>
      <c r="U3297">
        <f t="shared" si="264"/>
        <v>2015</v>
      </c>
    </row>
    <row r="3298" spans="1:21" ht="57.6" x14ac:dyDescent="0.3">
      <c r="A3298">
        <v>3816</v>
      </c>
      <c r="B3298" s="9" t="s">
        <v>3813</v>
      </c>
      <c r="C3298" s="3" t="s">
        <v>7926</v>
      </c>
      <c r="D3298" s="5">
        <v>1500</v>
      </c>
      <c r="E3298" s="7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>
        <f t="shared" si="261"/>
        <v>48.34</v>
      </c>
      <c r="Q3298" s="11" t="s">
        <v>8315</v>
      </c>
      <c r="R3298" t="s">
        <v>8316</v>
      </c>
      <c r="S3298" s="15">
        <f t="shared" si="262"/>
        <v>41807.690081018518</v>
      </c>
      <c r="T3298" s="15">
        <f t="shared" si="263"/>
        <v>41837.690081018518</v>
      </c>
      <c r="U3298">
        <f t="shared" si="264"/>
        <v>2014</v>
      </c>
    </row>
    <row r="3299" spans="1:21" ht="57.6" x14ac:dyDescent="0.3">
      <c r="A3299">
        <v>3497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 s="11" t="s">
        <v>8315</v>
      </c>
      <c r="R3299" t="s">
        <v>8316</v>
      </c>
      <c r="S3299" s="15">
        <f t="shared" si="262"/>
        <v>42511.741944444439</v>
      </c>
      <c r="T3299" s="15">
        <f t="shared" si="263"/>
        <v>42523.916666666672</v>
      </c>
      <c r="U3299">
        <f t="shared" si="264"/>
        <v>2016</v>
      </c>
    </row>
    <row r="3300" spans="1:21" ht="43.2" x14ac:dyDescent="0.3">
      <c r="A3300">
        <v>3244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 s="11" t="s">
        <v>8315</v>
      </c>
      <c r="R3300" t="s">
        <v>8316</v>
      </c>
      <c r="S3300" s="15">
        <f t="shared" si="262"/>
        <v>42675.694236111114</v>
      </c>
      <c r="T3300" s="15">
        <f t="shared" si="263"/>
        <v>42705.735902777778</v>
      </c>
      <c r="U3300">
        <f t="shared" si="264"/>
        <v>2016</v>
      </c>
    </row>
    <row r="3301" spans="1:21" ht="43.2" x14ac:dyDescent="0.3">
      <c r="A3301">
        <v>3594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s="11" t="s">
        <v>8315</v>
      </c>
      <c r="R3301" t="s">
        <v>8316</v>
      </c>
      <c r="S3301" s="15">
        <f t="shared" si="262"/>
        <v>42592.066921296297</v>
      </c>
      <c r="T3301" s="15">
        <f t="shared" si="263"/>
        <v>42617.066921296297</v>
      </c>
      <c r="U3301">
        <f t="shared" si="264"/>
        <v>2016</v>
      </c>
    </row>
    <row r="3302" spans="1:21" ht="43.2" x14ac:dyDescent="0.3">
      <c r="A3302">
        <v>3485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 s="11" t="s">
        <v>8315</v>
      </c>
      <c r="R3302" t="s">
        <v>8316</v>
      </c>
      <c r="S3302" s="15">
        <f t="shared" si="262"/>
        <v>42372.693055555559</v>
      </c>
      <c r="T3302" s="15">
        <f t="shared" si="263"/>
        <v>42402.693055555559</v>
      </c>
      <c r="U3302">
        <f t="shared" si="264"/>
        <v>2016</v>
      </c>
    </row>
    <row r="3303" spans="1:21" ht="57.6" x14ac:dyDescent="0.3">
      <c r="A3303">
        <v>3498</v>
      </c>
      <c r="B3303" s="9" t="s">
        <v>3497</v>
      </c>
      <c r="C3303" s="3" t="s">
        <v>7608</v>
      </c>
      <c r="D3303" s="5">
        <v>1650</v>
      </c>
      <c r="E3303" s="7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>
        <f t="shared" si="261"/>
        <v>40.24</v>
      </c>
      <c r="Q3303" s="11" t="s">
        <v>8315</v>
      </c>
      <c r="R3303" t="s">
        <v>8316</v>
      </c>
      <c r="S3303" s="15">
        <f t="shared" si="262"/>
        <v>42459.15861111111</v>
      </c>
      <c r="T3303" s="15">
        <f t="shared" si="263"/>
        <v>42518.905555555553</v>
      </c>
      <c r="U3303">
        <f t="shared" si="264"/>
        <v>2016</v>
      </c>
    </row>
    <row r="3304" spans="1:21" ht="43.2" x14ac:dyDescent="0.3">
      <c r="A3304">
        <v>3528</v>
      </c>
      <c r="B3304" s="9" t="s">
        <v>3527</v>
      </c>
      <c r="C3304" s="3" t="s">
        <v>7638</v>
      </c>
      <c r="D3304" s="5">
        <v>1650</v>
      </c>
      <c r="E3304" s="7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>
        <f t="shared" si="261"/>
        <v>45.11</v>
      </c>
      <c r="Q3304" s="11" t="s">
        <v>8315</v>
      </c>
      <c r="R3304" t="s">
        <v>8316</v>
      </c>
      <c r="S3304" s="15">
        <f t="shared" si="262"/>
        <v>42733.50136574074</v>
      </c>
      <c r="T3304" s="15">
        <f t="shared" si="263"/>
        <v>42753.50136574074</v>
      </c>
      <c r="U3304">
        <f t="shared" si="264"/>
        <v>2016</v>
      </c>
    </row>
    <row r="3305" spans="1:21" ht="57.6" x14ac:dyDescent="0.3">
      <c r="A3305">
        <v>1292</v>
      </c>
      <c r="B3305" s="9" t="s">
        <v>1293</v>
      </c>
      <c r="C3305" s="3" t="s">
        <v>5402</v>
      </c>
      <c r="D3305" s="5">
        <v>1700</v>
      </c>
      <c r="E3305" s="7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>
        <f t="shared" si="261"/>
        <v>35.96</v>
      </c>
      <c r="Q3305" s="11" t="s">
        <v>8315</v>
      </c>
      <c r="R3305" t="s">
        <v>8316</v>
      </c>
      <c r="S3305" s="15">
        <f t="shared" si="262"/>
        <v>42256.764212962968</v>
      </c>
      <c r="T3305" s="15">
        <f t="shared" si="263"/>
        <v>42283.957638888889</v>
      </c>
      <c r="U3305">
        <f t="shared" si="264"/>
        <v>2015</v>
      </c>
    </row>
    <row r="3306" spans="1:21" ht="43.2" x14ac:dyDescent="0.3">
      <c r="A3306">
        <v>3417</v>
      </c>
      <c r="B3306" s="9" t="s">
        <v>3416</v>
      </c>
      <c r="C3306" s="3" t="s">
        <v>7527</v>
      </c>
      <c r="D3306" s="5">
        <v>1700</v>
      </c>
      <c r="E3306" s="7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>
        <f t="shared" si="261"/>
        <v>37.78</v>
      </c>
      <c r="Q3306" s="11" t="s">
        <v>8315</v>
      </c>
      <c r="R3306" t="s">
        <v>8316</v>
      </c>
      <c r="S3306" s="15">
        <f t="shared" si="262"/>
        <v>41894.91375</v>
      </c>
      <c r="T3306" s="15">
        <f t="shared" si="263"/>
        <v>41938.029861111114</v>
      </c>
      <c r="U3306">
        <f t="shared" si="264"/>
        <v>2014</v>
      </c>
    </row>
    <row r="3307" spans="1:21" ht="43.2" x14ac:dyDescent="0.3">
      <c r="A3307">
        <v>3355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>
        <f t="shared" si="261"/>
        <v>147.33000000000001</v>
      </c>
      <c r="Q3307" s="11" t="s">
        <v>8315</v>
      </c>
      <c r="R3307" t="s">
        <v>8316</v>
      </c>
      <c r="S3307" s="15">
        <f t="shared" si="262"/>
        <v>42489.619525462964</v>
      </c>
      <c r="T3307" s="15">
        <f t="shared" si="263"/>
        <v>42500.470138888893</v>
      </c>
      <c r="U3307">
        <f t="shared" si="264"/>
        <v>2016</v>
      </c>
    </row>
    <row r="3308" spans="1:21" ht="43.2" x14ac:dyDescent="0.3">
      <c r="A3308">
        <v>3383</v>
      </c>
      <c r="B3308" s="9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>
        <f t="shared" si="261"/>
        <v>65.17</v>
      </c>
      <c r="Q3308" s="11" t="s">
        <v>8315</v>
      </c>
      <c r="R3308" t="s">
        <v>8316</v>
      </c>
      <c r="S3308" s="15">
        <f t="shared" si="262"/>
        <v>42524.782638888893</v>
      </c>
      <c r="T3308" s="15">
        <f t="shared" si="263"/>
        <v>42544.782638888893</v>
      </c>
      <c r="U3308">
        <f t="shared" si="264"/>
        <v>2016</v>
      </c>
    </row>
    <row r="3309" spans="1:21" ht="28.8" x14ac:dyDescent="0.3">
      <c r="A3309">
        <v>3148</v>
      </c>
      <c r="B3309" s="9" t="s">
        <v>3148</v>
      </c>
      <c r="C3309" s="3" t="s">
        <v>7258</v>
      </c>
      <c r="D3309" s="5">
        <v>1800</v>
      </c>
      <c r="E3309" s="7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>
        <f t="shared" si="261"/>
        <v>41.42</v>
      </c>
      <c r="Q3309" s="11" t="s">
        <v>8315</v>
      </c>
      <c r="R3309" t="s">
        <v>8316</v>
      </c>
      <c r="S3309" s="15">
        <f t="shared" si="262"/>
        <v>41891.665324074071</v>
      </c>
      <c r="T3309" s="15">
        <f t="shared" si="263"/>
        <v>41913.166666666664</v>
      </c>
      <c r="U3309">
        <f t="shared" si="264"/>
        <v>2014</v>
      </c>
    </row>
    <row r="3310" spans="1:21" ht="57.6" x14ac:dyDescent="0.3">
      <c r="A3310">
        <v>3270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 s="11" t="s">
        <v>8315</v>
      </c>
      <c r="R3310" t="s">
        <v>8316</v>
      </c>
      <c r="S3310" s="15">
        <f t="shared" si="262"/>
        <v>42167.533159722225</v>
      </c>
      <c r="T3310" s="15">
        <f t="shared" si="263"/>
        <v>42197.533159722225</v>
      </c>
      <c r="U3310">
        <f t="shared" si="264"/>
        <v>2015</v>
      </c>
    </row>
    <row r="3311" spans="1:21" ht="43.2" x14ac:dyDescent="0.3">
      <c r="A3311">
        <v>3275</v>
      </c>
      <c r="B3311" s="9" t="s">
        <v>3275</v>
      </c>
      <c r="C3311" s="3" t="s">
        <v>7385</v>
      </c>
      <c r="D3311" s="5">
        <v>1800</v>
      </c>
      <c r="E3311" s="7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>
        <f t="shared" si="261"/>
        <v>150.41999999999999</v>
      </c>
      <c r="Q3311" s="11" t="s">
        <v>8315</v>
      </c>
      <c r="R3311" t="s">
        <v>8316</v>
      </c>
      <c r="S3311" s="15">
        <f t="shared" si="262"/>
        <v>42017.88045138889</v>
      </c>
      <c r="T3311" s="15">
        <f t="shared" si="263"/>
        <v>42044.1875</v>
      </c>
      <c r="U3311">
        <f t="shared" si="264"/>
        <v>2015</v>
      </c>
    </row>
    <row r="3312" spans="1:21" ht="43.2" x14ac:dyDescent="0.3">
      <c r="A3312">
        <v>3303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 s="11" t="s">
        <v>8315</v>
      </c>
      <c r="R3312" t="s">
        <v>8316</v>
      </c>
      <c r="S3312" s="15">
        <f t="shared" si="262"/>
        <v>42056.65143518518</v>
      </c>
      <c r="T3312" s="15">
        <f t="shared" si="263"/>
        <v>42091.609768518523</v>
      </c>
      <c r="U3312">
        <f t="shared" si="264"/>
        <v>2015</v>
      </c>
    </row>
    <row r="3313" spans="1:21" ht="43.2" x14ac:dyDescent="0.3">
      <c r="A3313">
        <v>3328</v>
      </c>
      <c r="B3313" s="9" t="s">
        <v>3328</v>
      </c>
      <c r="C3313" s="3" t="s">
        <v>7438</v>
      </c>
      <c r="D3313" s="5">
        <v>1800</v>
      </c>
      <c r="E3313" s="7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 s="11" t="s">
        <v>8315</v>
      </c>
      <c r="R3313" t="s">
        <v>8316</v>
      </c>
      <c r="S3313" s="15">
        <f t="shared" si="262"/>
        <v>41822.57503472222</v>
      </c>
      <c r="T3313" s="15">
        <f t="shared" si="263"/>
        <v>41825.041666666664</v>
      </c>
      <c r="U3313">
        <f t="shared" si="264"/>
        <v>2014</v>
      </c>
    </row>
    <row r="3314" spans="1:21" ht="43.2" x14ac:dyDescent="0.3">
      <c r="A3314">
        <v>3477</v>
      </c>
      <c r="B3314" s="9" t="s">
        <v>3476</v>
      </c>
      <c r="C3314" s="3" t="s">
        <v>7587</v>
      </c>
      <c r="D3314" s="5">
        <v>1800</v>
      </c>
      <c r="E3314" s="7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>
        <f t="shared" si="261"/>
        <v>53.23</v>
      </c>
      <c r="Q3314" s="11" t="s">
        <v>8315</v>
      </c>
      <c r="R3314" t="s">
        <v>8316</v>
      </c>
      <c r="S3314" s="15">
        <f t="shared" si="262"/>
        <v>42128.736608796295</v>
      </c>
      <c r="T3314" s="15">
        <f t="shared" si="263"/>
        <v>42141.125</v>
      </c>
      <c r="U3314">
        <f t="shared" si="264"/>
        <v>2015</v>
      </c>
    </row>
    <row r="3315" spans="1:21" ht="57.6" x14ac:dyDescent="0.3">
      <c r="A3315">
        <v>3176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 s="11" t="s">
        <v>8315</v>
      </c>
      <c r="R3315" t="s">
        <v>8316</v>
      </c>
      <c r="S3315" s="15">
        <f t="shared" si="262"/>
        <v>41477.930914351848</v>
      </c>
      <c r="T3315" s="15">
        <f t="shared" si="263"/>
        <v>41504.625</v>
      </c>
      <c r="U3315">
        <f t="shared" si="264"/>
        <v>2013</v>
      </c>
    </row>
    <row r="3316" spans="1:21" ht="43.2" x14ac:dyDescent="0.3">
      <c r="A3316">
        <v>3609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 s="11" t="s">
        <v>8315</v>
      </c>
      <c r="R3316" t="s">
        <v>8316</v>
      </c>
      <c r="S3316" s="15">
        <f t="shared" si="262"/>
        <v>42429.991724537031</v>
      </c>
      <c r="T3316" s="15">
        <f t="shared" si="263"/>
        <v>42459.950057870374</v>
      </c>
      <c r="U3316">
        <f t="shared" si="264"/>
        <v>2016</v>
      </c>
    </row>
    <row r="3317" spans="1:21" ht="43.2" x14ac:dyDescent="0.3">
      <c r="A3317">
        <v>533</v>
      </c>
      <c r="B3317" s="9" t="s">
        <v>534</v>
      </c>
      <c r="C3317" s="3" t="s">
        <v>4643</v>
      </c>
      <c r="D3317" s="5">
        <v>2000</v>
      </c>
      <c r="E3317" s="7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>
        <f t="shared" si="261"/>
        <v>117.88</v>
      </c>
      <c r="Q3317" s="11" t="s">
        <v>8315</v>
      </c>
      <c r="R3317" t="s">
        <v>8316</v>
      </c>
      <c r="S3317" s="15">
        <f t="shared" si="262"/>
        <v>42482.43478009259</v>
      </c>
      <c r="T3317" s="15">
        <f t="shared" si="263"/>
        <v>42506.43478009259</v>
      </c>
      <c r="U3317">
        <f t="shared" si="264"/>
        <v>2016</v>
      </c>
    </row>
    <row r="3318" spans="1:21" ht="43.2" x14ac:dyDescent="0.3">
      <c r="A3318">
        <v>535</v>
      </c>
      <c r="B3318" s="9" t="s">
        <v>536</v>
      </c>
      <c r="C3318" s="3" t="s">
        <v>4645</v>
      </c>
      <c r="D3318" s="5">
        <v>2000</v>
      </c>
      <c r="E3318" s="7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>
        <f t="shared" si="261"/>
        <v>34.75</v>
      </c>
      <c r="Q3318" s="11" t="s">
        <v>8315</v>
      </c>
      <c r="R3318" t="s">
        <v>8316</v>
      </c>
      <c r="S3318" s="15">
        <f t="shared" si="262"/>
        <v>42711.545196759253</v>
      </c>
      <c r="T3318" s="15">
        <f t="shared" si="263"/>
        <v>42741.545196759253</v>
      </c>
      <c r="U3318">
        <f t="shared" si="264"/>
        <v>2016</v>
      </c>
    </row>
    <row r="3319" spans="1:21" ht="43.2" x14ac:dyDescent="0.3">
      <c r="A3319">
        <v>537</v>
      </c>
      <c r="B3319" s="9" t="s">
        <v>538</v>
      </c>
      <c r="C3319" s="3" t="s">
        <v>4647</v>
      </c>
      <c r="D3319" s="5">
        <v>2000</v>
      </c>
      <c r="E3319" s="7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>
        <f t="shared" si="261"/>
        <v>40.85</v>
      </c>
      <c r="Q3319" s="11" t="s">
        <v>8315</v>
      </c>
      <c r="R3319" t="s">
        <v>8316</v>
      </c>
      <c r="S3319" s="15">
        <f t="shared" si="262"/>
        <v>42282.768414351856</v>
      </c>
      <c r="T3319" s="15">
        <f t="shared" si="263"/>
        <v>42312.810081018513</v>
      </c>
      <c r="U3319">
        <f t="shared" si="264"/>
        <v>2015</v>
      </c>
    </row>
    <row r="3320" spans="1:21" ht="43.2" x14ac:dyDescent="0.3">
      <c r="A3320">
        <v>1284</v>
      </c>
      <c r="B3320" s="9" t="s">
        <v>1285</v>
      </c>
      <c r="C3320" s="3" t="s">
        <v>5394</v>
      </c>
      <c r="D3320" s="5">
        <v>2000</v>
      </c>
      <c r="E3320" s="7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>
        <f t="shared" si="261"/>
        <v>65.16</v>
      </c>
      <c r="Q3320" s="11" t="s">
        <v>8315</v>
      </c>
      <c r="R3320" t="s">
        <v>8316</v>
      </c>
      <c r="S3320" s="15">
        <f t="shared" si="262"/>
        <v>42712.23474537037</v>
      </c>
      <c r="T3320" s="15">
        <f t="shared" si="263"/>
        <v>42735.707638888889</v>
      </c>
      <c r="U3320">
        <f t="shared" si="264"/>
        <v>2016</v>
      </c>
    </row>
    <row r="3321" spans="1:21" ht="43.2" x14ac:dyDescent="0.3">
      <c r="A3321">
        <v>1285</v>
      </c>
      <c r="B3321" s="9" t="s">
        <v>1286</v>
      </c>
      <c r="C3321" s="3" t="s">
        <v>5395</v>
      </c>
      <c r="D3321" s="5">
        <v>2000</v>
      </c>
      <c r="E3321" s="7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>
        <f t="shared" si="261"/>
        <v>32.270000000000003</v>
      </c>
      <c r="Q3321" s="11" t="s">
        <v>8315</v>
      </c>
      <c r="R3321" t="s">
        <v>8316</v>
      </c>
      <c r="S3321" s="15">
        <f t="shared" si="262"/>
        <v>42160.583043981482</v>
      </c>
      <c r="T3321" s="15">
        <f t="shared" si="263"/>
        <v>42175.583043981482</v>
      </c>
      <c r="U3321">
        <f t="shared" si="264"/>
        <v>2015</v>
      </c>
    </row>
    <row r="3322" spans="1:21" ht="43.2" x14ac:dyDescent="0.3">
      <c r="A3322">
        <v>1298</v>
      </c>
      <c r="B3322" s="9" t="s">
        <v>1299</v>
      </c>
      <c r="C3322" s="3" t="s">
        <v>5408</v>
      </c>
      <c r="D3322" s="5">
        <v>2000</v>
      </c>
      <c r="E3322" s="7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>
        <f t="shared" si="261"/>
        <v>63.42</v>
      </c>
      <c r="Q3322" s="11" t="s">
        <v>8315</v>
      </c>
      <c r="R3322" t="s">
        <v>8316</v>
      </c>
      <c r="S3322" s="15">
        <f t="shared" si="262"/>
        <v>42458.680925925932</v>
      </c>
      <c r="T3322" s="15">
        <f t="shared" si="263"/>
        <v>42488.680925925932</v>
      </c>
      <c r="U3322">
        <f t="shared" si="264"/>
        <v>2016</v>
      </c>
    </row>
    <row r="3323" spans="1:21" ht="43.2" x14ac:dyDescent="0.3">
      <c r="A3323">
        <v>1301</v>
      </c>
      <c r="B3323" s="9" t="s">
        <v>1302</v>
      </c>
      <c r="C3323" s="3" t="s">
        <v>5411</v>
      </c>
      <c r="D3323" s="5">
        <v>2000</v>
      </c>
      <c r="E3323" s="7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>
        <f t="shared" si="261"/>
        <v>70.86</v>
      </c>
      <c r="Q3323" s="11" t="s">
        <v>8315</v>
      </c>
      <c r="R3323" t="s">
        <v>8316</v>
      </c>
      <c r="S3323" s="15">
        <f t="shared" si="262"/>
        <v>42195.749745370369</v>
      </c>
      <c r="T3323" s="15">
        <f t="shared" si="263"/>
        <v>42206.125</v>
      </c>
      <c r="U3323">
        <f t="shared" si="264"/>
        <v>2015</v>
      </c>
    </row>
    <row r="3324" spans="1:21" ht="43.2" x14ac:dyDescent="0.3">
      <c r="A3324">
        <v>2788</v>
      </c>
      <c r="B3324" s="9" t="s">
        <v>2788</v>
      </c>
      <c r="C3324" s="3" t="s">
        <v>6898</v>
      </c>
      <c r="D3324" s="5">
        <v>2000</v>
      </c>
      <c r="E3324" s="7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>
        <f t="shared" si="261"/>
        <v>102.5</v>
      </c>
      <c r="Q3324" s="11" t="s">
        <v>8315</v>
      </c>
      <c r="R3324" t="s">
        <v>8316</v>
      </c>
      <c r="S3324" s="15">
        <f t="shared" si="262"/>
        <v>42550.701886574068</v>
      </c>
      <c r="T3324" s="15">
        <f t="shared" si="263"/>
        <v>42580.701886574068</v>
      </c>
      <c r="U3324">
        <f t="shared" si="264"/>
        <v>2016</v>
      </c>
    </row>
    <row r="3325" spans="1:21" ht="43.2" x14ac:dyDescent="0.3">
      <c r="A3325">
        <v>2791</v>
      </c>
      <c r="B3325" s="9" t="s">
        <v>2791</v>
      </c>
      <c r="C3325" s="3" t="s">
        <v>6901</v>
      </c>
      <c r="D3325" s="5">
        <v>2000</v>
      </c>
      <c r="E3325" s="7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>
        <f t="shared" si="261"/>
        <v>73.209999999999994</v>
      </c>
      <c r="Q3325" s="11" t="s">
        <v>8315</v>
      </c>
      <c r="R3325" t="s">
        <v>8316</v>
      </c>
      <c r="S3325" s="15">
        <f t="shared" si="262"/>
        <v>42591.899988425925</v>
      </c>
      <c r="T3325" s="15">
        <f t="shared" si="263"/>
        <v>42622.166666666672</v>
      </c>
      <c r="U3325">
        <f t="shared" si="264"/>
        <v>2016</v>
      </c>
    </row>
    <row r="3326" spans="1:21" ht="43.2" x14ac:dyDescent="0.3">
      <c r="A3326">
        <v>2792</v>
      </c>
      <c r="B3326" s="9" t="s">
        <v>2792</v>
      </c>
      <c r="C3326" s="3" t="s">
        <v>6902</v>
      </c>
      <c r="D3326" s="5">
        <v>2000</v>
      </c>
      <c r="E3326" s="7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>
        <f t="shared" si="261"/>
        <v>89.67</v>
      </c>
      <c r="Q3326" s="11" t="s">
        <v>8315</v>
      </c>
      <c r="R3326" t="s">
        <v>8316</v>
      </c>
      <c r="S3326" s="15">
        <f t="shared" si="262"/>
        <v>42183.231006944443</v>
      </c>
      <c r="T3326" s="15">
        <f t="shared" si="263"/>
        <v>42228.231006944443</v>
      </c>
      <c r="U3326">
        <f t="shared" si="264"/>
        <v>2015</v>
      </c>
    </row>
    <row r="3327" spans="1:21" ht="57.6" x14ac:dyDescent="0.3">
      <c r="A3327">
        <v>2826</v>
      </c>
      <c r="B3327" s="9" t="s">
        <v>2826</v>
      </c>
      <c r="C3327" s="3" t="s">
        <v>6936</v>
      </c>
      <c r="D3327" s="5">
        <v>2000</v>
      </c>
      <c r="E3327" s="7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>
        <f t="shared" si="261"/>
        <v>113.42</v>
      </c>
      <c r="Q3327" s="11" t="s">
        <v>8315</v>
      </c>
      <c r="R3327" t="s">
        <v>8316</v>
      </c>
      <c r="S3327" s="15">
        <f t="shared" si="262"/>
        <v>42171.034861111111</v>
      </c>
      <c r="T3327" s="15">
        <f t="shared" si="263"/>
        <v>42195.291666666672</v>
      </c>
      <c r="U3327">
        <f t="shared" si="264"/>
        <v>2015</v>
      </c>
    </row>
    <row r="3328" spans="1:21" ht="57.6" x14ac:dyDescent="0.3">
      <c r="A3328">
        <v>2827</v>
      </c>
      <c r="B3328" s="9" t="s">
        <v>2827</v>
      </c>
      <c r="C3328" s="3" t="s">
        <v>6937</v>
      </c>
      <c r="D3328" s="5">
        <v>2000</v>
      </c>
      <c r="E3328" s="7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>
        <f t="shared" si="261"/>
        <v>104.57</v>
      </c>
      <c r="Q3328" s="11" t="s">
        <v>8315</v>
      </c>
      <c r="R3328" t="s">
        <v>8316</v>
      </c>
      <c r="S3328" s="15">
        <f t="shared" si="262"/>
        <v>42494.683634259258</v>
      </c>
      <c r="T3328" s="15">
        <f t="shared" si="263"/>
        <v>42524.6875</v>
      </c>
      <c r="U3328">
        <f t="shared" si="264"/>
        <v>2016</v>
      </c>
    </row>
    <row r="3329" spans="1:21" ht="43.2" x14ac:dyDescent="0.3">
      <c r="A3329">
        <v>2838</v>
      </c>
      <c r="B3329" s="9" t="s">
        <v>2838</v>
      </c>
      <c r="C3329" s="3" t="s">
        <v>6948</v>
      </c>
      <c r="D3329" s="5">
        <v>2000</v>
      </c>
      <c r="E3329" s="7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>
        <f t="shared" si="261"/>
        <v>44.54</v>
      </c>
      <c r="Q3329" s="11" t="s">
        <v>8315</v>
      </c>
      <c r="R3329" t="s">
        <v>8316</v>
      </c>
      <c r="S3329" s="15">
        <f t="shared" si="262"/>
        <v>41842.607592592591</v>
      </c>
      <c r="T3329" s="15">
        <f t="shared" si="263"/>
        <v>41864.916666666664</v>
      </c>
      <c r="U3329">
        <f t="shared" si="264"/>
        <v>2014</v>
      </c>
    </row>
    <row r="3330" spans="1:21" ht="28.8" x14ac:dyDescent="0.3">
      <c r="A3330">
        <v>2972</v>
      </c>
      <c r="B3330" s="9" t="s">
        <v>2972</v>
      </c>
      <c r="C3330" s="3" t="s">
        <v>7082</v>
      </c>
      <c r="D3330" s="5">
        <v>2000</v>
      </c>
      <c r="E3330" s="7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>
        <f t="shared" si="261"/>
        <v>123.94</v>
      </c>
      <c r="Q3330" s="11" t="s">
        <v>8315</v>
      </c>
      <c r="R3330" t="s">
        <v>8316</v>
      </c>
      <c r="S3330" s="15">
        <f t="shared" si="262"/>
        <v>42694.110185185185</v>
      </c>
      <c r="T3330" s="15">
        <f t="shared" si="263"/>
        <v>42709.041666666672</v>
      </c>
      <c r="U3330">
        <f t="shared" si="264"/>
        <v>2016</v>
      </c>
    </row>
    <row r="3331" spans="1:21" ht="57.6" x14ac:dyDescent="0.3">
      <c r="A3331">
        <v>3161</v>
      </c>
      <c r="B3331" s="9" t="s">
        <v>3161</v>
      </c>
      <c r="C3331" s="3" t="s">
        <v>7271</v>
      </c>
      <c r="D3331" s="5">
        <v>2000</v>
      </c>
      <c r="E3331" s="7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>
        <f t="shared" si="261"/>
        <v>28.41</v>
      </c>
      <c r="Q3331" s="11" t="s">
        <v>8315</v>
      </c>
      <c r="R3331" t="s">
        <v>8316</v>
      </c>
      <c r="S3331" s="15">
        <f t="shared" si="262"/>
        <v>41897.536134259259</v>
      </c>
      <c r="T3331" s="15">
        <f t="shared" si="263"/>
        <v>41927.536134259259</v>
      </c>
      <c r="U3331">
        <f t="shared" si="264"/>
        <v>2014</v>
      </c>
    </row>
    <row r="3332" spans="1:21" ht="43.2" x14ac:dyDescent="0.3">
      <c r="A3332">
        <v>3170</v>
      </c>
      <c r="B3332" s="9" t="s">
        <v>3170</v>
      </c>
      <c r="C3332" s="3" t="s">
        <v>7280</v>
      </c>
      <c r="D3332" s="5">
        <v>2000</v>
      </c>
      <c r="E3332" s="7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 s="11" t="s">
        <v>8315</v>
      </c>
      <c r="R3332" t="s">
        <v>8316</v>
      </c>
      <c r="S3332" s="15">
        <f t="shared" si="262"/>
        <v>41789.080370370371</v>
      </c>
      <c r="T3332" s="15">
        <f t="shared" si="263"/>
        <v>41822.166666666664</v>
      </c>
      <c r="U3332">
        <f t="shared" si="264"/>
        <v>2014</v>
      </c>
    </row>
    <row r="3333" spans="1:21" ht="43.2" x14ac:dyDescent="0.3">
      <c r="A3333">
        <v>3172</v>
      </c>
      <c r="B3333" s="9" t="s">
        <v>3172</v>
      </c>
      <c r="C3333" s="3" t="s">
        <v>7282</v>
      </c>
      <c r="D3333" s="5">
        <v>2000</v>
      </c>
      <c r="E3333" s="7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 s="11" t="s">
        <v>8315</v>
      </c>
      <c r="R3333" t="s">
        <v>8316</v>
      </c>
      <c r="S3333" s="15">
        <f t="shared" si="262"/>
        <v>40923.729953703703</v>
      </c>
      <c r="T3333" s="15">
        <f t="shared" si="263"/>
        <v>40953.729953703703</v>
      </c>
      <c r="U3333">
        <f t="shared" si="264"/>
        <v>2012</v>
      </c>
    </row>
    <row r="3334" spans="1:21" ht="43.2" x14ac:dyDescent="0.3">
      <c r="A3334">
        <v>3216</v>
      </c>
      <c r="B3334" s="9" t="s">
        <v>3216</v>
      </c>
      <c r="C3334" s="3" t="s">
        <v>7326</v>
      </c>
      <c r="D3334" s="5">
        <v>2000</v>
      </c>
      <c r="E3334" s="7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 s="11" t="s">
        <v>8315</v>
      </c>
      <c r="R3334" t="s">
        <v>8316</v>
      </c>
      <c r="S3334" s="15">
        <f t="shared" si="262"/>
        <v>42165.462627314817</v>
      </c>
      <c r="T3334" s="15">
        <f t="shared" si="263"/>
        <v>42196.604166666672</v>
      </c>
      <c r="U3334">
        <f t="shared" si="264"/>
        <v>2015</v>
      </c>
    </row>
    <row r="3335" spans="1:21" ht="43.2" x14ac:dyDescent="0.3">
      <c r="A3335">
        <v>3225</v>
      </c>
      <c r="B3335" s="9" t="s">
        <v>3225</v>
      </c>
      <c r="C3335" s="3" t="s">
        <v>7335</v>
      </c>
      <c r="D3335" s="5">
        <v>2000</v>
      </c>
      <c r="E3335" s="7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 s="11" t="s">
        <v>8315</v>
      </c>
      <c r="R3335" t="s">
        <v>8316</v>
      </c>
      <c r="S3335" s="15">
        <f t="shared" si="262"/>
        <v>42503.559467592597</v>
      </c>
      <c r="T3335" s="15">
        <f t="shared" si="263"/>
        <v>42524.875</v>
      </c>
      <c r="U3335">
        <f t="shared" si="264"/>
        <v>2016</v>
      </c>
    </row>
    <row r="3336" spans="1:21" ht="43.2" x14ac:dyDescent="0.3">
      <c r="A3336">
        <v>3257</v>
      </c>
      <c r="B3336" s="9" t="s">
        <v>3257</v>
      </c>
      <c r="C3336" s="3" t="s">
        <v>7367</v>
      </c>
      <c r="D3336" s="5">
        <v>2000</v>
      </c>
      <c r="E3336" s="7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 s="11" t="s">
        <v>8315</v>
      </c>
      <c r="R3336" t="s">
        <v>8316</v>
      </c>
      <c r="S3336" s="15">
        <f t="shared" si="262"/>
        <v>42758.559629629628</v>
      </c>
      <c r="T3336" s="15">
        <f t="shared" si="263"/>
        <v>42788.559629629628</v>
      </c>
      <c r="U3336">
        <f t="shared" si="264"/>
        <v>2017</v>
      </c>
    </row>
    <row r="3337" spans="1:21" ht="43.2" x14ac:dyDescent="0.3">
      <c r="A3337">
        <v>3268</v>
      </c>
      <c r="B3337" s="9" t="s">
        <v>3268</v>
      </c>
      <c r="C3337" s="3" t="s">
        <v>7378</v>
      </c>
      <c r="D3337" s="5">
        <v>2000</v>
      </c>
      <c r="E3337" s="7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 s="11" t="s">
        <v>8315</v>
      </c>
      <c r="R3337" t="s">
        <v>8316</v>
      </c>
      <c r="S3337" s="15">
        <f t="shared" si="262"/>
        <v>42590.90425925926</v>
      </c>
      <c r="T3337" s="15">
        <f t="shared" si="263"/>
        <v>42606.90425925926</v>
      </c>
      <c r="U3337">
        <f t="shared" si="264"/>
        <v>2016</v>
      </c>
    </row>
    <row r="3338" spans="1:21" ht="43.2" x14ac:dyDescent="0.3">
      <c r="A3338">
        <v>3280</v>
      </c>
      <c r="B3338" s="9" t="s">
        <v>3280</v>
      </c>
      <c r="C3338" s="3" t="s">
        <v>7390</v>
      </c>
      <c r="D3338" s="5">
        <v>2000</v>
      </c>
      <c r="E3338" s="7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>
        <f t="shared" ref="P3338:P3401" si="266">IFERROR(ROUND(E3338/L3338,2),0)</f>
        <v>68.67</v>
      </c>
      <c r="Q3338" s="11" t="s">
        <v>8315</v>
      </c>
      <c r="R3338" t="s">
        <v>8316</v>
      </c>
      <c r="S3338" s="15">
        <f t="shared" ref="S3338:S3401" si="267">(((J3338/60)/60)/24)+DATE(1970,1,1)</f>
        <v>42121.756921296299</v>
      </c>
      <c r="T3338" s="15">
        <f t="shared" ref="T3338:T3401" si="268">(((I3338/60)/60)/24)+DATE(1970,1,1)</f>
        <v>42156.208333333328</v>
      </c>
      <c r="U3338">
        <f t="shared" ref="U3338:U3401" si="269">YEAR(S3338)</f>
        <v>2015</v>
      </c>
    </row>
    <row r="3339" spans="1:21" ht="72" x14ac:dyDescent="0.3">
      <c r="A3339">
        <v>3290</v>
      </c>
      <c r="B3339" s="9" t="s">
        <v>3290</v>
      </c>
      <c r="C3339" s="3" t="s">
        <v>7400</v>
      </c>
      <c r="D3339" s="5">
        <v>2000</v>
      </c>
      <c r="E3339" s="7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>
        <f t="shared" si="266"/>
        <v>33.67</v>
      </c>
      <c r="Q3339" s="11" t="s">
        <v>8315</v>
      </c>
      <c r="R3339" t="s">
        <v>8316</v>
      </c>
      <c r="S3339" s="15">
        <f t="shared" si="267"/>
        <v>42775.51494212963</v>
      </c>
      <c r="T3339" s="15">
        <f t="shared" si="268"/>
        <v>42805.51494212963</v>
      </c>
      <c r="U3339">
        <f t="shared" si="269"/>
        <v>2017</v>
      </c>
    </row>
    <row r="3340" spans="1:21" ht="43.2" x14ac:dyDescent="0.3">
      <c r="A3340">
        <v>3313</v>
      </c>
      <c r="B3340" s="9" t="s">
        <v>3313</v>
      </c>
      <c r="C3340" s="3" t="s">
        <v>7423</v>
      </c>
      <c r="D3340" s="5">
        <v>2000</v>
      </c>
      <c r="E3340" s="7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>
        <f t="shared" si="266"/>
        <v>80.03</v>
      </c>
      <c r="Q3340" s="11" t="s">
        <v>8315</v>
      </c>
      <c r="R3340" t="s">
        <v>8316</v>
      </c>
      <c r="S3340" s="15">
        <f t="shared" si="267"/>
        <v>42382.244409722218</v>
      </c>
      <c r="T3340" s="15">
        <f t="shared" si="268"/>
        <v>42396.041666666672</v>
      </c>
      <c r="U3340">
        <f t="shared" si="269"/>
        <v>2016</v>
      </c>
    </row>
    <row r="3341" spans="1:21" ht="28.8" x14ac:dyDescent="0.3">
      <c r="A3341">
        <v>3318</v>
      </c>
      <c r="B3341" s="9" t="s">
        <v>3318</v>
      </c>
      <c r="C3341" s="3" t="s">
        <v>7428</v>
      </c>
      <c r="D3341" s="5">
        <v>2000</v>
      </c>
      <c r="E3341" s="7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>
        <f t="shared" si="266"/>
        <v>78.5</v>
      </c>
      <c r="Q3341" s="11" t="s">
        <v>8315</v>
      </c>
      <c r="R3341" t="s">
        <v>8316</v>
      </c>
      <c r="S3341" s="15">
        <f t="shared" si="267"/>
        <v>42431.302002314813</v>
      </c>
      <c r="T3341" s="15">
        <f t="shared" si="268"/>
        <v>42471.104166666672</v>
      </c>
      <c r="U3341">
        <f t="shared" si="269"/>
        <v>2016</v>
      </c>
    </row>
    <row r="3342" spans="1:21" ht="57.6" x14ac:dyDescent="0.3">
      <c r="A3342">
        <v>3347</v>
      </c>
      <c r="B3342" s="9" t="s">
        <v>3347</v>
      </c>
      <c r="C3342" s="3" t="s">
        <v>7457</v>
      </c>
      <c r="D3342" s="5">
        <v>2000</v>
      </c>
      <c r="E3342" s="7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>
        <f t="shared" si="266"/>
        <v>108.59</v>
      </c>
      <c r="Q3342" s="11" t="s">
        <v>8315</v>
      </c>
      <c r="R3342" t="s">
        <v>8316</v>
      </c>
      <c r="S3342" s="15">
        <f t="shared" si="267"/>
        <v>42484.551550925928</v>
      </c>
      <c r="T3342" s="15">
        <f t="shared" si="268"/>
        <v>42498.875</v>
      </c>
      <c r="U3342">
        <f t="shared" si="269"/>
        <v>2016</v>
      </c>
    </row>
    <row r="3343" spans="1:21" ht="43.2" x14ac:dyDescent="0.3">
      <c r="A3343">
        <v>3357</v>
      </c>
      <c r="B3343" s="9" t="s">
        <v>3356</v>
      </c>
      <c r="C3343" s="3" t="s">
        <v>7467</v>
      </c>
      <c r="D3343" s="5">
        <v>2000</v>
      </c>
      <c r="E3343" s="7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>
        <f t="shared" si="266"/>
        <v>96.19</v>
      </c>
      <c r="Q3343" s="11" t="s">
        <v>8315</v>
      </c>
      <c r="R3343" t="s">
        <v>8316</v>
      </c>
      <c r="S3343" s="15">
        <f t="shared" si="267"/>
        <v>41822.417939814812</v>
      </c>
      <c r="T3343" s="15">
        <f t="shared" si="268"/>
        <v>41852.417939814812</v>
      </c>
      <c r="U3343">
        <f t="shared" si="269"/>
        <v>2014</v>
      </c>
    </row>
    <row r="3344" spans="1:21" ht="43.2" x14ac:dyDescent="0.3">
      <c r="A3344">
        <v>3373</v>
      </c>
      <c r="B3344" s="9" t="s">
        <v>3372</v>
      </c>
      <c r="C3344" s="3" t="s">
        <v>7483</v>
      </c>
      <c r="D3344" s="5">
        <v>2000</v>
      </c>
      <c r="E3344" s="7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>
        <f t="shared" si="266"/>
        <v>66.83</v>
      </c>
      <c r="Q3344" s="11" t="s">
        <v>8315</v>
      </c>
      <c r="R3344" t="s">
        <v>8316</v>
      </c>
      <c r="S3344" s="15">
        <f t="shared" si="267"/>
        <v>42179.854629629626</v>
      </c>
      <c r="T3344" s="15">
        <f t="shared" si="268"/>
        <v>42203.666666666672</v>
      </c>
      <c r="U3344">
        <f t="shared" si="269"/>
        <v>2015</v>
      </c>
    </row>
    <row r="3345" spans="1:21" ht="57.6" x14ac:dyDescent="0.3">
      <c r="A3345">
        <v>3379</v>
      </c>
      <c r="B3345" s="9" t="s">
        <v>3378</v>
      </c>
      <c r="C3345" s="3" t="s">
        <v>7489</v>
      </c>
      <c r="D3345" s="5">
        <v>2000</v>
      </c>
      <c r="E3345" s="7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>
        <f t="shared" si="266"/>
        <v>54.55</v>
      </c>
      <c r="Q3345" s="11" t="s">
        <v>8315</v>
      </c>
      <c r="R3345" t="s">
        <v>8316</v>
      </c>
      <c r="S3345" s="15">
        <f t="shared" si="267"/>
        <v>42225.513888888891</v>
      </c>
      <c r="T3345" s="15">
        <f t="shared" si="268"/>
        <v>42242.958333333328</v>
      </c>
      <c r="U3345">
        <f t="shared" si="269"/>
        <v>2015</v>
      </c>
    </row>
    <row r="3346" spans="1:21" ht="57.6" x14ac:dyDescent="0.3">
      <c r="A3346">
        <v>3385</v>
      </c>
      <c r="B3346" s="9" t="s">
        <v>3384</v>
      </c>
      <c r="C3346" s="3" t="s">
        <v>7495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 s="11" t="s">
        <v>8315</v>
      </c>
      <c r="R3346" t="s">
        <v>8316</v>
      </c>
      <c r="S3346" s="15">
        <f t="shared" si="267"/>
        <v>41953.8675</v>
      </c>
      <c r="T3346" s="15">
        <f t="shared" si="268"/>
        <v>41983.8675</v>
      </c>
      <c r="U3346">
        <f t="shared" si="269"/>
        <v>2014</v>
      </c>
    </row>
    <row r="3347" spans="1:21" ht="43.2" x14ac:dyDescent="0.3">
      <c r="A3347">
        <v>3386</v>
      </c>
      <c r="B3347" s="9" t="s">
        <v>3385</v>
      </c>
      <c r="C3347" s="3" t="s">
        <v>7496</v>
      </c>
      <c r="D3347" s="5">
        <v>2000</v>
      </c>
      <c r="E3347" s="7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>
        <f t="shared" si="266"/>
        <v>51.22</v>
      </c>
      <c r="Q3347" s="11" t="s">
        <v>8315</v>
      </c>
      <c r="R3347" t="s">
        <v>8316</v>
      </c>
      <c r="S3347" s="15">
        <f t="shared" si="267"/>
        <v>41946.644745370373</v>
      </c>
      <c r="T3347" s="15">
        <f t="shared" si="268"/>
        <v>41976.644745370373</v>
      </c>
      <c r="U3347">
        <f t="shared" si="269"/>
        <v>2014</v>
      </c>
    </row>
    <row r="3348" spans="1:21" ht="43.2" x14ac:dyDescent="0.3">
      <c r="A3348">
        <v>3403</v>
      </c>
      <c r="B3348" s="9" t="s">
        <v>3402</v>
      </c>
      <c r="C3348" s="3" t="s">
        <v>7513</v>
      </c>
      <c r="D3348" s="5">
        <v>2000</v>
      </c>
      <c r="E3348" s="7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>
        <f t="shared" si="266"/>
        <v>117.65</v>
      </c>
      <c r="Q3348" s="11" t="s">
        <v>8315</v>
      </c>
      <c r="R3348" t="s">
        <v>8316</v>
      </c>
      <c r="S3348" s="15">
        <f t="shared" si="267"/>
        <v>42150.462083333332</v>
      </c>
      <c r="T3348" s="15">
        <f t="shared" si="268"/>
        <v>42180.462083333332</v>
      </c>
      <c r="U3348">
        <f t="shared" si="269"/>
        <v>2015</v>
      </c>
    </row>
    <row r="3349" spans="1:21" ht="57.6" x14ac:dyDescent="0.3">
      <c r="A3349">
        <v>3407</v>
      </c>
      <c r="B3349" s="9" t="s">
        <v>3406</v>
      </c>
      <c r="C3349" s="3" t="s">
        <v>7517</v>
      </c>
      <c r="D3349" s="5">
        <v>2000</v>
      </c>
      <c r="E3349" s="7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>
        <f t="shared" si="266"/>
        <v>31.97</v>
      </c>
      <c r="Q3349" s="11" t="s">
        <v>8315</v>
      </c>
      <c r="R3349" t="s">
        <v>8316</v>
      </c>
      <c r="S3349" s="15">
        <f t="shared" si="267"/>
        <v>41796.422326388885</v>
      </c>
      <c r="T3349" s="15">
        <f t="shared" si="268"/>
        <v>41826.422326388885</v>
      </c>
      <c r="U3349">
        <f t="shared" si="269"/>
        <v>2014</v>
      </c>
    </row>
    <row r="3350" spans="1:21" ht="43.2" x14ac:dyDescent="0.3">
      <c r="A3350">
        <v>3428</v>
      </c>
      <c r="B3350" s="9" t="s">
        <v>3427</v>
      </c>
      <c r="C3350" s="3" t="s">
        <v>7538</v>
      </c>
      <c r="D3350" s="5">
        <v>2000</v>
      </c>
      <c r="E3350" s="7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>
        <f t="shared" si="266"/>
        <v>40.29</v>
      </c>
      <c r="Q3350" s="11" t="s">
        <v>8315</v>
      </c>
      <c r="R3350" t="s">
        <v>8316</v>
      </c>
      <c r="S3350" s="15">
        <f t="shared" si="267"/>
        <v>42038.720451388886</v>
      </c>
      <c r="T3350" s="15">
        <f t="shared" si="268"/>
        <v>42063.708333333328</v>
      </c>
      <c r="U3350">
        <f t="shared" si="269"/>
        <v>2015</v>
      </c>
    </row>
    <row r="3351" spans="1:21" ht="43.2" x14ac:dyDescent="0.3">
      <c r="A3351">
        <v>3430</v>
      </c>
      <c r="B3351" s="9" t="s">
        <v>3429</v>
      </c>
      <c r="C3351" s="3" t="s">
        <v>7540</v>
      </c>
      <c r="D3351" s="5">
        <v>2000</v>
      </c>
      <c r="E3351" s="7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>
        <f t="shared" si="266"/>
        <v>30.15</v>
      </c>
      <c r="Q3351" s="11" t="s">
        <v>8315</v>
      </c>
      <c r="R3351" t="s">
        <v>8316</v>
      </c>
      <c r="S3351" s="15">
        <f t="shared" si="267"/>
        <v>41820.945613425924</v>
      </c>
      <c r="T3351" s="15">
        <f t="shared" si="268"/>
        <v>41850.945613425924</v>
      </c>
      <c r="U3351">
        <f t="shared" si="269"/>
        <v>2014</v>
      </c>
    </row>
    <row r="3352" spans="1:21" ht="43.2" x14ac:dyDescent="0.3">
      <c r="A3352">
        <v>3431</v>
      </c>
      <c r="B3352" s="9" t="s">
        <v>3430</v>
      </c>
      <c r="C3352" s="3" t="s">
        <v>7541</v>
      </c>
      <c r="D3352" s="5">
        <v>2000</v>
      </c>
      <c r="E3352" s="7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>
        <f t="shared" si="266"/>
        <v>95.24</v>
      </c>
      <c r="Q3352" s="11" t="s">
        <v>8315</v>
      </c>
      <c r="R3352" t="s">
        <v>8316</v>
      </c>
      <c r="S3352" s="15">
        <f t="shared" si="267"/>
        <v>41839.730937500004</v>
      </c>
      <c r="T3352" s="15">
        <f t="shared" si="268"/>
        <v>41869.730937500004</v>
      </c>
      <c r="U3352">
        <f t="shared" si="269"/>
        <v>2014</v>
      </c>
    </row>
    <row r="3353" spans="1:21" ht="43.2" x14ac:dyDescent="0.3">
      <c r="A3353">
        <v>3432</v>
      </c>
      <c r="B3353" s="9" t="s">
        <v>3431</v>
      </c>
      <c r="C3353" s="3" t="s">
        <v>7542</v>
      </c>
      <c r="D3353" s="5">
        <v>2000</v>
      </c>
      <c r="E3353" s="7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>
        <f t="shared" si="266"/>
        <v>52.21</v>
      </c>
      <c r="Q3353" s="11" t="s">
        <v>8315</v>
      </c>
      <c r="R3353" t="s">
        <v>8316</v>
      </c>
      <c r="S3353" s="15">
        <f t="shared" si="267"/>
        <v>42380.581180555557</v>
      </c>
      <c r="T3353" s="15">
        <f t="shared" si="268"/>
        <v>42405.916666666672</v>
      </c>
      <c r="U3353">
        <f t="shared" si="269"/>
        <v>2016</v>
      </c>
    </row>
    <row r="3354" spans="1:21" ht="43.2" x14ac:dyDescent="0.3">
      <c r="A3354">
        <v>3445</v>
      </c>
      <c r="B3354" s="9" t="s">
        <v>3444</v>
      </c>
      <c r="C3354" s="3" t="s">
        <v>7555</v>
      </c>
      <c r="D3354" s="5">
        <v>2000</v>
      </c>
      <c r="E3354" s="7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>
        <f t="shared" si="266"/>
        <v>64.52</v>
      </c>
      <c r="Q3354" s="11" t="s">
        <v>8315</v>
      </c>
      <c r="R3354" t="s">
        <v>8316</v>
      </c>
      <c r="S3354" s="15">
        <f t="shared" si="267"/>
        <v>42272.530509259261</v>
      </c>
      <c r="T3354" s="15">
        <f t="shared" si="268"/>
        <v>42300.530509259261</v>
      </c>
      <c r="U3354">
        <f t="shared" si="269"/>
        <v>2015</v>
      </c>
    </row>
    <row r="3355" spans="1:21" ht="28.8" x14ac:dyDescent="0.3">
      <c r="A3355">
        <v>3457</v>
      </c>
      <c r="B3355" s="9" t="s">
        <v>3456</v>
      </c>
      <c r="C3355" s="3" t="s">
        <v>7567</v>
      </c>
      <c r="D3355" s="5">
        <v>2000</v>
      </c>
      <c r="E3355" s="7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>
        <f t="shared" si="266"/>
        <v>50.98</v>
      </c>
      <c r="Q3355" s="11" t="s">
        <v>8315</v>
      </c>
      <c r="R3355" t="s">
        <v>8316</v>
      </c>
      <c r="S3355" s="15">
        <f t="shared" si="267"/>
        <v>42016.706678240742</v>
      </c>
      <c r="T3355" s="15">
        <f t="shared" si="268"/>
        <v>42047.249305555553</v>
      </c>
      <c r="U3355">
        <f t="shared" si="269"/>
        <v>2015</v>
      </c>
    </row>
    <row r="3356" spans="1:21" ht="43.2" x14ac:dyDescent="0.3">
      <c r="A3356">
        <v>3465</v>
      </c>
      <c r="B3356" s="9" t="s">
        <v>3464</v>
      </c>
      <c r="C3356" s="3" t="s">
        <v>7575</v>
      </c>
      <c r="D3356" s="5">
        <v>2000</v>
      </c>
      <c r="E3356" s="7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>
        <f t="shared" si="266"/>
        <v>57.22</v>
      </c>
      <c r="Q3356" s="11" t="s">
        <v>8315</v>
      </c>
      <c r="R3356" t="s">
        <v>8316</v>
      </c>
      <c r="S3356" s="15">
        <f t="shared" si="267"/>
        <v>42200.625833333332</v>
      </c>
      <c r="T3356" s="15">
        <f t="shared" si="268"/>
        <v>42225.666666666672</v>
      </c>
      <c r="U3356">
        <f t="shared" si="269"/>
        <v>2015</v>
      </c>
    </row>
    <row r="3357" spans="1:21" ht="43.2" x14ac:dyDescent="0.3">
      <c r="A3357">
        <v>3472</v>
      </c>
      <c r="B3357" s="9" t="s">
        <v>3471</v>
      </c>
      <c r="C3357" s="3" t="s">
        <v>7582</v>
      </c>
      <c r="D3357" s="5">
        <v>2000</v>
      </c>
      <c r="E3357" s="7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>
        <f t="shared" si="266"/>
        <v>88.74</v>
      </c>
      <c r="Q3357" s="11" t="s">
        <v>8315</v>
      </c>
      <c r="R3357" t="s">
        <v>8316</v>
      </c>
      <c r="S3357" s="15">
        <f t="shared" si="267"/>
        <v>41928.170497685183</v>
      </c>
      <c r="T3357" s="15">
        <f t="shared" si="268"/>
        <v>41949.249305555553</v>
      </c>
      <c r="U3357">
        <f t="shared" si="269"/>
        <v>2014</v>
      </c>
    </row>
    <row r="3358" spans="1:21" ht="43.2" x14ac:dyDescent="0.3">
      <c r="A3358">
        <v>3474</v>
      </c>
      <c r="B3358" s="9" t="s">
        <v>3473</v>
      </c>
      <c r="C3358" s="3" t="s">
        <v>7584</v>
      </c>
      <c r="D3358" s="5">
        <v>2000</v>
      </c>
      <c r="E3358" s="7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>
        <f t="shared" si="266"/>
        <v>51.79</v>
      </c>
      <c r="Q3358" s="11" t="s">
        <v>8315</v>
      </c>
      <c r="R3358" t="s">
        <v>8316</v>
      </c>
      <c r="S3358" s="15">
        <f t="shared" si="267"/>
        <v>42541.501516203702</v>
      </c>
      <c r="T3358" s="15">
        <f t="shared" si="268"/>
        <v>42571.501516203702</v>
      </c>
      <c r="U3358">
        <f t="shared" si="269"/>
        <v>2016</v>
      </c>
    </row>
    <row r="3359" spans="1:21" ht="43.2" x14ac:dyDescent="0.3">
      <c r="A3359">
        <v>3478</v>
      </c>
      <c r="B3359" s="9" t="s">
        <v>3477</v>
      </c>
      <c r="C3359" s="3" t="s">
        <v>7588</v>
      </c>
      <c r="D3359" s="5">
        <v>2000</v>
      </c>
      <c r="E3359" s="7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>
        <f t="shared" si="266"/>
        <v>39.6</v>
      </c>
      <c r="Q3359" s="11" t="s">
        <v>8315</v>
      </c>
      <c r="R3359" t="s">
        <v>8316</v>
      </c>
      <c r="S3359" s="15">
        <f t="shared" si="267"/>
        <v>42053.916921296302</v>
      </c>
      <c r="T3359" s="15">
        <f t="shared" si="268"/>
        <v>42079.875</v>
      </c>
      <c r="U3359">
        <f t="shared" si="269"/>
        <v>2015</v>
      </c>
    </row>
    <row r="3360" spans="1:21" ht="43.2" x14ac:dyDescent="0.3">
      <c r="A3360">
        <v>3487</v>
      </c>
      <c r="B3360" s="9" t="s">
        <v>3486</v>
      </c>
      <c r="C3360" s="3" t="s">
        <v>7597</v>
      </c>
      <c r="D3360" s="5">
        <v>2000</v>
      </c>
      <c r="E3360" s="7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>
        <f t="shared" si="266"/>
        <v>38.71</v>
      </c>
      <c r="Q3360" s="11" t="s">
        <v>8315</v>
      </c>
      <c r="R3360" t="s">
        <v>8316</v>
      </c>
      <c r="S3360" s="15">
        <f t="shared" si="267"/>
        <v>42149.940416666665</v>
      </c>
      <c r="T3360" s="15">
        <f t="shared" si="268"/>
        <v>42179.940416666665</v>
      </c>
      <c r="U3360">
        <f t="shared" si="269"/>
        <v>2015</v>
      </c>
    </row>
    <row r="3361" spans="1:21" ht="43.2" x14ac:dyDescent="0.3">
      <c r="A3361">
        <v>3499</v>
      </c>
      <c r="B3361" s="9" t="s">
        <v>3498</v>
      </c>
      <c r="C3361" s="3" t="s">
        <v>7609</v>
      </c>
      <c r="D3361" s="5">
        <v>2000</v>
      </c>
      <c r="E3361" s="7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>
        <f t="shared" si="266"/>
        <v>60.29</v>
      </c>
      <c r="Q3361" s="11" t="s">
        <v>8315</v>
      </c>
      <c r="R3361" t="s">
        <v>8316</v>
      </c>
      <c r="S3361" s="15">
        <f t="shared" si="267"/>
        <v>42132.036168981482</v>
      </c>
      <c r="T3361" s="15">
        <f t="shared" si="268"/>
        <v>42186.290972222225</v>
      </c>
      <c r="U3361">
        <f t="shared" si="269"/>
        <v>2015</v>
      </c>
    </row>
    <row r="3362" spans="1:21" ht="43.2" x14ac:dyDescent="0.3">
      <c r="A3362">
        <v>3519</v>
      </c>
      <c r="B3362" s="9" t="s">
        <v>3518</v>
      </c>
      <c r="C3362" s="3" t="s">
        <v>7629</v>
      </c>
      <c r="D3362" s="5">
        <v>2000</v>
      </c>
      <c r="E3362" s="7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>
        <f t="shared" si="266"/>
        <v>72.39</v>
      </c>
      <c r="Q3362" s="11" t="s">
        <v>8315</v>
      </c>
      <c r="R3362" t="s">
        <v>8316</v>
      </c>
      <c r="S3362" s="15">
        <f t="shared" si="267"/>
        <v>42037.598958333328</v>
      </c>
      <c r="T3362" s="15">
        <f t="shared" si="268"/>
        <v>42067.598958333328</v>
      </c>
      <c r="U3362">
        <f t="shared" si="269"/>
        <v>2015</v>
      </c>
    </row>
    <row r="3363" spans="1:21" ht="43.2" x14ac:dyDescent="0.3">
      <c r="A3363">
        <v>3520</v>
      </c>
      <c r="B3363" s="9" t="s">
        <v>3519</v>
      </c>
      <c r="C3363" s="3" t="s">
        <v>7630</v>
      </c>
      <c r="D3363" s="5">
        <v>2000</v>
      </c>
      <c r="E3363" s="7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>
        <f t="shared" si="266"/>
        <v>95.95</v>
      </c>
      <c r="Q3363" s="11" t="s">
        <v>8315</v>
      </c>
      <c r="R3363" t="s">
        <v>8316</v>
      </c>
      <c r="S3363" s="15">
        <f t="shared" si="267"/>
        <v>42227.824212962965</v>
      </c>
      <c r="T3363" s="15">
        <f t="shared" si="268"/>
        <v>42253.57430555555</v>
      </c>
      <c r="U3363">
        <f t="shared" si="269"/>
        <v>2015</v>
      </c>
    </row>
    <row r="3364" spans="1:21" ht="43.2" x14ac:dyDescent="0.3">
      <c r="A3364">
        <v>3535</v>
      </c>
      <c r="B3364" s="9" t="s">
        <v>3534</v>
      </c>
      <c r="C3364" s="3" t="s">
        <v>7645</v>
      </c>
      <c r="D3364" s="5">
        <v>2000</v>
      </c>
      <c r="E3364" s="7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>
        <f t="shared" si="266"/>
        <v>44.85</v>
      </c>
      <c r="Q3364" s="11" t="s">
        <v>8315</v>
      </c>
      <c r="R3364" t="s">
        <v>8316</v>
      </c>
      <c r="S3364" s="15">
        <f t="shared" si="267"/>
        <v>42248.640162037031</v>
      </c>
      <c r="T3364" s="15">
        <f t="shared" si="268"/>
        <v>42279.75</v>
      </c>
      <c r="U3364">
        <f t="shared" si="269"/>
        <v>2015</v>
      </c>
    </row>
    <row r="3365" spans="1:21" ht="43.2" x14ac:dyDescent="0.3">
      <c r="A3365">
        <v>3538</v>
      </c>
      <c r="B3365" s="9" t="s">
        <v>3537</v>
      </c>
      <c r="C3365" s="3" t="s">
        <v>7648</v>
      </c>
      <c r="D3365" s="5">
        <v>2000</v>
      </c>
      <c r="E3365" s="7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>
        <f t="shared" si="266"/>
        <v>30.95</v>
      </c>
      <c r="Q3365" s="11" t="s">
        <v>8315</v>
      </c>
      <c r="R3365" t="s">
        <v>8316</v>
      </c>
      <c r="S3365" s="15">
        <f t="shared" si="267"/>
        <v>42571.420601851853</v>
      </c>
      <c r="T3365" s="15">
        <f t="shared" si="268"/>
        <v>42599.420601851853</v>
      </c>
      <c r="U3365">
        <f t="shared" si="269"/>
        <v>2016</v>
      </c>
    </row>
    <row r="3366" spans="1:21" ht="43.2" x14ac:dyDescent="0.3">
      <c r="A3366">
        <v>3566</v>
      </c>
      <c r="B3366" s="9" t="s">
        <v>3565</v>
      </c>
      <c r="C3366" s="3" t="s">
        <v>7676</v>
      </c>
      <c r="D3366" s="5">
        <v>2000</v>
      </c>
      <c r="E3366" s="7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>
        <f t="shared" si="266"/>
        <v>55.13</v>
      </c>
      <c r="Q3366" s="11" t="s">
        <v>8315</v>
      </c>
      <c r="R3366" t="s">
        <v>8316</v>
      </c>
      <c r="S3366" s="15">
        <f t="shared" si="267"/>
        <v>41997.507905092592</v>
      </c>
      <c r="T3366" s="15">
        <f t="shared" si="268"/>
        <v>42027.507905092592</v>
      </c>
      <c r="U3366">
        <f t="shared" si="269"/>
        <v>2014</v>
      </c>
    </row>
    <row r="3367" spans="1:21" ht="43.2" x14ac:dyDescent="0.3">
      <c r="A3367">
        <v>3570</v>
      </c>
      <c r="B3367" s="9" t="s">
        <v>3569</v>
      </c>
      <c r="C3367" s="3" t="s">
        <v>7680</v>
      </c>
      <c r="D3367" s="5">
        <v>2000</v>
      </c>
      <c r="E3367" s="7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>
        <f t="shared" si="266"/>
        <v>87.96</v>
      </c>
      <c r="Q3367" s="11" t="s">
        <v>8315</v>
      </c>
      <c r="R3367" t="s">
        <v>8316</v>
      </c>
      <c r="S3367" s="15">
        <f t="shared" si="267"/>
        <v>41976.331979166673</v>
      </c>
      <c r="T3367" s="15">
        <f t="shared" si="268"/>
        <v>42004.291666666672</v>
      </c>
      <c r="U3367">
        <f t="shared" si="269"/>
        <v>2014</v>
      </c>
    </row>
    <row r="3368" spans="1:21" ht="43.2" x14ac:dyDescent="0.3">
      <c r="A3368">
        <v>3592</v>
      </c>
      <c r="B3368" s="9" t="s">
        <v>3591</v>
      </c>
      <c r="C3368" s="3" t="s">
        <v>7702</v>
      </c>
      <c r="D3368" s="5">
        <v>2000</v>
      </c>
      <c r="E3368" s="7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>
        <f t="shared" si="266"/>
        <v>72.709999999999994</v>
      </c>
      <c r="Q3368" s="11" t="s">
        <v>8315</v>
      </c>
      <c r="R3368" t="s">
        <v>8316</v>
      </c>
      <c r="S3368" s="15">
        <f t="shared" si="267"/>
        <v>41988.829942129625</v>
      </c>
      <c r="T3368" s="15">
        <f t="shared" si="268"/>
        <v>42046.207638888889</v>
      </c>
      <c r="U3368">
        <f t="shared" si="269"/>
        <v>2014</v>
      </c>
    </row>
    <row r="3369" spans="1:21" ht="43.2" x14ac:dyDescent="0.3">
      <c r="A3369">
        <v>3601</v>
      </c>
      <c r="B3369" s="9" t="s">
        <v>3600</v>
      </c>
      <c r="C3369" s="3" t="s">
        <v>7711</v>
      </c>
      <c r="D3369" s="5">
        <v>2000</v>
      </c>
      <c r="E3369" s="7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>
        <f t="shared" si="266"/>
        <v>39.380000000000003</v>
      </c>
      <c r="Q3369" s="11" t="s">
        <v>8315</v>
      </c>
      <c r="R3369" t="s">
        <v>8316</v>
      </c>
      <c r="S3369" s="15">
        <f t="shared" si="267"/>
        <v>41990.99863425926</v>
      </c>
      <c r="T3369" s="15">
        <f t="shared" si="268"/>
        <v>42020.99863425926</v>
      </c>
      <c r="U3369">
        <f t="shared" si="269"/>
        <v>2014</v>
      </c>
    </row>
    <row r="3370" spans="1:21" ht="43.2" x14ac:dyDescent="0.3">
      <c r="A3370">
        <v>3618</v>
      </c>
      <c r="B3370" s="9" t="s">
        <v>3616</v>
      </c>
      <c r="C3370" s="3" t="s">
        <v>7728</v>
      </c>
      <c r="D3370" s="5">
        <v>2000</v>
      </c>
      <c r="E3370" s="7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>
        <f t="shared" si="266"/>
        <v>36.07</v>
      </c>
      <c r="Q3370" s="11" t="s">
        <v>8315</v>
      </c>
      <c r="R3370" t="s">
        <v>8316</v>
      </c>
      <c r="S3370" s="15">
        <f t="shared" si="267"/>
        <v>42128.627893518518</v>
      </c>
      <c r="T3370" s="15">
        <f t="shared" si="268"/>
        <v>42158.627893518518</v>
      </c>
      <c r="U3370">
        <f t="shared" si="269"/>
        <v>2015</v>
      </c>
    </row>
    <row r="3371" spans="1:21" ht="43.2" x14ac:dyDescent="0.3">
      <c r="A3371">
        <v>3627</v>
      </c>
      <c r="B3371" s="9" t="s">
        <v>3625</v>
      </c>
      <c r="C3371" s="3" t="s">
        <v>7737</v>
      </c>
      <c r="D3371" s="5">
        <v>2000</v>
      </c>
      <c r="E3371" s="7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>
        <f t="shared" si="266"/>
        <v>68.97</v>
      </c>
      <c r="Q3371" s="11" t="s">
        <v>8315</v>
      </c>
      <c r="R3371" t="s">
        <v>8316</v>
      </c>
      <c r="S3371" s="15">
        <f t="shared" si="267"/>
        <v>42460.741747685184</v>
      </c>
      <c r="T3371" s="15">
        <f t="shared" si="268"/>
        <v>42511.165972222225</v>
      </c>
      <c r="U3371">
        <f t="shared" si="269"/>
        <v>2016</v>
      </c>
    </row>
    <row r="3372" spans="1:21" ht="43.2" x14ac:dyDescent="0.3">
      <c r="A3372">
        <v>3653</v>
      </c>
      <c r="B3372" s="9" t="s">
        <v>3650</v>
      </c>
      <c r="C3372" s="3" t="s">
        <v>7763</v>
      </c>
      <c r="D3372" s="5">
        <v>2000</v>
      </c>
      <c r="E3372" s="7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>
        <f t="shared" si="266"/>
        <v>60.91</v>
      </c>
      <c r="Q3372" s="11" t="s">
        <v>8315</v>
      </c>
      <c r="R3372" t="s">
        <v>8316</v>
      </c>
      <c r="S3372" s="15">
        <f t="shared" si="267"/>
        <v>42191.363506944443</v>
      </c>
      <c r="T3372" s="15">
        <f t="shared" si="268"/>
        <v>42221.363506944443</v>
      </c>
      <c r="U3372">
        <f t="shared" si="269"/>
        <v>2015</v>
      </c>
    </row>
    <row r="3373" spans="1:21" ht="43.2" x14ac:dyDescent="0.3">
      <c r="A3373">
        <v>3657</v>
      </c>
      <c r="B3373" s="9" t="s">
        <v>3654</v>
      </c>
      <c r="C3373" s="3" t="s">
        <v>7767</v>
      </c>
      <c r="D3373" s="5">
        <v>2000</v>
      </c>
      <c r="E3373" s="7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>
        <f t="shared" si="266"/>
        <v>110.75</v>
      </c>
      <c r="Q3373" s="11" t="s">
        <v>8315</v>
      </c>
      <c r="R3373" t="s">
        <v>8316</v>
      </c>
      <c r="S3373" s="15">
        <f t="shared" si="267"/>
        <v>42499.629849537043</v>
      </c>
      <c r="T3373" s="15">
        <f t="shared" si="268"/>
        <v>42522.904166666667</v>
      </c>
      <c r="U3373">
        <f t="shared" si="269"/>
        <v>2016</v>
      </c>
    </row>
    <row r="3374" spans="1:21" ht="43.2" x14ac:dyDescent="0.3">
      <c r="A3374">
        <v>3678</v>
      </c>
      <c r="B3374" s="9" t="s">
        <v>3675</v>
      </c>
      <c r="C3374" s="3" t="s">
        <v>7788</v>
      </c>
      <c r="D3374" s="5">
        <v>2000</v>
      </c>
      <c r="E3374" s="7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>
        <f t="shared" si="266"/>
        <v>66.13</v>
      </c>
      <c r="Q3374" s="11" t="s">
        <v>8315</v>
      </c>
      <c r="R3374" t="s">
        <v>8316</v>
      </c>
      <c r="S3374" s="15">
        <f t="shared" si="267"/>
        <v>42120.531226851846</v>
      </c>
      <c r="T3374" s="15">
        <f t="shared" si="268"/>
        <v>42155.531226851846</v>
      </c>
      <c r="U3374">
        <f t="shared" si="269"/>
        <v>2015</v>
      </c>
    </row>
    <row r="3375" spans="1:21" ht="43.2" x14ac:dyDescent="0.3">
      <c r="A3375">
        <v>3679</v>
      </c>
      <c r="B3375" s="9" t="s">
        <v>3676</v>
      </c>
      <c r="C3375" s="3" t="s">
        <v>7789</v>
      </c>
      <c r="D3375" s="5">
        <v>2000</v>
      </c>
      <c r="E3375" s="7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>
        <f t="shared" si="266"/>
        <v>73.400000000000006</v>
      </c>
      <c r="Q3375" s="11" t="s">
        <v>8315</v>
      </c>
      <c r="R3375" t="s">
        <v>8316</v>
      </c>
      <c r="S3375" s="15">
        <f t="shared" si="267"/>
        <v>41786.761354166665</v>
      </c>
      <c r="T3375" s="15">
        <f t="shared" si="268"/>
        <v>41821.207638888889</v>
      </c>
      <c r="U3375">
        <f t="shared" si="269"/>
        <v>2014</v>
      </c>
    </row>
    <row r="3376" spans="1:21" ht="43.2" x14ac:dyDescent="0.3">
      <c r="A3376">
        <v>3696</v>
      </c>
      <c r="B3376" s="9" t="s">
        <v>3693</v>
      </c>
      <c r="C3376" s="3" t="s">
        <v>7806</v>
      </c>
      <c r="D3376" s="5">
        <v>2000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>
        <f t="shared" si="266"/>
        <v>39.74</v>
      </c>
      <c r="Q3376" s="11" t="s">
        <v>8315</v>
      </c>
      <c r="R3376" t="s">
        <v>8316</v>
      </c>
      <c r="S3376" s="15">
        <f t="shared" si="267"/>
        <v>41988.617083333331</v>
      </c>
      <c r="T3376" s="15">
        <f t="shared" si="268"/>
        <v>42048.617083333331</v>
      </c>
      <c r="U3376">
        <f t="shared" si="269"/>
        <v>2014</v>
      </c>
    </row>
    <row r="3377" spans="1:21" ht="43.2" x14ac:dyDescent="0.3">
      <c r="A3377">
        <v>3697</v>
      </c>
      <c r="B3377" s="9" t="s">
        <v>3694</v>
      </c>
      <c r="C3377" s="3" t="s">
        <v>7807</v>
      </c>
      <c r="D3377" s="5">
        <v>2000</v>
      </c>
      <c r="E3377" s="7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>
        <f t="shared" si="266"/>
        <v>72</v>
      </c>
      <c r="Q3377" s="11" t="s">
        <v>8315</v>
      </c>
      <c r="R3377" t="s">
        <v>8316</v>
      </c>
      <c r="S3377" s="15">
        <f t="shared" si="267"/>
        <v>42479.465833333335</v>
      </c>
      <c r="T3377" s="15">
        <f t="shared" si="268"/>
        <v>42500.465833333335</v>
      </c>
      <c r="U3377">
        <f t="shared" si="269"/>
        <v>2016</v>
      </c>
    </row>
    <row r="3378" spans="1:21" ht="43.2" x14ac:dyDescent="0.3">
      <c r="A3378">
        <v>3713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>
        <f t="shared" si="266"/>
        <v>106.84</v>
      </c>
      <c r="Q3378" s="11" t="s">
        <v>8315</v>
      </c>
      <c r="R3378" t="s">
        <v>8316</v>
      </c>
      <c r="S3378" s="15">
        <f t="shared" si="267"/>
        <v>42505.738032407404</v>
      </c>
      <c r="T3378" s="15">
        <f t="shared" si="268"/>
        <v>42525.738032407404</v>
      </c>
      <c r="U3378">
        <f t="shared" si="269"/>
        <v>2016</v>
      </c>
    </row>
    <row r="3379" spans="1:21" ht="43.2" x14ac:dyDescent="0.3">
      <c r="A3379">
        <v>3727</v>
      </c>
      <c r="B3379" s="9" t="s">
        <v>3724</v>
      </c>
      <c r="C3379" s="3" t="s">
        <v>7837</v>
      </c>
      <c r="D3379" s="5">
        <v>2000</v>
      </c>
      <c r="E3379" s="7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>
        <f t="shared" si="266"/>
        <v>61.06</v>
      </c>
      <c r="Q3379" s="11" t="s">
        <v>8315</v>
      </c>
      <c r="R3379" t="s">
        <v>8316</v>
      </c>
      <c r="S3379" s="15">
        <f t="shared" si="267"/>
        <v>42632.348310185189</v>
      </c>
      <c r="T3379" s="15">
        <f t="shared" si="268"/>
        <v>42663.204861111109</v>
      </c>
      <c r="U3379">
        <f t="shared" si="269"/>
        <v>2016</v>
      </c>
    </row>
    <row r="3380" spans="1:21" ht="43.2" x14ac:dyDescent="0.3">
      <c r="A3380">
        <v>3809</v>
      </c>
      <c r="B3380" s="9" t="s">
        <v>3806</v>
      </c>
      <c r="C3380" s="3" t="s">
        <v>7919</v>
      </c>
      <c r="D3380" s="5">
        <v>2000</v>
      </c>
      <c r="E3380" s="7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53.29</v>
      </c>
      <c r="Q3380" s="11" t="s">
        <v>8315</v>
      </c>
      <c r="R3380" t="s">
        <v>8316</v>
      </c>
      <c r="S3380" s="15">
        <f t="shared" si="267"/>
        <v>41800.526701388888</v>
      </c>
      <c r="T3380" s="15">
        <f t="shared" si="268"/>
        <v>41850.958333333336</v>
      </c>
      <c r="U3380">
        <f t="shared" si="269"/>
        <v>2014</v>
      </c>
    </row>
    <row r="3381" spans="1:21" ht="43.2" x14ac:dyDescent="0.3">
      <c r="A3381">
        <v>3812</v>
      </c>
      <c r="B3381" s="9" t="s">
        <v>3809</v>
      </c>
      <c r="C3381" s="3" t="s">
        <v>7922</v>
      </c>
      <c r="D3381" s="5">
        <v>2000</v>
      </c>
      <c r="E3381" s="7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>
        <f t="shared" si="266"/>
        <v>199.18</v>
      </c>
      <c r="Q3381" s="11" t="s">
        <v>8315</v>
      </c>
      <c r="R3381" t="s">
        <v>8316</v>
      </c>
      <c r="S3381" s="15">
        <f t="shared" si="267"/>
        <v>42109.751250000001</v>
      </c>
      <c r="T3381" s="15">
        <f t="shared" si="268"/>
        <v>42156.165972222225</v>
      </c>
      <c r="U3381">
        <f t="shared" si="269"/>
        <v>2015</v>
      </c>
    </row>
    <row r="3382" spans="1:21" ht="43.2" x14ac:dyDescent="0.3">
      <c r="A3382">
        <v>3817</v>
      </c>
      <c r="B3382" s="9" t="s">
        <v>3814</v>
      </c>
      <c r="C3382" s="3" t="s">
        <v>7927</v>
      </c>
      <c r="D3382" s="5">
        <v>2000</v>
      </c>
      <c r="E3382" s="7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>
        <f t="shared" si="266"/>
        <v>107.25</v>
      </c>
      <c r="Q3382" s="11" t="s">
        <v>8315</v>
      </c>
      <c r="R3382" t="s">
        <v>8316</v>
      </c>
      <c r="S3382" s="15">
        <f t="shared" si="267"/>
        <v>42284.69694444444</v>
      </c>
      <c r="T3382" s="15">
        <f t="shared" si="268"/>
        <v>42301.165972222225</v>
      </c>
      <c r="U3382">
        <f t="shared" si="269"/>
        <v>2015</v>
      </c>
    </row>
    <row r="3383" spans="1:21" ht="28.8" x14ac:dyDescent="0.3">
      <c r="A3383">
        <v>3837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>
        <f t="shared" si="266"/>
        <v>120.12</v>
      </c>
      <c r="Q3383" s="11" t="s">
        <v>8315</v>
      </c>
      <c r="R3383" t="s">
        <v>8316</v>
      </c>
      <c r="S3383" s="15">
        <f t="shared" si="267"/>
        <v>42152.765717592592</v>
      </c>
      <c r="T3383" s="15">
        <f t="shared" si="268"/>
        <v>42188.765717592592</v>
      </c>
      <c r="U3383">
        <f t="shared" si="269"/>
        <v>2015</v>
      </c>
    </row>
    <row r="3384" spans="1:21" ht="43.2" x14ac:dyDescent="0.3">
      <c r="A3384">
        <v>3839</v>
      </c>
      <c r="B3384" s="9" t="s">
        <v>3836</v>
      </c>
      <c r="C3384" s="3" t="s">
        <v>7948</v>
      </c>
      <c r="D3384" s="5">
        <v>2000</v>
      </c>
      <c r="E3384" s="7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>
        <f t="shared" si="266"/>
        <v>63.28</v>
      </c>
      <c r="Q3384" s="11" t="s">
        <v>8315</v>
      </c>
      <c r="R3384" t="s">
        <v>8316</v>
      </c>
      <c r="S3384" s="15">
        <f t="shared" si="267"/>
        <v>42155.142638888887</v>
      </c>
      <c r="T3384" s="15">
        <f t="shared" si="268"/>
        <v>42215.142638888887</v>
      </c>
      <c r="U3384">
        <f t="shared" si="269"/>
        <v>2015</v>
      </c>
    </row>
    <row r="3385" spans="1:21" ht="43.2" x14ac:dyDescent="0.3">
      <c r="A3385">
        <v>3448</v>
      </c>
      <c r="B3385" s="9" t="s">
        <v>3447</v>
      </c>
      <c r="C3385" s="3" t="s">
        <v>7558</v>
      </c>
      <c r="D3385" s="5">
        <v>2100</v>
      </c>
      <c r="E3385" s="7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>
        <f t="shared" si="266"/>
        <v>51.22</v>
      </c>
      <c r="Q3385" s="11" t="s">
        <v>8315</v>
      </c>
      <c r="R3385" t="s">
        <v>8316</v>
      </c>
      <c r="S3385" s="15">
        <f t="shared" si="267"/>
        <v>41960.119085648148</v>
      </c>
      <c r="T3385" s="15">
        <f t="shared" si="268"/>
        <v>41990.119085648148</v>
      </c>
      <c r="U3385">
        <f t="shared" si="269"/>
        <v>2014</v>
      </c>
    </row>
    <row r="3386" spans="1:21" ht="43.2" x14ac:dyDescent="0.3">
      <c r="A3386">
        <v>3548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 s="11" t="s">
        <v>8315</v>
      </c>
      <c r="R3386" t="s">
        <v>8316</v>
      </c>
      <c r="S3386" s="15">
        <f t="shared" si="267"/>
        <v>42411.942291666666</v>
      </c>
      <c r="T3386" s="15">
        <f t="shared" si="268"/>
        <v>42434.041666666672</v>
      </c>
      <c r="U3386">
        <f t="shared" si="269"/>
        <v>2016</v>
      </c>
    </row>
    <row r="3387" spans="1:21" ht="43.2" x14ac:dyDescent="0.3">
      <c r="A3387">
        <v>3813</v>
      </c>
      <c r="B3387" s="9" t="s">
        <v>3810</v>
      </c>
      <c r="C3387" s="3" t="s">
        <v>7923</v>
      </c>
      <c r="D3387" s="5">
        <v>2100</v>
      </c>
      <c r="E3387" s="7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>
        <f t="shared" si="266"/>
        <v>78.52</v>
      </c>
      <c r="Q3387" s="11" t="s">
        <v>8315</v>
      </c>
      <c r="R3387" t="s">
        <v>8316</v>
      </c>
      <c r="S3387" s="15">
        <f t="shared" si="267"/>
        <v>42497.275706018518</v>
      </c>
      <c r="T3387" s="15">
        <f t="shared" si="268"/>
        <v>42535.904861111107</v>
      </c>
      <c r="U3387">
        <f t="shared" si="269"/>
        <v>2016</v>
      </c>
    </row>
    <row r="3388" spans="1:21" ht="43.2" x14ac:dyDescent="0.3">
      <c r="A3388">
        <v>3152</v>
      </c>
      <c r="B3388" s="9" t="s">
        <v>3152</v>
      </c>
      <c r="C3388" s="3" t="s">
        <v>7262</v>
      </c>
      <c r="D3388" s="5">
        <v>2200</v>
      </c>
      <c r="E3388" s="7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>
        <f t="shared" si="266"/>
        <v>34.79</v>
      </c>
      <c r="Q3388" s="11" t="s">
        <v>8315</v>
      </c>
      <c r="R3388" t="s">
        <v>8316</v>
      </c>
      <c r="S3388" s="15">
        <f t="shared" si="267"/>
        <v>41550.867673611108</v>
      </c>
      <c r="T3388" s="15">
        <f t="shared" si="268"/>
        <v>41580.867673611108</v>
      </c>
      <c r="U3388">
        <f t="shared" si="269"/>
        <v>2013</v>
      </c>
    </row>
    <row r="3389" spans="1:21" ht="43.2" x14ac:dyDescent="0.3">
      <c r="A3389">
        <v>3556</v>
      </c>
      <c r="B3389" s="9" t="s">
        <v>3555</v>
      </c>
      <c r="C3389" s="3" t="s">
        <v>7666</v>
      </c>
      <c r="D3389" s="5">
        <v>2200</v>
      </c>
      <c r="E3389" s="7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>
        <f t="shared" si="266"/>
        <v>110.5</v>
      </c>
      <c r="Q3389" s="11" t="s">
        <v>8315</v>
      </c>
      <c r="R3389" t="s">
        <v>8316</v>
      </c>
      <c r="S3389" s="15">
        <f t="shared" si="267"/>
        <v>41808.649583333332</v>
      </c>
      <c r="T3389" s="15">
        <f t="shared" si="268"/>
        <v>41868.649583333332</v>
      </c>
      <c r="U3389">
        <f t="shared" si="269"/>
        <v>2014</v>
      </c>
    </row>
    <row r="3390" spans="1:21" ht="43.2" x14ac:dyDescent="0.3">
      <c r="A3390">
        <v>3252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 s="11" t="s">
        <v>8315</v>
      </c>
      <c r="R3390" t="s">
        <v>8316</v>
      </c>
      <c r="S3390" s="15">
        <f t="shared" si="267"/>
        <v>42590.472685185188</v>
      </c>
      <c r="T3390" s="15">
        <f t="shared" si="268"/>
        <v>42620.472685185188</v>
      </c>
      <c r="U3390">
        <f t="shared" si="269"/>
        <v>2016</v>
      </c>
    </row>
    <row r="3391" spans="1:21" ht="43.2" x14ac:dyDescent="0.3">
      <c r="A3391">
        <v>3555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 s="11" t="s">
        <v>8315</v>
      </c>
      <c r="R3391" t="s">
        <v>8316</v>
      </c>
      <c r="S3391" s="15">
        <f t="shared" si="267"/>
        <v>42661.442060185189</v>
      </c>
      <c r="T3391" s="15">
        <f t="shared" si="268"/>
        <v>42691.483726851846</v>
      </c>
      <c r="U3391">
        <f t="shared" si="269"/>
        <v>2016</v>
      </c>
    </row>
    <row r="3392" spans="1:21" ht="43.2" x14ac:dyDescent="0.3">
      <c r="A3392">
        <v>1295</v>
      </c>
      <c r="B3392" s="9" t="s">
        <v>1296</v>
      </c>
      <c r="C3392" s="3" t="s">
        <v>5405</v>
      </c>
      <c r="D3392" s="5">
        <v>2500</v>
      </c>
      <c r="E3392" s="7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>
        <f t="shared" si="266"/>
        <v>39.83</v>
      </c>
      <c r="Q3392" s="11" t="s">
        <v>8315</v>
      </c>
      <c r="R3392" t="s">
        <v>8316</v>
      </c>
      <c r="S3392" s="15">
        <f t="shared" si="267"/>
        <v>42184.572881944448</v>
      </c>
      <c r="T3392" s="15">
        <f t="shared" si="268"/>
        <v>42214.708333333328</v>
      </c>
      <c r="U3392">
        <f t="shared" si="269"/>
        <v>2015</v>
      </c>
    </row>
    <row r="3393" spans="1:21" ht="43.2" x14ac:dyDescent="0.3">
      <c r="A3393">
        <v>1302</v>
      </c>
      <c r="B3393" s="9" t="s">
        <v>1303</v>
      </c>
      <c r="C3393" s="3" t="s">
        <v>5412</v>
      </c>
      <c r="D3393" s="5">
        <v>2500</v>
      </c>
      <c r="E3393" s="7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>
        <f t="shared" si="266"/>
        <v>50</v>
      </c>
      <c r="Q3393" s="11" t="s">
        <v>8315</v>
      </c>
      <c r="R3393" t="s">
        <v>8316</v>
      </c>
      <c r="S3393" s="15">
        <f t="shared" si="267"/>
        <v>42675.057997685188</v>
      </c>
      <c r="T3393" s="15">
        <f t="shared" si="268"/>
        <v>42705.099664351852</v>
      </c>
      <c r="U3393">
        <f t="shared" si="269"/>
        <v>2016</v>
      </c>
    </row>
    <row r="3394" spans="1:21" ht="28.8" x14ac:dyDescent="0.3">
      <c r="A3394">
        <v>2786</v>
      </c>
      <c r="B3394" s="9" t="s">
        <v>2786</v>
      </c>
      <c r="C3394" s="3" t="s">
        <v>6896</v>
      </c>
      <c r="D3394" s="5">
        <v>2500</v>
      </c>
      <c r="E3394" s="7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>
        <f t="shared" si="266"/>
        <v>39.81</v>
      </c>
      <c r="Q3394" s="11" t="s">
        <v>8315</v>
      </c>
      <c r="R3394" t="s">
        <v>8316</v>
      </c>
      <c r="S3394" s="15">
        <f t="shared" si="267"/>
        <v>41815.569212962961</v>
      </c>
      <c r="T3394" s="15">
        <f t="shared" si="268"/>
        <v>41829.569212962961</v>
      </c>
      <c r="U3394">
        <f t="shared" si="269"/>
        <v>2014</v>
      </c>
    </row>
    <row r="3395" spans="1:21" ht="43.2" x14ac:dyDescent="0.3">
      <c r="A3395">
        <v>2809</v>
      </c>
      <c r="B3395" s="9" t="s">
        <v>2809</v>
      </c>
      <c r="C3395" s="3" t="s">
        <v>6919</v>
      </c>
      <c r="D3395" s="5">
        <v>2500</v>
      </c>
      <c r="E3395" s="7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>
        <f t="shared" si="266"/>
        <v>121.9</v>
      </c>
      <c r="Q3395" s="11" t="s">
        <v>8315</v>
      </c>
      <c r="R3395" t="s">
        <v>8316</v>
      </c>
      <c r="S3395" s="15">
        <f t="shared" si="267"/>
        <v>42451.496817129635</v>
      </c>
      <c r="T3395" s="15">
        <f t="shared" si="268"/>
        <v>42459.610416666663</v>
      </c>
      <c r="U3395">
        <f t="shared" si="269"/>
        <v>2016</v>
      </c>
    </row>
    <row r="3396" spans="1:21" ht="43.2" x14ac:dyDescent="0.3">
      <c r="A3396">
        <v>2810</v>
      </c>
      <c r="B3396" s="9" t="s">
        <v>2810</v>
      </c>
      <c r="C3396" s="3" t="s">
        <v>6920</v>
      </c>
      <c r="D3396" s="5">
        <v>2500</v>
      </c>
      <c r="E3396" s="7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 s="11" t="s">
        <v>8315</v>
      </c>
      <c r="R3396" t="s">
        <v>8316</v>
      </c>
      <c r="S3396" s="15">
        <f t="shared" si="267"/>
        <v>41759.13962962963</v>
      </c>
      <c r="T3396" s="15">
        <f t="shared" si="268"/>
        <v>41791.165972222225</v>
      </c>
      <c r="U3396">
        <f t="shared" si="269"/>
        <v>2014</v>
      </c>
    </row>
    <row r="3397" spans="1:21" ht="43.2" x14ac:dyDescent="0.3">
      <c r="A3397">
        <v>2829</v>
      </c>
      <c r="B3397" s="9" t="s">
        <v>2829</v>
      </c>
      <c r="C3397" s="3" t="s">
        <v>6939</v>
      </c>
      <c r="D3397" s="5">
        <v>2500</v>
      </c>
      <c r="E3397" s="7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 s="11" t="s">
        <v>8315</v>
      </c>
      <c r="R3397" t="s">
        <v>8316</v>
      </c>
      <c r="S3397" s="15">
        <f t="shared" si="267"/>
        <v>42495.434236111112</v>
      </c>
      <c r="T3397" s="15">
        <f t="shared" si="268"/>
        <v>42523.434236111112</v>
      </c>
      <c r="U3397">
        <f t="shared" si="269"/>
        <v>2016</v>
      </c>
    </row>
    <row r="3398" spans="1:21" ht="43.2" x14ac:dyDescent="0.3">
      <c r="A3398">
        <v>2832</v>
      </c>
      <c r="B3398" s="9" t="s">
        <v>2832</v>
      </c>
      <c r="C3398" s="3" t="s">
        <v>6942</v>
      </c>
      <c r="D3398" s="5">
        <v>2500</v>
      </c>
      <c r="E3398" s="7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 s="11" t="s">
        <v>8315</v>
      </c>
      <c r="R3398" t="s">
        <v>8316</v>
      </c>
      <c r="S3398" s="15">
        <f t="shared" si="267"/>
        <v>41938.709421296298</v>
      </c>
      <c r="T3398" s="15">
        <f t="shared" si="268"/>
        <v>41966.916666666672</v>
      </c>
      <c r="U3398">
        <f t="shared" si="269"/>
        <v>2014</v>
      </c>
    </row>
    <row r="3399" spans="1:21" ht="57.6" x14ac:dyDescent="0.3">
      <c r="A3399">
        <v>2840</v>
      </c>
      <c r="B3399" s="9" t="s">
        <v>2840</v>
      </c>
      <c r="C3399" s="3" t="s">
        <v>6950</v>
      </c>
      <c r="D3399" s="5">
        <v>2500</v>
      </c>
      <c r="E3399" s="7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 s="11" t="s">
        <v>8315</v>
      </c>
      <c r="R3399" t="s">
        <v>8316</v>
      </c>
      <c r="S3399" s="15">
        <f t="shared" si="267"/>
        <v>42060.035636574074</v>
      </c>
      <c r="T3399" s="15">
        <f t="shared" si="268"/>
        <v>42081.708333333328</v>
      </c>
      <c r="U3399">
        <f t="shared" si="269"/>
        <v>2015</v>
      </c>
    </row>
    <row r="3400" spans="1:21" ht="57.6" x14ac:dyDescent="0.3">
      <c r="A3400">
        <v>3164</v>
      </c>
      <c r="B3400" s="9" t="s">
        <v>3164</v>
      </c>
      <c r="C3400" s="3" t="s">
        <v>7274</v>
      </c>
      <c r="D3400" s="5">
        <v>2500</v>
      </c>
      <c r="E3400" s="7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 s="11" t="s">
        <v>8315</v>
      </c>
      <c r="R3400" t="s">
        <v>8316</v>
      </c>
      <c r="S3400" s="15">
        <f t="shared" si="267"/>
        <v>41766.80572916667</v>
      </c>
      <c r="T3400" s="15">
        <f t="shared" si="268"/>
        <v>41799.80572916667</v>
      </c>
      <c r="U3400">
        <f t="shared" si="269"/>
        <v>2014</v>
      </c>
    </row>
    <row r="3401" spans="1:21" ht="43.2" x14ac:dyDescent="0.3">
      <c r="A3401">
        <v>3168</v>
      </c>
      <c r="B3401" s="9" t="s">
        <v>3168</v>
      </c>
      <c r="C3401" s="3" t="s">
        <v>7278</v>
      </c>
      <c r="D3401" s="5">
        <v>2500</v>
      </c>
      <c r="E3401" s="7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 s="11" t="s">
        <v>8315</v>
      </c>
      <c r="R3401" t="s">
        <v>8316</v>
      </c>
      <c r="S3401" s="15">
        <f t="shared" si="267"/>
        <v>41772.105937500004</v>
      </c>
      <c r="T3401" s="15">
        <f t="shared" si="268"/>
        <v>41803.916666666664</v>
      </c>
      <c r="U3401">
        <f t="shared" si="269"/>
        <v>2014</v>
      </c>
    </row>
    <row r="3402" spans="1:21" ht="43.2" x14ac:dyDescent="0.3">
      <c r="A3402">
        <v>3177</v>
      </c>
      <c r="B3402" s="9" t="s">
        <v>3177</v>
      </c>
      <c r="C3402" s="3" t="s">
        <v>7287</v>
      </c>
      <c r="D3402" s="5">
        <v>2500</v>
      </c>
      <c r="E3402" s="7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>
        <f t="shared" ref="P3402:P3465" si="271">IFERROR(ROUND(E3402/L3402,2),0)</f>
        <v>57.55</v>
      </c>
      <c r="Q3402" s="11" t="s">
        <v>8315</v>
      </c>
      <c r="R3402" t="s">
        <v>8316</v>
      </c>
      <c r="S3402" s="15">
        <f t="shared" ref="S3402:S3465" si="272">(((J3402/60)/60)/24)+DATE(1970,1,1)</f>
        <v>41781.666770833333</v>
      </c>
      <c r="T3402" s="15">
        <f t="shared" ref="T3402:T3465" si="273">(((I3402/60)/60)/24)+DATE(1970,1,1)</f>
        <v>41811.666770833333</v>
      </c>
      <c r="U3402">
        <f t="shared" ref="U3402:U3465" si="274">YEAR(S3402)</f>
        <v>2014</v>
      </c>
    </row>
    <row r="3403" spans="1:21" ht="43.2" x14ac:dyDescent="0.3">
      <c r="A3403">
        <v>3183</v>
      </c>
      <c r="B3403" s="9" t="s">
        <v>3183</v>
      </c>
      <c r="C3403" s="3" t="s">
        <v>7293</v>
      </c>
      <c r="D3403" s="5">
        <v>2500</v>
      </c>
      <c r="E3403" s="7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>
        <f t="shared" si="271"/>
        <v>40.07</v>
      </c>
      <c r="Q3403" s="11" t="s">
        <v>8315</v>
      </c>
      <c r="R3403" t="s">
        <v>8316</v>
      </c>
      <c r="S3403" s="15">
        <f t="shared" si="272"/>
        <v>41491.79478009259</v>
      </c>
      <c r="T3403" s="15">
        <f t="shared" si="273"/>
        <v>41509.79478009259</v>
      </c>
      <c r="U3403">
        <f t="shared" si="274"/>
        <v>2013</v>
      </c>
    </row>
    <row r="3404" spans="1:21" ht="43.2" x14ac:dyDescent="0.3">
      <c r="A3404">
        <v>3222</v>
      </c>
      <c r="B3404" s="9" t="s">
        <v>3222</v>
      </c>
      <c r="C3404" s="3" t="s">
        <v>7332</v>
      </c>
      <c r="D3404" s="5">
        <v>2500</v>
      </c>
      <c r="E3404" s="7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>
        <f t="shared" si="271"/>
        <v>37.14</v>
      </c>
      <c r="Q3404" s="11" t="s">
        <v>8315</v>
      </c>
      <c r="R3404" t="s">
        <v>8316</v>
      </c>
      <c r="S3404" s="15">
        <f t="shared" si="272"/>
        <v>42270.582141203704</v>
      </c>
      <c r="T3404" s="15">
        <f t="shared" si="273"/>
        <v>42301.895138888889</v>
      </c>
      <c r="U3404">
        <f t="shared" si="274"/>
        <v>2015</v>
      </c>
    </row>
    <row r="3405" spans="1:21" ht="43.2" x14ac:dyDescent="0.3">
      <c r="A3405">
        <v>3247</v>
      </c>
      <c r="B3405" s="9" t="s">
        <v>3247</v>
      </c>
      <c r="C3405" s="3" t="s">
        <v>7357</v>
      </c>
      <c r="D3405" s="5">
        <v>2500</v>
      </c>
      <c r="E3405" s="7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>
        <f t="shared" si="271"/>
        <v>46.43</v>
      </c>
      <c r="Q3405" s="11" t="s">
        <v>8315</v>
      </c>
      <c r="R3405" t="s">
        <v>8316</v>
      </c>
      <c r="S3405" s="15">
        <f t="shared" si="272"/>
        <v>42167.434166666666</v>
      </c>
      <c r="T3405" s="15">
        <f t="shared" si="273"/>
        <v>42197.434166666666</v>
      </c>
      <c r="U3405">
        <f t="shared" si="274"/>
        <v>2015</v>
      </c>
    </row>
    <row r="3406" spans="1:21" ht="28.8" x14ac:dyDescent="0.3">
      <c r="A3406">
        <v>3263</v>
      </c>
      <c r="B3406" s="9" t="s">
        <v>3263</v>
      </c>
      <c r="C3406" s="3" t="s">
        <v>7373</v>
      </c>
      <c r="D3406" s="5">
        <v>2500</v>
      </c>
      <c r="E3406" s="7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>
        <f t="shared" si="271"/>
        <v>41.24</v>
      </c>
      <c r="Q3406" s="11" t="s">
        <v>8315</v>
      </c>
      <c r="R3406" t="s">
        <v>8316</v>
      </c>
      <c r="S3406" s="15">
        <f t="shared" si="272"/>
        <v>42284.516064814816</v>
      </c>
      <c r="T3406" s="15">
        <f t="shared" si="273"/>
        <v>42307.875</v>
      </c>
      <c r="U3406">
        <f t="shared" si="274"/>
        <v>2015</v>
      </c>
    </row>
    <row r="3407" spans="1:21" ht="28.8" x14ac:dyDescent="0.3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>
        <f t="shared" si="271"/>
        <v>52.55</v>
      </c>
      <c r="Q3407" s="11" t="s">
        <v>8315</v>
      </c>
      <c r="R3407" t="s">
        <v>8316</v>
      </c>
      <c r="S3407" s="15">
        <f t="shared" si="272"/>
        <v>42016.800208333334</v>
      </c>
      <c r="T3407" s="15">
        <f t="shared" si="273"/>
        <v>42032.916666666672</v>
      </c>
      <c r="U3407">
        <f t="shared" si="274"/>
        <v>2015</v>
      </c>
    </row>
    <row r="3408" spans="1:21" ht="43.2" x14ac:dyDescent="0.3">
      <c r="A3408">
        <v>3278</v>
      </c>
      <c r="B3408" s="9" t="s">
        <v>3278</v>
      </c>
      <c r="C3408" s="3" t="s">
        <v>7388</v>
      </c>
      <c r="D3408" s="5">
        <v>2500</v>
      </c>
      <c r="E3408" s="7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>
        <f t="shared" si="271"/>
        <v>76.03</v>
      </c>
      <c r="Q3408" s="11" t="s">
        <v>8315</v>
      </c>
      <c r="R3408" t="s">
        <v>8316</v>
      </c>
      <c r="S3408" s="15">
        <f t="shared" si="272"/>
        <v>42124.848414351851</v>
      </c>
      <c r="T3408" s="15">
        <f t="shared" si="273"/>
        <v>42154.848414351851</v>
      </c>
      <c r="U3408">
        <f t="shared" si="274"/>
        <v>2015</v>
      </c>
    </row>
    <row r="3409" spans="1:21" ht="28.8" x14ac:dyDescent="0.3">
      <c r="A3409">
        <v>3287</v>
      </c>
      <c r="B3409" s="9" t="s">
        <v>3287</v>
      </c>
      <c r="C3409" s="3" t="s">
        <v>7397</v>
      </c>
      <c r="D3409" s="5">
        <v>2500</v>
      </c>
      <c r="E3409" s="7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>
        <f t="shared" si="271"/>
        <v>73.53</v>
      </c>
      <c r="Q3409" s="11" t="s">
        <v>8315</v>
      </c>
      <c r="R3409" t="s">
        <v>8316</v>
      </c>
      <c r="S3409" s="15">
        <f t="shared" si="272"/>
        <v>42311.750324074077</v>
      </c>
      <c r="T3409" s="15">
        <f t="shared" si="273"/>
        <v>42336.750324074077</v>
      </c>
      <c r="U3409">
        <f t="shared" si="274"/>
        <v>2015</v>
      </c>
    </row>
    <row r="3410" spans="1:21" ht="43.2" x14ac:dyDescent="0.3">
      <c r="A3410">
        <v>3311</v>
      </c>
      <c r="B3410" s="9" t="s">
        <v>3311</v>
      </c>
      <c r="C3410" s="3" t="s">
        <v>7421</v>
      </c>
      <c r="D3410" s="5">
        <v>2500</v>
      </c>
      <c r="E3410" s="7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>
        <f t="shared" si="271"/>
        <v>61.02</v>
      </c>
      <c r="Q3410" s="11" t="s">
        <v>8315</v>
      </c>
      <c r="R3410" t="s">
        <v>8316</v>
      </c>
      <c r="S3410" s="15">
        <f t="shared" si="272"/>
        <v>42264.29178240741</v>
      </c>
      <c r="T3410" s="15">
        <f t="shared" si="273"/>
        <v>42294.29178240741</v>
      </c>
      <c r="U3410">
        <f t="shared" si="274"/>
        <v>2015</v>
      </c>
    </row>
    <row r="3411" spans="1:21" ht="43.2" x14ac:dyDescent="0.3">
      <c r="A3411">
        <v>3312</v>
      </c>
      <c r="B3411" s="9" t="s">
        <v>3312</v>
      </c>
      <c r="C3411" s="3" t="s">
        <v>7422</v>
      </c>
      <c r="D3411" s="5">
        <v>2500</v>
      </c>
      <c r="E3411" s="7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>
        <f t="shared" si="271"/>
        <v>61</v>
      </c>
      <c r="Q3411" s="11" t="s">
        <v>8315</v>
      </c>
      <c r="R3411" t="s">
        <v>8316</v>
      </c>
      <c r="S3411" s="15">
        <f t="shared" si="272"/>
        <v>42664.809560185182</v>
      </c>
      <c r="T3411" s="15">
        <f t="shared" si="273"/>
        <v>42685.916666666672</v>
      </c>
      <c r="U3411">
        <f t="shared" si="274"/>
        <v>2016</v>
      </c>
    </row>
    <row r="3412" spans="1:21" ht="43.2" x14ac:dyDescent="0.3">
      <c r="A3412">
        <v>3320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>
        <f t="shared" si="271"/>
        <v>66.45</v>
      </c>
      <c r="Q3412" s="11" t="s">
        <v>8315</v>
      </c>
      <c r="R3412" t="s">
        <v>8316</v>
      </c>
      <c r="S3412" s="15">
        <f t="shared" si="272"/>
        <v>42513.045798611114</v>
      </c>
      <c r="T3412" s="15">
        <f t="shared" si="273"/>
        <v>42543.045798611114</v>
      </c>
      <c r="U3412">
        <f t="shared" si="274"/>
        <v>2016</v>
      </c>
    </row>
    <row r="3413" spans="1:21" ht="43.2" x14ac:dyDescent="0.3">
      <c r="A3413">
        <v>3337</v>
      </c>
      <c r="B3413" s="9" t="s">
        <v>3337</v>
      </c>
      <c r="C3413" s="3" t="s">
        <v>7447</v>
      </c>
      <c r="D3413" s="5">
        <v>2500</v>
      </c>
      <c r="E3413" s="7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>
        <f t="shared" si="271"/>
        <v>81.03</v>
      </c>
      <c r="Q3413" s="11" t="s">
        <v>8315</v>
      </c>
      <c r="R3413" t="s">
        <v>8316</v>
      </c>
      <c r="S3413" s="15">
        <f t="shared" si="272"/>
        <v>41901.282025462962</v>
      </c>
      <c r="T3413" s="15">
        <f t="shared" si="273"/>
        <v>41922.875</v>
      </c>
      <c r="U3413">
        <f t="shared" si="274"/>
        <v>2014</v>
      </c>
    </row>
    <row r="3414" spans="1:21" ht="43.2" x14ac:dyDescent="0.3">
      <c r="A3414">
        <v>3365</v>
      </c>
      <c r="B3414" s="9" t="s">
        <v>3364</v>
      </c>
      <c r="C3414" s="3" t="s">
        <v>7475</v>
      </c>
      <c r="D3414" s="5">
        <v>2500</v>
      </c>
      <c r="E3414" s="7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>
        <f t="shared" si="271"/>
        <v>866.67</v>
      </c>
      <c r="Q3414" s="11" t="s">
        <v>8315</v>
      </c>
      <c r="R3414" t="s">
        <v>8316</v>
      </c>
      <c r="S3414" s="15">
        <f t="shared" si="272"/>
        <v>42321.101759259262</v>
      </c>
      <c r="T3414" s="15">
        <f t="shared" si="273"/>
        <v>42351.101759259262</v>
      </c>
      <c r="U3414">
        <f t="shared" si="274"/>
        <v>2015</v>
      </c>
    </row>
    <row r="3415" spans="1:21" ht="43.2" x14ac:dyDescent="0.3">
      <c r="A3415">
        <v>3438</v>
      </c>
      <c r="B3415" s="9" t="s">
        <v>3437</v>
      </c>
      <c r="C3415" s="3" t="s">
        <v>7548</v>
      </c>
      <c r="D3415" s="5">
        <v>2500</v>
      </c>
      <c r="E3415" s="7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>
        <f t="shared" si="271"/>
        <v>186.07</v>
      </c>
      <c r="Q3415" s="11" t="s">
        <v>8315</v>
      </c>
      <c r="R3415" t="s">
        <v>8316</v>
      </c>
      <c r="S3415" s="15">
        <f t="shared" si="272"/>
        <v>42100.927858796291</v>
      </c>
      <c r="T3415" s="15">
        <f t="shared" si="273"/>
        <v>42126.875</v>
      </c>
      <c r="U3415">
        <f t="shared" si="274"/>
        <v>2015</v>
      </c>
    </row>
    <row r="3416" spans="1:21" ht="43.2" x14ac:dyDescent="0.3">
      <c r="A3416">
        <v>3441</v>
      </c>
      <c r="B3416" s="9" t="s">
        <v>3440</v>
      </c>
      <c r="C3416" s="3" t="s">
        <v>7551</v>
      </c>
      <c r="D3416" s="5">
        <v>2500</v>
      </c>
      <c r="E3416" s="7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>
        <f t="shared" si="271"/>
        <v>59.65</v>
      </c>
      <c r="Q3416" s="11" t="s">
        <v>8315</v>
      </c>
      <c r="R3416" t="s">
        <v>8316</v>
      </c>
      <c r="S3416" s="15">
        <f t="shared" si="272"/>
        <v>42294.429641203707</v>
      </c>
      <c r="T3416" s="15">
        <f t="shared" si="273"/>
        <v>42321.845138888893</v>
      </c>
      <c r="U3416">
        <f t="shared" si="274"/>
        <v>2015</v>
      </c>
    </row>
    <row r="3417" spans="1:21" ht="57.6" x14ac:dyDescent="0.3">
      <c r="A3417">
        <v>3484</v>
      </c>
      <c r="B3417" s="9" t="s">
        <v>3483</v>
      </c>
      <c r="C3417" s="3" t="s">
        <v>7594</v>
      </c>
      <c r="D3417" s="5">
        <v>2500</v>
      </c>
      <c r="E3417" s="7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>
        <f t="shared" si="271"/>
        <v>64.91</v>
      </c>
      <c r="Q3417" s="11" t="s">
        <v>8315</v>
      </c>
      <c r="R3417" t="s">
        <v>8316</v>
      </c>
      <c r="S3417" s="15">
        <f t="shared" si="272"/>
        <v>42506.760405092587</v>
      </c>
      <c r="T3417" s="15">
        <f t="shared" si="273"/>
        <v>42536.760405092587</v>
      </c>
      <c r="U3417">
        <f t="shared" si="274"/>
        <v>2016</v>
      </c>
    </row>
    <row r="3418" spans="1:21" ht="43.2" x14ac:dyDescent="0.3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>
        <f t="shared" si="271"/>
        <v>70.760000000000005</v>
      </c>
      <c r="Q3418" s="11" t="s">
        <v>8315</v>
      </c>
      <c r="R3418" t="s">
        <v>8316</v>
      </c>
      <c r="S3418" s="15">
        <f t="shared" si="272"/>
        <v>42545.478333333333</v>
      </c>
      <c r="T3418" s="15">
        <f t="shared" si="273"/>
        <v>42575.478333333333</v>
      </c>
      <c r="U3418">
        <f t="shared" si="274"/>
        <v>2016</v>
      </c>
    </row>
    <row r="3419" spans="1:21" ht="86.4" x14ac:dyDescent="0.3">
      <c r="A3419">
        <v>3505</v>
      </c>
      <c r="B3419" s="9" t="s">
        <v>3504</v>
      </c>
      <c r="C3419" s="3" t="s">
        <v>7615</v>
      </c>
      <c r="D3419" s="5">
        <v>2500</v>
      </c>
      <c r="E3419" s="7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>
        <f t="shared" si="271"/>
        <v>66.510000000000005</v>
      </c>
      <c r="Q3419" s="11" t="s">
        <v>8315</v>
      </c>
      <c r="R3419" t="s">
        <v>8316</v>
      </c>
      <c r="S3419" s="15">
        <f t="shared" si="272"/>
        <v>41760.935706018521</v>
      </c>
      <c r="T3419" s="15">
        <f t="shared" si="273"/>
        <v>41772.166666666664</v>
      </c>
      <c r="U3419">
        <f t="shared" si="274"/>
        <v>2014</v>
      </c>
    </row>
    <row r="3420" spans="1:21" ht="43.2" x14ac:dyDescent="0.3">
      <c r="A3420">
        <v>3516</v>
      </c>
      <c r="B3420" s="9" t="s">
        <v>3515</v>
      </c>
      <c r="C3420" s="3" t="s">
        <v>7626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>
        <f t="shared" si="271"/>
        <v>227.27</v>
      </c>
      <c r="Q3420" s="11" t="s">
        <v>8315</v>
      </c>
      <c r="R3420" t="s">
        <v>8316</v>
      </c>
      <c r="S3420" s="15">
        <f t="shared" si="272"/>
        <v>41856.010069444441</v>
      </c>
      <c r="T3420" s="15">
        <f t="shared" si="273"/>
        <v>41890.125</v>
      </c>
      <c r="U3420">
        <f t="shared" si="274"/>
        <v>2014</v>
      </c>
    </row>
    <row r="3421" spans="1:21" ht="28.8" x14ac:dyDescent="0.3">
      <c r="A3421">
        <v>3544</v>
      </c>
      <c r="B3421" s="9" t="s">
        <v>3543</v>
      </c>
      <c r="C3421" s="3" t="s">
        <v>7654</v>
      </c>
      <c r="D3421" s="5">
        <v>2500</v>
      </c>
      <c r="E3421" s="7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>
        <f t="shared" si="271"/>
        <v>104.17</v>
      </c>
      <c r="Q3421" s="11" t="s">
        <v>8315</v>
      </c>
      <c r="R3421" t="s">
        <v>8316</v>
      </c>
      <c r="S3421" s="15">
        <f t="shared" si="272"/>
        <v>42040.831678240742</v>
      </c>
      <c r="T3421" s="15">
        <f t="shared" si="273"/>
        <v>42070.831678240742</v>
      </c>
      <c r="U3421">
        <f t="shared" si="274"/>
        <v>2015</v>
      </c>
    </row>
    <row r="3422" spans="1:21" ht="43.2" x14ac:dyDescent="0.3">
      <c r="A3422">
        <v>3550</v>
      </c>
      <c r="B3422" s="9" t="s">
        <v>3549</v>
      </c>
      <c r="C3422" s="3" t="s">
        <v>7660</v>
      </c>
      <c r="D3422" s="5">
        <v>2500</v>
      </c>
      <c r="E3422" s="7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>
        <f t="shared" si="271"/>
        <v>40.94</v>
      </c>
      <c r="Q3422" s="11" t="s">
        <v>8315</v>
      </c>
      <c r="R3422" t="s">
        <v>8316</v>
      </c>
      <c r="S3422" s="15">
        <f t="shared" si="272"/>
        <v>42462.893495370372</v>
      </c>
      <c r="T3422" s="15">
        <f t="shared" si="273"/>
        <v>42492.893495370372</v>
      </c>
      <c r="U3422">
        <f t="shared" si="274"/>
        <v>2016</v>
      </c>
    </row>
    <row r="3423" spans="1:21" ht="115.2" x14ac:dyDescent="0.3">
      <c r="A3423">
        <v>3561</v>
      </c>
      <c r="B3423" s="9" t="s">
        <v>3560</v>
      </c>
      <c r="C3423" s="3" t="s">
        <v>7671</v>
      </c>
      <c r="D3423" s="5">
        <v>2500</v>
      </c>
      <c r="E3423" s="7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>
        <f t="shared" si="271"/>
        <v>47.41</v>
      </c>
      <c r="Q3423" s="11" t="s">
        <v>8315</v>
      </c>
      <c r="R3423" t="s">
        <v>8316</v>
      </c>
      <c r="S3423" s="15">
        <f t="shared" si="272"/>
        <v>42203.680300925931</v>
      </c>
      <c r="T3423" s="15">
        <f t="shared" si="273"/>
        <v>42221.774999999994</v>
      </c>
      <c r="U3423">
        <f t="shared" si="274"/>
        <v>2015</v>
      </c>
    </row>
    <row r="3424" spans="1:21" ht="28.8" x14ac:dyDescent="0.3">
      <c r="A3424">
        <v>3597</v>
      </c>
      <c r="B3424" s="9" t="s">
        <v>3596</v>
      </c>
      <c r="C3424" s="3" t="s">
        <v>7707</v>
      </c>
      <c r="D3424" s="5">
        <v>2500</v>
      </c>
      <c r="E3424" s="7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>
        <f t="shared" si="271"/>
        <v>77.73</v>
      </c>
      <c r="Q3424" s="11" t="s">
        <v>8315</v>
      </c>
      <c r="R3424" t="s">
        <v>8316</v>
      </c>
      <c r="S3424" s="15">
        <f t="shared" si="272"/>
        <v>42417.585532407407</v>
      </c>
      <c r="T3424" s="15">
        <f t="shared" si="273"/>
        <v>42432.249305555553</v>
      </c>
      <c r="U3424">
        <f t="shared" si="274"/>
        <v>2016</v>
      </c>
    </row>
    <row r="3425" spans="1:21" ht="43.2" x14ac:dyDescent="0.3">
      <c r="A3425">
        <v>3611</v>
      </c>
      <c r="B3425" s="9" t="s">
        <v>3610</v>
      </c>
      <c r="C3425" s="3" t="s">
        <v>7721</v>
      </c>
      <c r="D3425" s="5">
        <v>2500</v>
      </c>
      <c r="E3425" s="7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>
        <f t="shared" si="271"/>
        <v>66.67</v>
      </c>
      <c r="Q3425" s="11" t="s">
        <v>8315</v>
      </c>
      <c r="R3425" t="s">
        <v>8316</v>
      </c>
      <c r="S3425" s="15">
        <f t="shared" si="272"/>
        <v>42072.370381944449</v>
      </c>
      <c r="T3425" s="15">
        <f t="shared" si="273"/>
        <v>42102.370381944449</v>
      </c>
      <c r="U3425">
        <f t="shared" si="274"/>
        <v>2015</v>
      </c>
    </row>
    <row r="3426" spans="1:21" ht="43.2" x14ac:dyDescent="0.3">
      <c r="A3426">
        <v>3614</v>
      </c>
      <c r="B3426" s="9" t="s">
        <v>3439</v>
      </c>
      <c r="C3426" s="3" t="s">
        <v>7724</v>
      </c>
      <c r="D3426" s="5">
        <v>2500</v>
      </c>
      <c r="E3426" s="7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>
        <f t="shared" si="271"/>
        <v>35.49</v>
      </c>
      <c r="Q3426" s="11" t="s">
        <v>8315</v>
      </c>
      <c r="R3426" t="s">
        <v>8316</v>
      </c>
      <c r="S3426" s="15">
        <f t="shared" si="272"/>
        <v>42144.041851851856</v>
      </c>
      <c r="T3426" s="15">
        <f t="shared" si="273"/>
        <v>42174.041851851856</v>
      </c>
      <c r="U3426">
        <f t="shared" si="274"/>
        <v>2015</v>
      </c>
    </row>
    <row r="3427" spans="1:21" ht="43.2" x14ac:dyDescent="0.3">
      <c r="A3427">
        <v>3615</v>
      </c>
      <c r="B3427" s="9" t="s">
        <v>3613</v>
      </c>
      <c r="C3427" s="3" t="s">
        <v>7725</v>
      </c>
      <c r="D3427" s="5">
        <v>2500</v>
      </c>
      <c r="E3427" s="7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>
        <f t="shared" si="271"/>
        <v>37.08</v>
      </c>
      <c r="Q3427" s="11" t="s">
        <v>8315</v>
      </c>
      <c r="R3427" t="s">
        <v>8316</v>
      </c>
      <c r="S3427" s="15">
        <f t="shared" si="272"/>
        <v>42318.593703703707</v>
      </c>
      <c r="T3427" s="15">
        <f t="shared" si="273"/>
        <v>42348.593703703707</v>
      </c>
      <c r="U3427">
        <f t="shared" si="274"/>
        <v>2015</v>
      </c>
    </row>
    <row r="3428" spans="1:21" ht="43.2" x14ac:dyDescent="0.3">
      <c r="A3428">
        <v>3616</v>
      </c>
      <c r="B3428" s="9" t="s">
        <v>3614</v>
      </c>
      <c r="C3428" s="3" t="s">
        <v>7726</v>
      </c>
      <c r="D3428" s="5">
        <v>2500</v>
      </c>
      <c r="E3428" s="7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>
        <f t="shared" si="271"/>
        <v>69.33</v>
      </c>
      <c r="Q3428" s="11" t="s">
        <v>8315</v>
      </c>
      <c r="R3428" t="s">
        <v>8316</v>
      </c>
      <c r="S3428" s="15">
        <f t="shared" si="272"/>
        <v>42052.949814814812</v>
      </c>
      <c r="T3428" s="15">
        <f t="shared" si="273"/>
        <v>42082.908148148148</v>
      </c>
      <c r="U3428">
        <f t="shared" si="274"/>
        <v>2015</v>
      </c>
    </row>
    <row r="3429" spans="1:21" ht="28.8" x14ac:dyDescent="0.3">
      <c r="A3429">
        <v>3623</v>
      </c>
      <c r="B3429" s="9" t="s">
        <v>3621</v>
      </c>
      <c r="C3429" s="3" t="s">
        <v>7733</v>
      </c>
      <c r="D3429" s="5">
        <v>2500</v>
      </c>
      <c r="E3429" s="7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>
        <f t="shared" si="271"/>
        <v>88.24</v>
      </c>
      <c r="Q3429" s="11" t="s">
        <v>8315</v>
      </c>
      <c r="R3429" t="s">
        <v>8316</v>
      </c>
      <c r="S3429" s="15">
        <f t="shared" si="272"/>
        <v>41828.736921296295</v>
      </c>
      <c r="T3429" s="15">
        <f t="shared" si="273"/>
        <v>41846.291666666664</v>
      </c>
      <c r="U3429">
        <f t="shared" si="274"/>
        <v>2014</v>
      </c>
    </row>
    <row r="3430" spans="1:21" ht="43.2" x14ac:dyDescent="0.3">
      <c r="A3430">
        <v>3699</v>
      </c>
      <c r="B3430" s="9" t="s">
        <v>3696</v>
      </c>
      <c r="C3430" s="3" t="s">
        <v>7809</v>
      </c>
      <c r="D3430" s="5">
        <v>2500</v>
      </c>
      <c r="E3430" s="7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>
        <f t="shared" si="271"/>
        <v>63</v>
      </c>
      <c r="Q3430" s="11" t="s">
        <v>8315</v>
      </c>
      <c r="R3430" t="s">
        <v>8316</v>
      </c>
      <c r="S3430" s="15">
        <f t="shared" si="272"/>
        <v>41897.602037037039</v>
      </c>
      <c r="T3430" s="15">
        <f t="shared" si="273"/>
        <v>41927.602037037039</v>
      </c>
      <c r="U3430">
        <f t="shared" si="274"/>
        <v>2014</v>
      </c>
    </row>
    <row r="3431" spans="1:21" ht="43.2" x14ac:dyDescent="0.3">
      <c r="A3431">
        <v>3823</v>
      </c>
      <c r="B3431" s="9" t="s">
        <v>3820</v>
      </c>
      <c r="C3431" s="3" t="s">
        <v>7932</v>
      </c>
      <c r="D3431" s="5">
        <v>2500</v>
      </c>
      <c r="E3431" s="7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>
        <f t="shared" si="271"/>
        <v>64.63</v>
      </c>
      <c r="Q3431" s="11" t="s">
        <v>8315</v>
      </c>
      <c r="R3431" t="s">
        <v>8316</v>
      </c>
      <c r="S3431" s="15">
        <f t="shared" si="272"/>
        <v>42170.910231481481</v>
      </c>
      <c r="T3431" s="15">
        <f t="shared" si="273"/>
        <v>42205.165972222225</v>
      </c>
      <c r="U3431">
        <f t="shared" si="274"/>
        <v>2015</v>
      </c>
    </row>
    <row r="3432" spans="1:21" ht="43.2" x14ac:dyDescent="0.3">
      <c r="A3432">
        <v>3230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 s="11" t="s">
        <v>8315</v>
      </c>
      <c r="R3432" t="s">
        <v>8316</v>
      </c>
      <c r="S3432" s="15">
        <f t="shared" si="272"/>
        <v>41898.168125000004</v>
      </c>
      <c r="T3432" s="15">
        <f t="shared" si="273"/>
        <v>41913.165972222225</v>
      </c>
      <c r="U3432">
        <f t="shared" si="274"/>
        <v>2014</v>
      </c>
    </row>
    <row r="3433" spans="1:21" ht="28.8" x14ac:dyDescent="0.3">
      <c r="A3433">
        <v>3595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 s="11" t="s">
        <v>8315</v>
      </c>
      <c r="R3433" t="s">
        <v>8316</v>
      </c>
      <c r="S3433" s="15">
        <f t="shared" si="272"/>
        <v>42050.008368055554</v>
      </c>
      <c r="T3433" s="15">
        <f t="shared" si="273"/>
        <v>42076.290972222225</v>
      </c>
      <c r="U3433">
        <f t="shared" si="274"/>
        <v>2015</v>
      </c>
    </row>
    <row r="3434" spans="1:21" x14ac:dyDescent="0.3">
      <c r="A3434">
        <v>2833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 s="11" t="s">
        <v>8315</v>
      </c>
      <c r="R3434" t="s">
        <v>8316</v>
      </c>
      <c r="S3434" s="15">
        <f t="shared" si="272"/>
        <v>42268.127696759257</v>
      </c>
      <c r="T3434" s="15">
        <f t="shared" si="273"/>
        <v>42288.083333333328</v>
      </c>
      <c r="U3434">
        <f t="shared" si="274"/>
        <v>2015</v>
      </c>
    </row>
    <row r="3435" spans="1:21" ht="43.2" x14ac:dyDescent="0.3">
      <c r="A3435">
        <v>3265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 s="11" t="s">
        <v>8315</v>
      </c>
      <c r="R3435" t="s">
        <v>8316</v>
      </c>
      <c r="S3435" s="15">
        <f t="shared" si="272"/>
        <v>42311.711979166663</v>
      </c>
      <c r="T3435" s="15">
        <f t="shared" si="273"/>
        <v>42341.708333333328</v>
      </c>
      <c r="U3435">
        <f t="shared" si="274"/>
        <v>2015</v>
      </c>
    </row>
    <row r="3436" spans="1:21" ht="57.6" x14ac:dyDescent="0.3">
      <c r="A3436">
        <v>3419</v>
      </c>
      <c r="B3436" s="9" t="s">
        <v>3418</v>
      </c>
      <c r="C3436" s="3" t="s">
        <v>7529</v>
      </c>
      <c r="D3436" s="5">
        <v>2750</v>
      </c>
      <c r="E3436" s="7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>
        <f t="shared" si="271"/>
        <v>63.7</v>
      </c>
      <c r="Q3436" s="11" t="s">
        <v>8315</v>
      </c>
      <c r="R3436" t="s">
        <v>8316</v>
      </c>
      <c r="S3436" s="15">
        <f t="shared" si="272"/>
        <v>42448.821585648147</v>
      </c>
      <c r="T3436" s="15">
        <f t="shared" si="273"/>
        <v>42466.895833333328</v>
      </c>
      <c r="U3436">
        <f t="shared" si="274"/>
        <v>2016</v>
      </c>
    </row>
    <row r="3437" spans="1:21" ht="43.2" x14ac:dyDescent="0.3">
      <c r="A3437">
        <v>3530</v>
      </c>
      <c r="B3437" s="9" t="s">
        <v>3529</v>
      </c>
      <c r="C3437" s="3" t="s">
        <v>7640</v>
      </c>
      <c r="D3437" s="5">
        <v>2750</v>
      </c>
      <c r="E3437" s="7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>
        <f t="shared" si="271"/>
        <v>125</v>
      </c>
      <c r="Q3437" s="11" t="s">
        <v>8315</v>
      </c>
      <c r="R3437" t="s">
        <v>8316</v>
      </c>
      <c r="S3437" s="15">
        <f t="shared" si="272"/>
        <v>42442.623344907406</v>
      </c>
      <c r="T3437" s="15">
        <f t="shared" si="273"/>
        <v>42470.833333333328</v>
      </c>
      <c r="U3437">
        <f t="shared" si="274"/>
        <v>2016</v>
      </c>
    </row>
    <row r="3438" spans="1:21" ht="43.2" x14ac:dyDescent="0.3">
      <c r="A3438">
        <v>2813</v>
      </c>
      <c r="B3438" s="9" t="s">
        <v>2813</v>
      </c>
      <c r="C3438" s="3" t="s">
        <v>6923</v>
      </c>
      <c r="D3438" s="5">
        <v>2800</v>
      </c>
      <c r="E3438" s="7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>
        <f t="shared" si="271"/>
        <v>37.21</v>
      </c>
      <c r="Q3438" s="11" t="s">
        <v>8315</v>
      </c>
      <c r="R3438" t="s">
        <v>8316</v>
      </c>
      <c r="S3438" s="15">
        <f t="shared" si="272"/>
        <v>42693.742604166662</v>
      </c>
      <c r="T3438" s="15">
        <f t="shared" si="273"/>
        <v>42718.742604166662</v>
      </c>
      <c r="U3438">
        <f t="shared" si="274"/>
        <v>2016</v>
      </c>
    </row>
    <row r="3439" spans="1:21" ht="43.2" x14ac:dyDescent="0.3">
      <c r="A3439">
        <v>3238</v>
      </c>
      <c r="B3439" s="9" t="s">
        <v>3238</v>
      </c>
      <c r="C3439" s="3" t="s">
        <v>7348</v>
      </c>
      <c r="D3439" s="5">
        <v>2800</v>
      </c>
      <c r="E3439" s="7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>
        <f t="shared" si="271"/>
        <v>39.81</v>
      </c>
      <c r="Q3439" s="11" t="s">
        <v>8315</v>
      </c>
      <c r="R3439" t="s">
        <v>8316</v>
      </c>
      <c r="S3439" s="15">
        <f t="shared" si="272"/>
        <v>42156.510393518518</v>
      </c>
      <c r="T3439" s="15">
        <f t="shared" si="273"/>
        <v>42186.510393518518</v>
      </c>
      <c r="U3439">
        <f t="shared" si="274"/>
        <v>2015</v>
      </c>
    </row>
    <row r="3440" spans="1:21" ht="57.6" x14ac:dyDescent="0.3">
      <c r="A3440">
        <v>3469</v>
      </c>
      <c r="B3440" s="9" t="s">
        <v>3468</v>
      </c>
      <c r="C3440" s="3" t="s">
        <v>7579</v>
      </c>
      <c r="D3440" s="5">
        <v>2800</v>
      </c>
      <c r="E3440" s="7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>
        <f t="shared" si="271"/>
        <v>50.4</v>
      </c>
      <c r="Q3440" s="11" t="s">
        <v>8315</v>
      </c>
      <c r="R3440" t="s">
        <v>8316</v>
      </c>
      <c r="S3440" s="15">
        <f t="shared" si="272"/>
        <v>42458.641724537039</v>
      </c>
      <c r="T3440" s="15">
        <f t="shared" si="273"/>
        <v>42488.641724537039</v>
      </c>
      <c r="U3440">
        <f t="shared" si="274"/>
        <v>2016</v>
      </c>
    </row>
    <row r="3441" spans="1:21" ht="43.2" x14ac:dyDescent="0.3">
      <c r="A3441">
        <v>3513</v>
      </c>
      <c r="B3441" s="9" t="s">
        <v>3512</v>
      </c>
      <c r="C3441" s="3" t="s">
        <v>7623</v>
      </c>
      <c r="D3441" s="5">
        <v>2800</v>
      </c>
      <c r="E3441" s="7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>
        <f t="shared" si="271"/>
        <v>75.34</v>
      </c>
      <c r="Q3441" s="11" t="s">
        <v>8315</v>
      </c>
      <c r="R3441" t="s">
        <v>8316</v>
      </c>
      <c r="S3441" s="15">
        <f t="shared" si="272"/>
        <v>41781.096203703702</v>
      </c>
      <c r="T3441" s="15">
        <f t="shared" si="273"/>
        <v>41794.207638888889</v>
      </c>
      <c r="U3441">
        <f t="shared" si="274"/>
        <v>2014</v>
      </c>
    </row>
    <row r="3442" spans="1:21" ht="43.2" x14ac:dyDescent="0.3">
      <c r="A3442">
        <v>3705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 s="11" t="s">
        <v>8315</v>
      </c>
      <c r="R3442" t="s">
        <v>8316</v>
      </c>
      <c r="S3442" s="15">
        <f t="shared" si="272"/>
        <v>41792.542986111112</v>
      </c>
      <c r="T3442" s="15">
        <f t="shared" si="273"/>
        <v>41813.75</v>
      </c>
      <c r="U3442">
        <f t="shared" si="274"/>
        <v>2014</v>
      </c>
    </row>
    <row r="3443" spans="1:21" ht="57.6" x14ac:dyDescent="0.3">
      <c r="A3443">
        <v>3401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 s="11" t="s">
        <v>8315</v>
      </c>
      <c r="R3443" t="s">
        <v>8316</v>
      </c>
      <c r="S3443" s="15">
        <f t="shared" si="272"/>
        <v>42193.723912037036</v>
      </c>
      <c r="T3443" s="15">
        <f t="shared" si="273"/>
        <v>42223.723912037036</v>
      </c>
      <c r="U3443">
        <f t="shared" si="274"/>
        <v>2015</v>
      </c>
    </row>
    <row r="3444" spans="1:21" ht="43.2" x14ac:dyDescent="0.3">
      <c r="A3444">
        <v>522</v>
      </c>
      <c r="B3444" s="9" t="s">
        <v>523</v>
      </c>
      <c r="C3444" s="3" t="s">
        <v>4632</v>
      </c>
      <c r="D3444" s="5">
        <v>3000</v>
      </c>
      <c r="E3444" s="7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>
        <f t="shared" si="271"/>
        <v>110.97</v>
      </c>
      <c r="Q3444" s="11" t="s">
        <v>8315</v>
      </c>
      <c r="R3444" t="s">
        <v>8316</v>
      </c>
      <c r="S3444" s="15">
        <f t="shared" si="272"/>
        <v>42430.040798611109</v>
      </c>
      <c r="T3444" s="15">
        <f t="shared" si="273"/>
        <v>42449.999131944445</v>
      </c>
      <c r="U3444">
        <f t="shared" si="274"/>
        <v>2016</v>
      </c>
    </row>
    <row r="3445" spans="1:21" ht="43.2" x14ac:dyDescent="0.3">
      <c r="A3445">
        <v>1291</v>
      </c>
      <c r="B3445" s="9" t="s">
        <v>1292</v>
      </c>
      <c r="C3445" s="3" t="s">
        <v>5401</v>
      </c>
      <c r="D3445" s="5">
        <v>3000</v>
      </c>
      <c r="E3445" s="7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>
        <f t="shared" si="271"/>
        <v>104.07</v>
      </c>
      <c r="Q3445" s="11" t="s">
        <v>8315</v>
      </c>
      <c r="R3445" t="s">
        <v>8316</v>
      </c>
      <c r="S3445" s="15">
        <f t="shared" si="272"/>
        <v>42064.652673611112</v>
      </c>
      <c r="T3445" s="15">
        <f t="shared" si="273"/>
        <v>42101.291666666672</v>
      </c>
      <c r="U3445">
        <f t="shared" si="274"/>
        <v>2015</v>
      </c>
    </row>
    <row r="3446" spans="1:21" ht="43.2" x14ac:dyDescent="0.3">
      <c r="A3446">
        <v>1300</v>
      </c>
      <c r="B3446" s="9" t="s">
        <v>1301</v>
      </c>
      <c r="C3446" s="3" t="s">
        <v>5410</v>
      </c>
      <c r="D3446" s="5">
        <v>3000</v>
      </c>
      <c r="E3446" s="7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>
        <f t="shared" si="271"/>
        <v>168.75</v>
      </c>
      <c r="Q3446" s="11" t="s">
        <v>8315</v>
      </c>
      <c r="R3446" t="s">
        <v>8316</v>
      </c>
      <c r="S3446" s="15">
        <f t="shared" si="272"/>
        <v>42483.675208333334</v>
      </c>
      <c r="T3446" s="15">
        <f t="shared" si="273"/>
        <v>42522.789583333331</v>
      </c>
      <c r="U3446">
        <f t="shared" si="274"/>
        <v>2016</v>
      </c>
    </row>
    <row r="3447" spans="1:21" ht="28.8" x14ac:dyDescent="0.3">
      <c r="A3447">
        <v>2789</v>
      </c>
      <c r="B3447" s="9" t="s">
        <v>2789</v>
      </c>
      <c r="C3447" s="3" t="s">
        <v>6899</v>
      </c>
      <c r="D3447" s="5">
        <v>3000</v>
      </c>
      <c r="E3447" s="7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>
        <f t="shared" si="271"/>
        <v>126.46</v>
      </c>
      <c r="Q3447" s="11" t="s">
        <v>8315</v>
      </c>
      <c r="R3447" t="s">
        <v>8316</v>
      </c>
      <c r="S3447" s="15">
        <f t="shared" si="272"/>
        <v>42056.013124999998</v>
      </c>
      <c r="T3447" s="15">
        <f t="shared" si="273"/>
        <v>42075.166666666672</v>
      </c>
      <c r="U3447">
        <f t="shared" si="274"/>
        <v>2015</v>
      </c>
    </row>
    <row r="3448" spans="1:21" ht="43.2" x14ac:dyDescent="0.3">
      <c r="A3448">
        <v>2790</v>
      </c>
      <c r="B3448" s="9" t="s">
        <v>2790</v>
      </c>
      <c r="C3448" s="3" t="s">
        <v>6900</v>
      </c>
      <c r="D3448" s="5">
        <v>3000</v>
      </c>
      <c r="E3448" s="7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>
        <f t="shared" si="271"/>
        <v>47.88</v>
      </c>
      <c r="Q3448" s="11" t="s">
        <v>8315</v>
      </c>
      <c r="R3448" t="s">
        <v>8316</v>
      </c>
      <c r="S3448" s="15">
        <f t="shared" si="272"/>
        <v>42016.938692129625</v>
      </c>
      <c r="T3448" s="15">
        <f t="shared" si="273"/>
        <v>42046.938692129625</v>
      </c>
      <c r="U3448">
        <f t="shared" si="274"/>
        <v>2015</v>
      </c>
    </row>
    <row r="3449" spans="1:21" ht="43.2" x14ac:dyDescent="0.3">
      <c r="A3449">
        <v>2802</v>
      </c>
      <c r="B3449" s="9" t="s">
        <v>2802</v>
      </c>
      <c r="C3449" s="3" t="s">
        <v>6912</v>
      </c>
      <c r="D3449" s="5">
        <v>3000</v>
      </c>
      <c r="E3449" s="7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>
        <f t="shared" si="271"/>
        <v>33.94</v>
      </c>
      <c r="Q3449" s="11" t="s">
        <v>8315</v>
      </c>
      <c r="R3449" t="s">
        <v>8316</v>
      </c>
      <c r="S3449" s="15">
        <f t="shared" si="272"/>
        <v>42192.64707175926</v>
      </c>
      <c r="T3449" s="15">
        <f t="shared" si="273"/>
        <v>42222.64707175926</v>
      </c>
      <c r="U3449">
        <f t="shared" si="274"/>
        <v>2015</v>
      </c>
    </row>
    <row r="3450" spans="1:21" ht="43.2" x14ac:dyDescent="0.3">
      <c r="A3450">
        <v>2806</v>
      </c>
      <c r="B3450" s="9" t="s">
        <v>2806</v>
      </c>
      <c r="C3450" s="3" t="s">
        <v>6916</v>
      </c>
      <c r="D3450" s="5">
        <v>3000</v>
      </c>
      <c r="E3450" s="7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>
        <f t="shared" si="271"/>
        <v>44.25</v>
      </c>
      <c r="Q3450" s="11" t="s">
        <v>8315</v>
      </c>
      <c r="R3450" t="s">
        <v>8316</v>
      </c>
      <c r="S3450" s="15">
        <f t="shared" si="272"/>
        <v>42185.267245370371</v>
      </c>
      <c r="T3450" s="15">
        <f t="shared" si="273"/>
        <v>42221.458333333328</v>
      </c>
      <c r="U3450">
        <f t="shared" si="274"/>
        <v>2015</v>
      </c>
    </row>
    <row r="3451" spans="1:21" ht="43.2" x14ac:dyDescent="0.3">
      <c r="A3451">
        <v>2816</v>
      </c>
      <c r="B3451" s="9" t="s">
        <v>2816</v>
      </c>
      <c r="C3451" s="3" t="s">
        <v>6926</v>
      </c>
      <c r="D3451" s="5">
        <v>3000</v>
      </c>
      <c r="E3451" s="7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>
        <f t="shared" si="271"/>
        <v>25.13</v>
      </c>
      <c r="Q3451" s="11" t="s">
        <v>8315</v>
      </c>
      <c r="R3451" t="s">
        <v>8316</v>
      </c>
      <c r="S3451" s="15">
        <f t="shared" si="272"/>
        <v>42188.467499999999</v>
      </c>
      <c r="T3451" s="15">
        <f t="shared" si="273"/>
        <v>42218.666666666672</v>
      </c>
      <c r="U3451">
        <f t="shared" si="274"/>
        <v>2015</v>
      </c>
    </row>
    <row r="3452" spans="1:21" ht="57.6" x14ac:dyDescent="0.3">
      <c r="A3452">
        <v>2825</v>
      </c>
      <c r="B3452" s="9" t="s">
        <v>2825</v>
      </c>
      <c r="C3452" s="3" t="s">
        <v>6935</v>
      </c>
      <c r="D3452" s="5">
        <v>3000</v>
      </c>
      <c r="E3452" s="7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>
        <f t="shared" si="271"/>
        <v>60.78</v>
      </c>
      <c r="Q3452" s="11" t="s">
        <v>8315</v>
      </c>
      <c r="R3452" t="s">
        <v>8316</v>
      </c>
      <c r="S3452" s="15">
        <f t="shared" si="272"/>
        <v>42312.792662037042</v>
      </c>
      <c r="T3452" s="15">
        <f t="shared" si="273"/>
        <v>42342.792662037042</v>
      </c>
      <c r="U3452">
        <f t="shared" si="274"/>
        <v>2015</v>
      </c>
    </row>
    <row r="3453" spans="1:21" ht="28.8" x14ac:dyDescent="0.3">
      <c r="A3453">
        <v>2830</v>
      </c>
      <c r="B3453" s="9" t="s">
        <v>2830</v>
      </c>
      <c r="C3453" s="3" t="s">
        <v>6940</v>
      </c>
      <c r="D3453" s="5">
        <v>3000</v>
      </c>
      <c r="E3453" s="7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>
        <f t="shared" si="271"/>
        <v>272.73</v>
      </c>
      <c r="Q3453" s="11" t="s">
        <v>8315</v>
      </c>
      <c r="R3453" t="s">
        <v>8316</v>
      </c>
      <c r="S3453" s="15">
        <f t="shared" si="272"/>
        <v>41758.839675925927</v>
      </c>
      <c r="T3453" s="15">
        <f t="shared" si="273"/>
        <v>41771.165972222225</v>
      </c>
      <c r="U3453">
        <f t="shared" si="274"/>
        <v>2014</v>
      </c>
    </row>
    <row r="3454" spans="1:21" ht="43.2" x14ac:dyDescent="0.3">
      <c r="A3454">
        <v>2831</v>
      </c>
      <c r="B3454" s="9" t="s">
        <v>2831</v>
      </c>
      <c r="C3454" s="3" t="s">
        <v>6941</v>
      </c>
      <c r="D3454" s="5">
        <v>3000</v>
      </c>
      <c r="E3454" s="7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>
        <f t="shared" si="271"/>
        <v>63.85</v>
      </c>
      <c r="Q3454" s="11" t="s">
        <v>8315</v>
      </c>
      <c r="R3454" t="s">
        <v>8316</v>
      </c>
      <c r="S3454" s="15">
        <f t="shared" si="272"/>
        <v>42171.824884259258</v>
      </c>
      <c r="T3454" s="15">
        <f t="shared" si="273"/>
        <v>42201.824884259258</v>
      </c>
      <c r="U3454">
        <f t="shared" si="274"/>
        <v>2015</v>
      </c>
    </row>
    <row r="3455" spans="1:21" ht="57.6" x14ac:dyDescent="0.3">
      <c r="A3455">
        <v>2977</v>
      </c>
      <c r="B3455" s="9" t="s">
        <v>2977</v>
      </c>
      <c r="C3455" s="3" t="s">
        <v>7087</v>
      </c>
      <c r="D3455" s="5">
        <v>3000</v>
      </c>
      <c r="E3455" s="7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>
        <f t="shared" si="271"/>
        <v>113.57</v>
      </c>
      <c r="Q3455" s="11" t="s">
        <v>8315</v>
      </c>
      <c r="R3455" t="s">
        <v>8316</v>
      </c>
      <c r="S3455" s="15">
        <f t="shared" si="272"/>
        <v>42026.88118055556</v>
      </c>
      <c r="T3455" s="15">
        <f t="shared" si="273"/>
        <v>42086.093055555553</v>
      </c>
      <c r="U3455">
        <f t="shared" si="274"/>
        <v>2015</v>
      </c>
    </row>
    <row r="3456" spans="1:21" ht="43.2" x14ac:dyDescent="0.3">
      <c r="A3456">
        <v>2980</v>
      </c>
      <c r="B3456" s="9" t="s">
        <v>2980</v>
      </c>
      <c r="C3456" s="3" t="s">
        <v>7090</v>
      </c>
      <c r="D3456" s="5">
        <v>3000</v>
      </c>
      <c r="E3456" s="7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>
        <f t="shared" si="271"/>
        <v>136.46</v>
      </c>
      <c r="Q3456" s="11" t="s">
        <v>8315</v>
      </c>
      <c r="R3456" t="s">
        <v>8316</v>
      </c>
      <c r="S3456" s="15">
        <f t="shared" si="272"/>
        <v>42219.915856481486</v>
      </c>
      <c r="T3456" s="15">
        <f t="shared" si="273"/>
        <v>42240.083333333328</v>
      </c>
      <c r="U3456">
        <f t="shared" si="274"/>
        <v>2015</v>
      </c>
    </row>
    <row r="3457" spans="1:21" ht="43.2" x14ac:dyDescent="0.3">
      <c r="A3457">
        <v>3153</v>
      </c>
      <c r="B3457" s="9" t="s">
        <v>3153</v>
      </c>
      <c r="C3457" s="3" t="s">
        <v>7263</v>
      </c>
      <c r="D3457" s="5">
        <v>3000</v>
      </c>
      <c r="E3457" s="7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>
        <f t="shared" si="271"/>
        <v>41.77</v>
      </c>
      <c r="Q3457" s="11" t="s">
        <v>8315</v>
      </c>
      <c r="R3457" t="s">
        <v>8316</v>
      </c>
      <c r="S3457" s="15">
        <f t="shared" si="272"/>
        <v>40633.154363425929</v>
      </c>
      <c r="T3457" s="15">
        <f t="shared" si="273"/>
        <v>40664.207638888889</v>
      </c>
      <c r="U3457">
        <f t="shared" si="274"/>
        <v>2011</v>
      </c>
    </row>
    <row r="3458" spans="1:21" ht="28.8" x14ac:dyDescent="0.3">
      <c r="A3458">
        <v>3167</v>
      </c>
      <c r="B3458" s="9" t="s">
        <v>3167</v>
      </c>
      <c r="C3458" s="3" t="s">
        <v>7277</v>
      </c>
      <c r="D3458" s="5">
        <v>3000</v>
      </c>
      <c r="E3458" s="7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>
        <f t="shared" si="271"/>
        <v>63.36</v>
      </c>
      <c r="Q3458" s="11" t="s">
        <v>8315</v>
      </c>
      <c r="R3458" t="s">
        <v>8316</v>
      </c>
      <c r="S3458" s="15">
        <f t="shared" si="272"/>
        <v>41839.175706018519</v>
      </c>
      <c r="T3458" s="15">
        <f t="shared" si="273"/>
        <v>41853.175706018519</v>
      </c>
      <c r="U3458">
        <f t="shared" si="274"/>
        <v>2014</v>
      </c>
    </row>
    <row r="3459" spans="1:21" ht="57.6" x14ac:dyDescent="0.3">
      <c r="A3459">
        <v>3174</v>
      </c>
      <c r="B3459" s="9" t="s">
        <v>3174</v>
      </c>
      <c r="C3459" s="3" t="s">
        <v>7284</v>
      </c>
      <c r="D3459" s="5">
        <v>3000</v>
      </c>
      <c r="E3459" s="7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>
        <f t="shared" si="271"/>
        <v>131.91</v>
      </c>
      <c r="Q3459" s="11" t="s">
        <v>8315</v>
      </c>
      <c r="R3459" t="s">
        <v>8316</v>
      </c>
      <c r="S3459" s="15">
        <f t="shared" si="272"/>
        <v>41862.864675925928</v>
      </c>
      <c r="T3459" s="15">
        <f t="shared" si="273"/>
        <v>41876.864675925928</v>
      </c>
      <c r="U3459">
        <f t="shared" si="274"/>
        <v>2014</v>
      </c>
    </row>
    <row r="3460" spans="1:21" ht="43.2" x14ac:dyDescent="0.3">
      <c r="A3460">
        <v>3210</v>
      </c>
      <c r="B3460" s="9" t="s">
        <v>3210</v>
      </c>
      <c r="C3460" s="3" t="s">
        <v>7320</v>
      </c>
      <c r="D3460" s="5">
        <v>3000</v>
      </c>
      <c r="E3460" s="7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 s="11" t="s">
        <v>8315</v>
      </c>
      <c r="R3460" t="s">
        <v>8316</v>
      </c>
      <c r="S3460" s="15">
        <f t="shared" si="272"/>
        <v>41013.936562499999</v>
      </c>
      <c r="T3460" s="15">
        <f t="shared" si="273"/>
        <v>41061.165972222225</v>
      </c>
      <c r="U3460">
        <f t="shared" si="274"/>
        <v>2012</v>
      </c>
    </row>
    <row r="3461" spans="1:21" ht="43.2" x14ac:dyDescent="0.3">
      <c r="A3461">
        <v>3240</v>
      </c>
      <c r="B3461" s="9" t="s">
        <v>3240</v>
      </c>
      <c r="C3461" s="3" t="s">
        <v>7350</v>
      </c>
      <c r="D3461" s="5">
        <v>3000</v>
      </c>
      <c r="E3461" s="7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 s="11" t="s">
        <v>8315</v>
      </c>
      <c r="R3461" t="s">
        <v>8316</v>
      </c>
      <c r="S3461" s="15">
        <f t="shared" si="272"/>
        <v>42754.693842592591</v>
      </c>
      <c r="T3461" s="15">
        <f t="shared" si="273"/>
        <v>42782.958333333328</v>
      </c>
      <c r="U3461">
        <f t="shared" si="274"/>
        <v>2017</v>
      </c>
    </row>
    <row r="3462" spans="1:21" ht="43.2" x14ac:dyDescent="0.3">
      <c r="A3462">
        <v>3284</v>
      </c>
      <c r="B3462" s="9" t="s">
        <v>3284</v>
      </c>
      <c r="C3462" s="3" t="s">
        <v>7394</v>
      </c>
      <c r="D3462" s="5">
        <v>3000</v>
      </c>
      <c r="E3462" s="7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 s="11" t="s">
        <v>8315</v>
      </c>
      <c r="R3462" t="s">
        <v>8316</v>
      </c>
      <c r="S3462" s="15">
        <f t="shared" si="272"/>
        <v>42380.884872685187</v>
      </c>
      <c r="T3462" s="15">
        <f t="shared" si="273"/>
        <v>42398.249305555553</v>
      </c>
      <c r="U3462">
        <f t="shared" si="274"/>
        <v>2016</v>
      </c>
    </row>
    <row r="3463" spans="1:21" ht="43.2" x14ac:dyDescent="0.3">
      <c r="A3463">
        <v>3299</v>
      </c>
      <c r="B3463" s="9" t="s">
        <v>3299</v>
      </c>
      <c r="C3463" s="3" t="s">
        <v>7409</v>
      </c>
      <c r="D3463" s="5">
        <v>3000</v>
      </c>
      <c r="E3463" s="7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 s="11" t="s">
        <v>8315</v>
      </c>
      <c r="R3463" t="s">
        <v>8316</v>
      </c>
      <c r="S3463" s="15">
        <f t="shared" si="272"/>
        <v>42261.917395833334</v>
      </c>
      <c r="T3463" s="15">
        <f t="shared" si="273"/>
        <v>42291.917395833334</v>
      </c>
      <c r="U3463">
        <f t="shared" si="274"/>
        <v>2015</v>
      </c>
    </row>
    <row r="3464" spans="1:21" ht="43.2" x14ac:dyDescent="0.3">
      <c r="A3464">
        <v>3300</v>
      </c>
      <c r="B3464" s="9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 s="11" t="s">
        <v>8315</v>
      </c>
      <c r="R3464" t="s">
        <v>8316</v>
      </c>
      <c r="S3464" s="15">
        <f t="shared" si="272"/>
        <v>42102.743773148148</v>
      </c>
      <c r="T3464" s="15">
        <f t="shared" si="273"/>
        <v>42123.743773148148</v>
      </c>
      <c r="U3464">
        <f t="shared" si="274"/>
        <v>2015</v>
      </c>
    </row>
    <row r="3465" spans="1:21" ht="43.2" x14ac:dyDescent="0.3">
      <c r="A3465">
        <v>3301</v>
      </c>
      <c r="B3465" s="9" t="s">
        <v>3301</v>
      </c>
      <c r="C3465" s="3" t="s">
        <v>7411</v>
      </c>
      <c r="D3465" s="5">
        <v>3000</v>
      </c>
      <c r="E3465" s="7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 s="11" t="s">
        <v>8315</v>
      </c>
      <c r="R3465" t="s">
        <v>8316</v>
      </c>
      <c r="S3465" s="15">
        <f t="shared" si="272"/>
        <v>42538.73583333334</v>
      </c>
      <c r="T3465" s="15">
        <f t="shared" si="273"/>
        <v>42583.290972222225</v>
      </c>
      <c r="U3465">
        <f t="shared" si="274"/>
        <v>2016</v>
      </c>
    </row>
    <row r="3466" spans="1:21" ht="43.2" x14ac:dyDescent="0.3">
      <c r="A3466">
        <v>3340</v>
      </c>
      <c r="B3466" s="9" t="s">
        <v>3340</v>
      </c>
      <c r="C3466" s="3" t="s">
        <v>7450</v>
      </c>
      <c r="D3466" s="5">
        <v>3000</v>
      </c>
      <c r="E3466" s="7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>
        <f t="shared" ref="P3466:P3529" si="276">IFERROR(ROUND(E3466/L3466,2),0)</f>
        <v>109.08</v>
      </c>
      <c r="Q3466" s="11" t="s">
        <v>8315</v>
      </c>
      <c r="R3466" t="s">
        <v>8316</v>
      </c>
      <c r="S3466" s="15">
        <f t="shared" ref="S3466:S3529" si="277">(((J3466/60)/60)/24)+DATE(1970,1,1)</f>
        <v>42685.974004629628</v>
      </c>
      <c r="T3466" s="15">
        <f t="shared" ref="T3466:T3529" si="278">(((I3466/60)/60)/24)+DATE(1970,1,1)</f>
        <v>42710.974004629628</v>
      </c>
      <c r="U3466">
        <f t="shared" ref="U3466:U3529" si="279">YEAR(S3466)</f>
        <v>2016</v>
      </c>
    </row>
    <row r="3467" spans="1:21" ht="28.8" x14ac:dyDescent="0.3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>
        <f t="shared" si="276"/>
        <v>55.6</v>
      </c>
      <c r="Q3467" s="11" t="s">
        <v>8315</v>
      </c>
      <c r="R3467" t="s">
        <v>8316</v>
      </c>
      <c r="S3467" s="15">
        <f t="shared" si="277"/>
        <v>42270.7269212963</v>
      </c>
      <c r="T3467" s="15">
        <f t="shared" si="278"/>
        <v>42306.167361111111</v>
      </c>
      <c r="U3467">
        <f t="shared" si="279"/>
        <v>2015</v>
      </c>
    </row>
    <row r="3468" spans="1:21" ht="43.2" x14ac:dyDescent="0.3">
      <c r="A3468">
        <v>3364</v>
      </c>
      <c r="B3468" s="9" t="s">
        <v>3363</v>
      </c>
      <c r="C3468" s="3" t="s">
        <v>7474</v>
      </c>
      <c r="D3468" s="5">
        <v>3000</v>
      </c>
      <c r="E3468" s="7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>
        <f t="shared" si="276"/>
        <v>44.14</v>
      </c>
      <c r="Q3468" s="11" t="s">
        <v>8315</v>
      </c>
      <c r="R3468" t="s">
        <v>8316</v>
      </c>
      <c r="S3468" s="15">
        <f t="shared" si="277"/>
        <v>42422.977418981478</v>
      </c>
      <c r="T3468" s="15">
        <f t="shared" si="278"/>
        <v>42444.875</v>
      </c>
      <c r="U3468">
        <f t="shared" si="279"/>
        <v>2016</v>
      </c>
    </row>
    <row r="3469" spans="1:21" ht="43.2" x14ac:dyDescent="0.3">
      <c r="A3469">
        <v>3375</v>
      </c>
      <c r="B3469" s="9" t="s">
        <v>3374</v>
      </c>
      <c r="C3469" s="3" t="s">
        <v>7485</v>
      </c>
      <c r="D3469" s="5">
        <v>3000</v>
      </c>
      <c r="E3469" s="7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>
        <f t="shared" si="276"/>
        <v>176.47</v>
      </c>
      <c r="Q3469" s="11" t="s">
        <v>8315</v>
      </c>
      <c r="R3469" t="s">
        <v>8316</v>
      </c>
      <c r="S3469" s="15">
        <f t="shared" si="277"/>
        <v>41765.610798611109</v>
      </c>
      <c r="T3469" s="15">
        <f t="shared" si="278"/>
        <v>41777.610798611109</v>
      </c>
      <c r="U3469">
        <f t="shared" si="279"/>
        <v>2014</v>
      </c>
    </row>
    <row r="3470" spans="1:21" ht="57.6" x14ac:dyDescent="0.3">
      <c r="A3470">
        <v>3380</v>
      </c>
      <c r="B3470" s="9" t="s">
        <v>3379</v>
      </c>
      <c r="C3470" s="3" t="s">
        <v>7490</v>
      </c>
      <c r="D3470" s="5">
        <v>3000</v>
      </c>
      <c r="E3470" s="7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>
        <f t="shared" si="276"/>
        <v>111.89</v>
      </c>
      <c r="Q3470" s="11" t="s">
        <v>8315</v>
      </c>
      <c r="R3470" t="s">
        <v>8316</v>
      </c>
      <c r="S3470" s="15">
        <f t="shared" si="277"/>
        <v>41937.95344907407</v>
      </c>
      <c r="T3470" s="15">
        <f t="shared" si="278"/>
        <v>41972.995115740734</v>
      </c>
      <c r="U3470">
        <f t="shared" si="279"/>
        <v>2014</v>
      </c>
    </row>
    <row r="3471" spans="1:21" ht="57.6" x14ac:dyDescent="0.3">
      <c r="A3471">
        <v>3387</v>
      </c>
      <c r="B3471" s="9" t="s">
        <v>3386</v>
      </c>
      <c r="C3471" s="3" t="s">
        <v>7497</v>
      </c>
      <c r="D3471" s="5">
        <v>3000</v>
      </c>
      <c r="E3471" s="7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>
        <f t="shared" si="276"/>
        <v>100.17</v>
      </c>
      <c r="Q3471" s="11" t="s">
        <v>8315</v>
      </c>
      <c r="R3471" t="s">
        <v>8316</v>
      </c>
      <c r="S3471" s="15">
        <f t="shared" si="277"/>
        <v>41947.762592592589</v>
      </c>
      <c r="T3471" s="15">
        <f t="shared" si="278"/>
        <v>41987.762592592597</v>
      </c>
      <c r="U3471">
        <f t="shared" si="279"/>
        <v>2014</v>
      </c>
    </row>
    <row r="3472" spans="1:21" ht="43.2" x14ac:dyDescent="0.3">
      <c r="A3472">
        <v>3410</v>
      </c>
      <c r="B3472" s="9" t="s">
        <v>3409</v>
      </c>
      <c r="C3472" s="3" t="s">
        <v>7520</v>
      </c>
      <c r="D3472" s="5">
        <v>3000</v>
      </c>
      <c r="E3472" s="7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>
        <f t="shared" si="276"/>
        <v>81.38</v>
      </c>
      <c r="Q3472" s="11" t="s">
        <v>8315</v>
      </c>
      <c r="R3472" t="s">
        <v>8316</v>
      </c>
      <c r="S3472" s="15">
        <f t="shared" si="277"/>
        <v>42500.041550925926</v>
      </c>
      <c r="T3472" s="15">
        <f t="shared" si="278"/>
        <v>42527.291666666672</v>
      </c>
      <c r="U3472">
        <f t="shared" si="279"/>
        <v>2016</v>
      </c>
    </row>
    <row r="3473" spans="1:21" ht="43.2" x14ac:dyDescent="0.3">
      <c r="A3473">
        <v>3412</v>
      </c>
      <c r="B3473" s="9" t="s">
        <v>3411</v>
      </c>
      <c r="C3473" s="3" t="s">
        <v>7522</v>
      </c>
      <c r="D3473" s="5">
        <v>3000</v>
      </c>
      <c r="E3473" s="7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>
        <f t="shared" si="276"/>
        <v>115.38</v>
      </c>
      <c r="Q3473" s="11" t="s">
        <v>8315</v>
      </c>
      <c r="R3473" t="s">
        <v>8316</v>
      </c>
      <c r="S3473" s="15">
        <f t="shared" si="277"/>
        <v>41879.959050925929</v>
      </c>
      <c r="T3473" s="15">
        <f t="shared" si="278"/>
        <v>41909.959050925929</v>
      </c>
      <c r="U3473">
        <f t="shared" si="279"/>
        <v>2014</v>
      </c>
    </row>
    <row r="3474" spans="1:21" ht="43.2" x14ac:dyDescent="0.3">
      <c r="A3474">
        <v>3414</v>
      </c>
      <c r="B3474" s="9" t="s">
        <v>3413</v>
      </c>
      <c r="C3474" s="3" t="s">
        <v>7524</v>
      </c>
      <c r="D3474" s="5">
        <v>3000</v>
      </c>
      <c r="E3474" s="7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>
        <f t="shared" si="276"/>
        <v>70.569999999999993</v>
      </c>
      <c r="Q3474" s="11" t="s">
        <v>8315</v>
      </c>
      <c r="R3474" t="s">
        <v>8316</v>
      </c>
      <c r="S3474" s="15">
        <f t="shared" si="277"/>
        <v>42675.832465277781</v>
      </c>
      <c r="T3474" s="15">
        <f t="shared" si="278"/>
        <v>42705.332638888889</v>
      </c>
      <c r="U3474">
        <f t="shared" si="279"/>
        <v>2016</v>
      </c>
    </row>
    <row r="3475" spans="1:21" ht="43.2" x14ac:dyDescent="0.3">
      <c r="A3475">
        <v>3422</v>
      </c>
      <c r="B3475" s="9" t="s">
        <v>3421</v>
      </c>
      <c r="C3475" s="3" t="s">
        <v>7532</v>
      </c>
      <c r="D3475" s="5">
        <v>3000</v>
      </c>
      <c r="E3475" s="7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>
        <f t="shared" si="276"/>
        <v>71.150000000000006</v>
      </c>
      <c r="Q3475" s="11" t="s">
        <v>8315</v>
      </c>
      <c r="R3475" t="s">
        <v>8316</v>
      </c>
      <c r="S3475" s="15">
        <f t="shared" si="277"/>
        <v>42323.562222222223</v>
      </c>
      <c r="T3475" s="15">
        <f t="shared" si="278"/>
        <v>42352</v>
      </c>
      <c r="U3475">
        <f t="shared" si="279"/>
        <v>2015</v>
      </c>
    </row>
    <row r="3476" spans="1:21" ht="57.6" x14ac:dyDescent="0.3">
      <c r="A3476">
        <v>3437</v>
      </c>
      <c r="B3476" s="9" t="s">
        <v>3436</v>
      </c>
      <c r="C3476" s="3" t="s">
        <v>7547</v>
      </c>
      <c r="D3476" s="5">
        <v>3000</v>
      </c>
      <c r="E3476" s="7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>
        <f t="shared" si="276"/>
        <v>84.17</v>
      </c>
      <c r="Q3476" s="11" t="s">
        <v>8315</v>
      </c>
      <c r="R3476" t="s">
        <v>8316</v>
      </c>
      <c r="S3476" s="15">
        <f t="shared" si="277"/>
        <v>42205.710879629631</v>
      </c>
      <c r="T3476" s="15">
        <f t="shared" si="278"/>
        <v>42235.710879629631</v>
      </c>
      <c r="U3476">
        <f t="shared" si="279"/>
        <v>2015</v>
      </c>
    </row>
    <row r="3477" spans="1:21" ht="43.2" x14ac:dyDescent="0.3">
      <c r="A3477">
        <v>3456</v>
      </c>
      <c r="B3477" s="9" t="s">
        <v>3455</v>
      </c>
      <c r="C3477" s="3" t="s">
        <v>7566</v>
      </c>
      <c r="D3477" s="5">
        <v>3000</v>
      </c>
      <c r="E3477" s="7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>
        <f t="shared" si="276"/>
        <v>358.69</v>
      </c>
      <c r="Q3477" s="11" t="s">
        <v>8315</v>
      </c>
      <c r="R3477" t="s">
        <v>8316</v>
      </c>
      <c r="S3477" s="15">
        <f t="shared" si="277"/>
        <v>41821.205636574072</v>
      </c>
      <c r="T3477" s="15">
        <f t="shared" si="278"/>
        <v>41852.290972222225</v>
      </c>
      <c r="U3477">
        <f t="shared" si="279"/>
        <v>2014</v>
      </c>
    </row>
    <row r="3478" spans="1:21" x14ac:dyDescent="0.3">
      <c r="A3478">
        <v>3467</v>
      </c>
      <c r="B3478" s="9" t="s">
        <v>3466</v>
      </c>
      <c r="C3478" s="3" t="s">
        <v>7577</v>
      </c>
      <c r="D3478" s="5">
        <v>3000</v>
      </c>
      <c r="E3478" s="7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>
        <f t="shared" si="276"/>
        <v>64.47</v>
      </c>
      <c r="Q3478" s="11" t="s">
        <v>8315</v>
      </c>
      <c r="R3478" t="s">
        <v>8316</v>
      </c>
      <c r="S3478" s="15">
        <f t="shared" si="277"/>
        <v>42053.671666666662</v>
      </c>
      <c r="T3478" s="15">
        <f t="shared" si="278"/>
        <v>42083.630000000005</v>
      </c>
      <c r="U3478">
        <f t="shared" si="279"/>
        <v>2015</v>
      </c>
    </row>
    <row r="3479" spans="1:21" ht="43.2" x14ac:dyDescent="0.3">
      <c r="A3479">
        <v>3482</v>
      </c>
      <c r="B3479" s="9" t="s">
        <v>3481</v>
      </c>
      <c r="C3479" s="3" t="s">
        <v>7592</v>
      </c>
      <c r="D3479" s="5">
        <v>3000</v>
      </c>
      <c r="E3479" s="7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>
        <f t="shared" si="276"/>
        <v>51.88</v>
      </c>
      <c r="Q3479" s="11" t="s">
        <v>8315</v>
      </c>
      <c r="R3479" t="s">
        <v>8316</v>
      </c>
      <c r="S3479" s="15">
        <f t="shared" si="277"/>
        <v>41796.771597222221</v>
      </c>
      <c r="T3479" s="15">
        <f t="shared" si="278"/>
        <v>41826.771597222221</v>
      </c>
      <c r="U3479">
        <f t="shared" si="279"/>
        <v>2014</v>
      </c>
    </row>
    <row r="3480" spans="1:21" ht="43.2" x14ac:dyDescent="0.3">
      <c r="A3480">
        <v>3486</v>
      </c>
      <c r="B3480" s="9" t="s">
        <v>3485</v>
      </c>
      <c r="C3480" s="3" t="s">
        <v>7596</v>
      </c>
      <c r="D3480" s="5">
        <v>3000</v>
      </c>
      <c r="E3480" s="7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>
        <f t="shared" si="276"/>
        <v>83.14</v>
      </c>
      <c r="Q3480" s="11" t="s">
        <v>8315</v>
      </c>
      <c r="R3480" t="s">
        <v>8316</v>
      </c>
      <c r="S3480" s="15">
        <f t="shared" si="277"/>
        <v>42126.87501157407</v>
      </c>
      <c r="T3480" s="15">
        <f t="shared" si="278"/>
        <v>42158.290972222225</v>
      </c>
      <c r="U3480">
        <f t="shared" si="279"/>
        <v>2015</v>
      </c>
    </row>
    <row r="3481" spans="1:21" ht="57.6" x14ac:dyDescent="0.3">
      <c r="A3481">
        <v>3488</v>
      </c>
      <c r="B3481" s="9" t="s">
        <v>3487</v>
      </c>
      <c r="C3481" s="3" t="s">
        <v>7598</v>
      </c>
      <c r="D3481" s="5">
        <v>3000</v>
      </c>
      <c r="E3481" s="7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>
        <f t="shared" si="276"/>
        <v>125.38</v>
      </c>
      <c r="Q3481" s="11" t="s">
        <v>8315</v>
      </c>
      <c r="R3481" t="s">
        <v>8316</v>
      </c>
      <c r="S3481" s="15">
        <f t="shared" si="277"/>
        <v>42087.768055555556</v>
      </c>
      <c r="T3481" s="15">
        <f t="shared" si="278"/>
        <v>42111.666666666672</v>
      </c>
      <c r="U3481">
        <f t="shared" si="279"/>
        <v>2015</v>
      </c>
    </row>
    <row r="3482" spans="1:21" ht="57.6" x14ac:dyDescent="0.3">
      <c r="A3482">
        <v>3496</v>
      </c>
      <c r="B3482" s="9" t="s">
        <v>3495</v>
      </c>
      <c r="C3482" s="3" t="s">
        <v>7606</v>
      </c>
      <c r="D3482" s="5">
        <v>3000</v>
      </c>
      <c r="E3482" s="7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>
        <f t="shared" si="276"/>
        <v>47.85</v>
      </c>
      <c r="Q3482" s="11" t="s">
        <v>8315</v>
      </c>
      <c r="R3482" t="s">
        <v>8316</v>
      </c>
      <c r="S3482" s="15">
        <f t="shared" si="277"/>
        <v>42584.846828703703</v>
      </c>
      <c r="T3482" s="15">
        <f t="shared" si="278"/>
        <v>42624.846828703703</v>
      </c>
      <c r="U3482">
        <f t="shared" si="279"/>
        <v>2016</v>
      </c>
    </row>
    <row r="3483" spans="1:21" ht="43.2" x14ac:dyDescent="0.3">
      <c r="A3483">
        <v>3506</v>
      </c>
      <c r="B3483" s="9" t="s">
        <v>3505</v>
      </c>
      <c r="C3483" s="3" t="s">
        <v>7616</v>
      </c>
      <c r="D3483" s="5">
        <v>3000</v>
      </c>
      <c r="E3483" s="7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>
        <f t="shared" si="276"/>
        <v>105</v>
      </c>
      <c r="Q3483" s="11" t="s">
        <v>8315</v>
      </c>
      <c r="R3483" t="s">
        <v>8316</v>
      </c>
      <c r="S3483" s="15">
        <f t="shared" si="277"/>
        <v>41829.734259259261</v>
      </c>
      <c r="T3483" s="15">
        <f t="shared" si="278"/>
        <v>41874.734259259261</v>
      </c>
      <c r="U3483">
        <f t="shared" si="279"/>
        <v>2014</v>
      </c>
    </row>
    <row r="3484" spans="1:21" ht="43.2" x14ac:dyDescent="0.3">
      <c r="A3484">
        <v>3509</v>
      </c>
      <c r="B3484" s="9" t="s">
        <v>3508</v>
      </c>
      <c r="C3484" s="3" t="s">
        <v>7619</v>
      </c>
      <c r="D3484" s="5">
        <v>3000</v>
      </c>
      <c r="E3484" s="7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>
        <f t="shared" si="276"/>
        <v>96.67</v>
      </c>
      <c r="Q3484" s="11" t="s">
        <v>8315</v>
      </c>
      <c r="R3484" t="s">
        <v>8316</v>
      </c>
      <c r="S3484" s="15">
        <f t="shared" si="277"/>
        <v>41950.859560185185</v>
      </c>
      <c r="T3484" s="15">
        <f t="shared" si="278"/>
        <v>41964.204861111109</v>
      </c>
      <c r="U3484">
        <f t="shared" si="279"/>
        <v>2014</v>
      </c>
    </row>
    <row r="3485" spans="1:21" ht="43.2" x14ac:dyDescent="0.3">
      <c r="A3485">
        <v>3515</v>
      </c>
      <c r="B3485" s="9" t="s">
        <v>3514</v>
      </c>
      <c r="C3485" s="3" t="s">
        <v>7625</v>
      </c>
      <c r="D3485" s="5">
        <v>3000</v>
      </c>
      <c r="E3485" s="7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>
        <f t="shared" si="276"/>
        <v>66.959999999999994</v>
      </c>
      <c r="Q3485" s="11" t="s">
        <v>8315</v>
      </c>
      <c r="R3485" t="s">
        <v>8316</v>
      </c>
      <c r="S3485" s="15">
        <f t="shared" si="277"/>
        <v>42125.772812499999</v>
      </c>
      <c r="T3485" s="15">
        <f t="shared" si="278"/>
        <v>42155.772812499999</v>
      </c>
      <c r="U3485">
        <f t="shared" si="279"/>
        <v>2015</v>
      </c>
    </row>
    <row r="3486" spans="1:21" ht="43.2" x14ac:dyDescent="0.3">
      <c r="A3486">
        <v>3573</v>
      </c>
      <c r="B3486" s="9" t="s">
        <v>3572</v>
      </c>
      <c r="C3486" s="3" t="s">
        <v>7683</v>
      </c>
      <c r="D3486" s="5">
        <v>3000</v>
      </c>
      <c r="E3486" s="7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>
        <f t="shared" si="276"/>
        <v>39.54</v>
      </c>
      <c r="Q3486" s="11" t="s">
        <v>8315</v>
      </c>
      <c r="R3486" t="s">
        <v>8316</v>
      </c>
      <c r="S3486" s="15">
        <f t="shared" si="277"/>
        <v>41921.375532407408</v>
      </c>
      <c r="T3486" s="15">
        <f t="shared" si="278"/>
        <v>41951.417199074072</v>
      </c>
      <c r="U3486">
        <f t="shared" si="279"/>
        <v>2014</v>
      </c>
    </row>
    <row r="3487" spans="1:21" ht="43.2" x14ac:dyDescent="0.3">
      <c r="A3487">
        <v>3583</v>
      </c>
      <c r="B3487" s="9" t="s">
        <v>3582</v>
      </c>
      <c r="C3487" s="3" t="s">
        <v>7693</v>
      </c>
      <c r="D3487" s="5">
        <v>3000</v>
      </c>
      <c r="E3487" s="7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>
        <f t="shared" si="276"/>
        <v>135.63</v>
      </c>
      <c r="Q3487" s="11" t="s">
        <v>8315</v>
      </c>
      <c r="R3487" t="s">
        <v>8316</v>
      </c>
      <c r="S3487" s="15">
        <f t="shared" si="277"/>
        <v>42418.425983796296</v>
      </c>
      <c r="T3487" s="15">
        <f t="shared" si="278"/>
        <v>42478.384317129632</v>
      </c>
      <c r="U3487">
        <f t="shared" si="279"/>
        <v>2016</v>
      </c>
    </row>
    <row r="3488" spans="1:21" ht="86.4" x14ac:dyDescent="0.3">
      <c r="A3488">
        <v>3584</v>
      </c>
      <c r="B3488" s="9" t="s">
        <v>3583</v>
      </c>
      <c r="C3488" s="3" t="s">
        <v>7694</v>
      </c>
      <c r="D3488" s="5">
        <v>3000</v>
      </c>
      <c r="E3488" s="7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>
        <f t="shared" si="276"/>
        <v>30.94</v>
      </c>
      <c r="Q3488" s="11" t="s">
        <v>8315</v>
      </c>
      <c r="R3488" t="s">
        <v>8316</v>
      </c>
      <c r="S3488" s="15">
        <f t="shared" si="277"/>
        <v>42168.316481481481</v>
      </c>
      <c r="T3488" s="15">
        <f t="shared" si="278"/>
        <v>42198.316481481481</v>
      </c>
      <c r="U3488">
        <f t="shared" si="279"/>
        <v>2015</v>
      </c>
    </row>
    <row r="3489" spans="1:21" ht="43.2" x14ac:dyDescent="0.3">
      <c r="A3489">
        <v>3593</v>
      </c>
      <c r="B3489" s="9" t="s">
        <v>3592</v>
      </c>
      <c r="C3489" s="3" t="s">
        <v>7703</v>
      </c>
      <c r="D3489" s="5">
        <v>3000</v>
      </c>
      <c r="E3489" s="7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>
        <f t="shared" si="276"/>
        <v>77.19</v>
      </c>
      <c r="Q3489" s="11" t="s">
        <v>8315</v>
      </c>
      <c r="R3489" t="s">
        <v>8316</v>
      </c>
      <c r="S3489" s="15">
        <f t="shared" si="277"/>
        <v>41974.898599537039</v>
      </c>
      <c r="T3489" s="15">
        <f t="shared" si="278"/>
        <v>42009.851388888885</v>
      </c>
      <c r="U3489">
        <f t="shared" si="279"/>
        <v>2014</v>
      </c>
    </row>
    <row r="3490" spans="1:21" ht="43.2" x14ac:dyDescent="0.3">
      <c r="A3490">
        <v>3604</v>
      </c>
      <c r="B3490" s="9" t="s">
        <v>3603</v>
      </c>
      <c r="C3490" s="3" t="s">
        <v>7714</v>
      </c>
      <c r="D3490" s="5">
        <v>3000</v>
      </c>
      <c r="E3490" s="7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>
        <f t="shared" si="276"/>
        <v>49.06</v>
      </c>
      <c r="Q3490" s="11" t="s">
        <v>8315</v>
      </c>
      <c r="R3490" t="s">
        <v>8316</v>
      </c>
      <c r="S3490" s="15">
        <f t="shared" si="277"/>
        <v>42483.015694444446</v>
      </c>
      <c r="T3490" s="15">
        <f t="shared" si="278"/>
        <v>42489.290972222225</v>
      </c>
      <c r="U3490">
        <f t="shared" si="279"/>
        <v>2016</v>
      </c>
    </row>
    <row r="3491" spans="1:21" ht="43.2" x14ac:dyDescent="0.3">
      <c r="A3491">
        <v>3606</v>
      </c>
      <c r="B3491" s="9" t="s">
        <v>3605</v>
      </c>
      <c r="C3491" s="3" t="s">
        <v>7716</v>
      </c>
      <c r="D3491" s="5">
        <v>3000</v>
      </c>
      <c r="E3491" s="7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>
        <f t="shared" si="276"/>
        <v>61.06</v>
      </c>
      <c r="Q3491" s="11" t="s">
        <v>8315</v>
      </c>
      <c r="R3491" t="s">
        <v>8316</v>
      </c>
      <c r="S3491" s="15">
        <f t="shared" si="277"/>
        <v>42566.604826388888</v>
      </c>
      <c r="T3491" s="15">
        <f t="shared" si="278"/>
        <v>42596.604826388888</v>
      </c>
      <c r="U3491">
        <f t="shared" si="279"/>
        <v>2016</v>
      </c>
    </row>
    <row r="3492" spans="1:21" ht="43.2" x14ac:dyDescent="0.3">
      <c r="A3492">
        <v>3621</v>
      </c>
      <c r="B3492" s="9" t="s">
        <v>3619</v>
      </c>
      <c r="C3492" s="3" t="s">
        <v>7731</v>
      </c>
      <c r="D3492" s="5">
        <v>3000</v>
      </c>
      <c r="E3492" s="7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>
        <f t="shared" si="276"/>
        <v>47.03</v>
      </c>
      <c r="Q3492" s="11" t="s">
        <v>8315</v>
      </c>
      <c r="R3492" t="s">
        <v>8316</v>
      </c>
      <c r="S3492" s="15">
        <f t="shared" si="277"/>
        <v>42619.935694444444</v>
      </c>
      <c r="T3492" s="15">
        <f t="shared" si="278"/>
        <v>42643.875</v>
      </c>
      <c r="U3492">
        <f t="shared" si="279"/>
        <v>2016</v>
      </c>
    </row>
    <row r="3493" spans="1:21" ht="72" x14ac:dyDescent="0.3">
      <c r="A3493">
        <v>3624</v>
      </c>
      <c r="B3493" s="9" t="s">
        <v>3622</v>
      </c>
      <c r="C3493" s="3" t="s">
        <v>7734</v>
      </c>
      <c r="D3493" s="5">
        <v>3000</v>
      </c>
      <c r="E3493" s="7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>
        <f t="shared" si="276"/>
        <v>80.72</v>
      </c>
      <c r="Q3493" s="11" t="s">
        <v>8315</v>
      </c>
      <c r="R3493" t="s">
        <v>8316</v>
      </c>
      <c r="S3493" s="15">
        <f t="shared" si="277"/>
        <v>42545.774189814809</v>
      </c>
      <c r="T3493" s="15">
        <f t="shared" si="278"/>
        <v>42605.774189814809</v>
      </c>
      <c r="U3493">
        <f t="shared" si="279"/>
        <v>2016</v>
      </c>
    </row>
    <row r="3494" spans="1:21" ht="57.6" x14ac:dyDescent="0.3">
      <c r="A3494">
        <v>3625</v>
      </c>
      <c r="B3494" s="9" t="s">
        <v>3623</v>
      </c>
      <c r="C3494" s="3" t="s">
        <v>7735</v>
      </c>
      <c r="D3494" s="5">
        <v>3000</v>
      </c>
      <c r="E3494" s="7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>
        <f t="shared" si="276"/>
        <v>39.49</v>
      </c>
      <c r="Q3494" s="11" t="s">
        <v>8315</v>
      </c>
      <c r="R3494" t="s">
        <v>8316</v>
      </c>
      <c r="S3494" s="15">
        <f t="shared" si="277"/>
        <v>42157.652511574073</v>
      </c>
      <c r="T3494" s="15">
        <f t="shared" si="278"/>
        <v>42187.652511574073</v>
      </c>
      <c r="U3494">
        <f t="shared" si="279"/>
        <v>2015</v>
      </c>
    </row>
    <row r="3495" spans="1:21" ht="43.2" x14ac:dyDescent="0.3">
      <c r="A3495">
        <v>3659</v>
      </c>
      <c r="B3495" s="9" t="s">
        <v>3656</v>
      </c>
      <c r="C3495" s="3" t="s">
        <v>7769</v>
      </c>
      <c r="D3495" s="5">
        <v>3000</v>
      </c>
      <c r="E3495" s="7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>
        <f t="shared" si="276"/>
        <v>235.46</v>
      </c>
      <c r="Q3495" s="11" t="s">
        <v>8315</v>
      </c>
      <c r="R3495" t="s">
        <v>8316</v>
      </c>
      <c r="S3495" s="15">
        <f t="shared" si="277"/>
        <v>42055.277199074073</v>
      </c>
      <c r="T3495" s="15">
        <f t="shared" si="278"/>
        <v>42082.610416666663</v>
      </c>
      <c r="U3495">
        <f t="shared" si="279"/>
        <v>2015</v>
      </c>
    </row>
    <row r="3496" spans="1:21" ht="43.2" x14ac:dyDescent="0.3">
      <c r="A3496">
        <v>3661</v>
      </c>
      <c r="B3496" s="9" t="s">
        <v>3658</v>
      </c>
      <c r="C3496" s="3" t="s">
        <v>7771</v>
      </c>
      <c r="D3496" s="5">
        <v>3000</v>
      </c>
      <c r="E3496" s="7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>
        <f t="shared" si="276"/>
        <v>92.5</v>
      </c>
      <c r="Q3496" s="11" t="s">
        <v>8315</v>
      </c>
      <c r="R3496" t="s">
        <v>8316</v>
      </c>
      <c r="S3496" s="15">
        <f t="shared" si="277"/>
        <v>42447.896666666667</v>
      </c>
      <c r="T3496" s="15">
        <f t="shared" si="278"/>
        <v>42470.166666666672</v>
      </c>
      <c r="U3496">
        <f t="shared" si="279"/>
        <v>2016</v>
      </c>
    </row>
    <row r="3497" spans="1:21" ht="43.2" x14ac:dyDescent="0.3">
      <c r="A3497">
        <v>3667</v>
      </c>
      <c r="B3497" s="9" t="s">
        <v>3664</v>
      </c>
      <c r="C3497" s="3" t="s">
        <v>7777</v>
      </c>
      <c r="D3497" s="5">
        <v>3000</v>
      </c>
      <c r="E3497" s="7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>
        <f t="shared" si="276"/>
        <v>53.36</v>
      </c>
      <c r="Q3497" s="11" t="s">
        <v>8315</v>
      </c>
      <c r="R3497" t="s">
        <v>8316</v>
      </c>
      <c r="S3497" s="15">
        <f t="shared" si="277"/>
        <v>42173.970127314817</v>
      </c>
      <c r="T3497" s="15">
        <f t="shared" si="278"/>
        <v>42203.970127314817</v>
      </c>
      <c r="U3497">
        <f t="shared" si="279"/>
        <v>2015</v>
      </c>
    </row>
    <row r="3498" spans="1:21" ht="57.6" x14ac:dyDescent="0.3">
      <c r="A3498">
        <v>3672</v>
      </c>
      <c r="B3498" s="9" t="s">
        <v>3669</v>
      </c>
      <c r="C3498" s="3" t="s">
        <v>7782</v>
      </c>
      <c r="D3498" s="5">
        <v>3000</v>
      </c>
      <c r="E3498" s="7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>
        <f t="shared" si="276"/>
        <v>53.44</v>
      </c>
      <c r="Q3498" s="11" t="s">
        <v>8315</v>
      </c>
      <c r="R3498" t="s">
        <v>8316</v>
      </c>
      <c r="S3498" s="15">
        <f t="shared" si="277"/>
        <v>41878.946574074071</v>
      </c>
      <c r="T3498" s="15">
        <f t="shared" si="278"/>
        <v>41908.946574074071</v>
      </c>
      <c r="U3498">
        <f t="shared" si="279"/>
        <v>2014</v>
      </c>
    </row>
    <row r="3499" spans="1:21" ht="43.2" x14ac:dyDescent="0.3">
      <c r="A3499">
        <v>3680</v>
      </c>
      <c r="B3499" s="9" t="s">
        <v>3677</v>
      </c>
      <c r="C3499" s="3" t="s">
        <v>7790</v>
      </c>
      <c r="D3499" s="5">
        <v>3000</v>
      </c>
      <c r="E3499" s="7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>
        <f t="shared" si="276"/>
        <v>99.5</v>
      </c>
      <c r="Q3499" s="11" t="s">
        <v>8315</v>
      </c>
      <c r="R3499" t="s">
        <v>8316</v>
      </c>
      <c r="S3499" s="15">
        <f t="shared" si="277"/>
        <v>42627.454097222217</v>
      </c>
      <c r="T3499" s="15">
        <f t="shared" si="278"/>
        <v>42648.454097222217</v>
      </c>
      <c r="U3499">
        <f t="shared" si="279"/>
        <v>2016</v>
      </c>
    </row>
    <row r="3500" spans="1:21" ht="43.2" x14ac:dyDescent="0.3">
      <c r="A3500">
        <v>3682</v>
      </c>
      <c r="B3500" s="9" t="s">
        <v>3679</v>
      </c>
      <c r="C3500" s="3" t="s">
        <v>7792</v>
      </c>
      <c r="D3500" s="5">
        <v>3000</v>
      </c>
      <c r="E3500" s="7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>
        <f t="shared" si="276"/>
        <v>62.33</v>
      </c>
      <c r="Q3500" s="11" t="s">
        <v>8315</v>
      </c>
      <c r="R3500" t="s">
        <v>8316</v>
      </c>
      <c r="S3500" s="15">
        <f t="shared" si="277"/>
        <v>41772.685393518521</v>
      </c>
      <c r="T3500" s="15">
        <f t="shared" si="278"/>
        <v>41806.290972222225</v>
      </c>
      <c r="U3500">
        <f t="shared" si="279"/>
        <v>2014</v>
      </c>
    </row>
    <row r="3501" spans="1:21" ht="43.2" x14ac:dyDescent="0.3">
      <c r="A3501">
        <v>3688</v>
      </c>
      <c r="B3501" s="9" t="s">
        <v>3685</v>
      </c>
      <c r="C3501" s="3" t="s">
        <v>7798</v>
      </c>
      <c r="D3501" s="5">
        <v>3000</v>
      </c>
      <c r="E3501" s="7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>
        <f t="shared" si="276"/>
        <v>83.97</v>
      </c>
      <c r="Q3501" s="11" t="s">
        <v>8315</v>
      </c>
      <c r="R3501" t="s">
        <v>8316</v>
      </c>
      <c r="S3501" s="15">
        <f t="shared" si="277"/>
        <v>41829.787083333329</v>
      </c>
      <c r="T3501" s="15">
        <f t="shared" si="278"/>
        <v>41859.787083333329</v>
      </c>
      <c r="U3501">
        <f t="shared" si="279"/>
        <v>2014</v>
      </c>
    </row>
    <row r="3502" spans="1:21" ht="43.2" x14ac:dyDescent="0.3">
      <c r="A3502">
        <v>3689</v>
      </c>
      <c r="B3502" s="9" t="s">
        <v>3686</v>
      </c>
      <c r="C3502" s="3" t="s">
        <v>7799</v>
      </c>
      <c r="D3502" s="5">
        <v>3000</v>
      </c>
      <c r="E3502" s="7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>
        <f t="shared" si="276"/>
        <v>57.26</v>
      </c>
      <c r="Q3502" s="11" t="s">
        <v>8315</v>
      </c>
      <c r="R3502" t="s">
        <v>8316</v>
      </c>
      <c r="S3502" s="15">
        <f t="shared" si="277"/>
        <v>42147.826840277776</v>
      </c>
      <c r="T3502" s="15">
        <f t="shared" si="278"/>
        <v>42176.934027777781</v>
      </c>
      <c r="U3502">
        <f t="shared" si="279"/>
        <v>2015</v>
      </c>
    </row>
    <row r="3503" spans="1:21" ht="57.6" x14ac:dyDescent="0.3">
      <c r="A3503">
        <v>3702</v>
      </c>
      <c r="B3503" s="9" t="s">
        <v>3699</v>
      </c>
      <c r="C3503" s="3" t="s">
        <v>7812</v>
      </c>
      <c r="D3503" s="5">
        <v>3000</v>
      </c>
      <c r="E3503" s="7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>
        <f t="shared" si="276"/>
        <v>155.94999999999999</v>
      </c>
      <c r="Q3503" s="11" t="s">
        <v>8315</v>
      </c>
      <c r="R3503" t="s">
        <v>8316</v>
      </c>
      <c r="S3503" s="15">
        <f t="shared" si="277"/>
        <v>42524.53800925926</v>
      </c>
      <c r="T3503" s="15">
        <f t="shared" si="278"/>
        <v>42561.957638888889</v>
      </c>
      <c r="U3503">
        <f t="shared" si="279"/>
        <v>2016</v>
      </c>
    </row>
    <row r="3504" spans="1:21" ht="57.6" x14ac:dyDescent="0.3">
      <c r="A3504">
        <v>3827</v>
      </c>
      <c r="B3504" s="9" t="s">
        <v>3824</v>
      </c>
      <c r="C3504" s="3" t="s">
        <v>7936</v>
      </c>
      <c r="D3504" s="5">
        <v>3000</v>
      </c>
      <c r="E3504" s="7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>
        <f t="shared" si="276"/>
        <v>70.459999999999994</v>
      </c>
      <c r="Q3504" s="11" t="s">
        <v>8315</v>
      </c>
      <c r="R3504" t="s">
        <v>8316</v>
      </c>
      <c r="S3504" s="15">
        <f t="shared" si="277"/>
        <v>42034.928252314814</v>
      </c>
      <c r="T3504" s="15">
        <f t="shared" si="278"/>
        <v>42090</v>
      </c>
      <c r="U3504">
        <f t="shared" si="279"/>
        <v>2015</v>
      </c>
    </row>
    <row r="3505" spans="1:21" ht="43.2" x14ac:dyDescent="0.3">
      <c r="A3505">
        <v>3834</v>
      </c>
      <c r="B3505" s="9" t="s">
        <v>3831</v>
      </c>
      <c r="C3505" s="3" t="s">
        <v>7943</v>
      </c>
      <c r="D3505" s="5">
        <v>3000</v>
      </c>
      <c r="E3505" s="7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>
        <f t="shared" si="276"/>
        <v>57.39</v>
      </c>
      <c r="Q3505" s="11" t="s">
        <v>8315</v>
      </c>
      <c r="R3505" t="s">
        <v>8316</v>
      </c>
      <c r="S3505" s="15">
        <f t="shared" si="277"/>
        <v>42143.445219907408</v>
      </c>
      <c r="T3505" s="15">
        <f t="shared" si="278"/>
        <v>42173.445219907408</v>
      </c>
      <c r="U3505">
        <f t="shared" si="279"/>
        <v>2015</v>
      </c>
    </row>
    <row r="3506" spans="1:21" ht="28.8" x14ac:dyDescent="0.3">
      <c r="A3506">
        <v>3223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 s="11" t="s">
        <v>8315</v>
      </c>
      <c r="R3506" t="s">
        <v>8316</v>
      </c>
      <c r="S3506" s="15">
        <f t="shared" si="277"/>
        <v>42206.835370370376</v>
      </c>
      <c r="T3506" s="15">
        <f t="shared" si="278"/>
        <v>42236.835370370376</v>
      </c>
      <c r="U3506">
        <f t="shared" si="279"/>
        <v>2015</v>
      </c>
    </row>
    <row r="3507" spans="1:21" ht="43.2" x14ac:dyDescent="0.3">
      <c r="A3507">
        <v>2971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 s="11" t="s">
        <v>8315</v>
      </c>
      <c r="R3507" t="s">
        <v>8316</v>
      </c>
      <c r="S3507" s="15">
        <f t="shared" si="277"/>
        <v>41852.658310185187</v>
      </c>
      <c r="T3507" s="15">
        <f t="shared" si="278"/>
        <v>41882.658310185187</v>
      </c>
      <c r="U3507">
        <f t="shared" si="279"/>
        <v>2014</v>
      </c>
    </row>
    <row r="3508" spans="1:21" ht="43.2" x14ac:dyDescent="0.3">
      <c r="A3508">
        <v>3186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 s="11" t="s">
        <v>8315</v>
      </c>
      <c r="R3508" t="s">
        <v>8316</v>
      </c>
      <c r="S3508" s="15">
        <f t="shared" si="277"/>
        <v>41868.924050925925</v>
      </c>
      <c r="T3508" s="15">
        <f t="shared" si="278"/>
        <v>41898.875</v>
      </c>
      <c r="U3508">
        <f t="shared" si="279"/>
        <v>2014</v>
      </c>
    </row>
    <row r="3509" spans="1:21" ht="43.2" x14ac:dyDescent="0.3">
      <c r="A3509">
        <v>3560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 s="11" t="s">
        <v>8315</v>
      </c>
      <c r="R3509" t="s">
        <v>8316</v>
      </c>
      <c r="S3509" s="15">
        <f t="shared" si="277"/>
        <v>42115.889652777783</v>
      </c>
      <c r="T3509" s="15">
        <f t="shared" si="278"/>
        <v>42151.114583333328</v>
      </c>
      <c r="U3509">
        <f t="shared" si="279"/>
        <v>2015</v>
      </c>
    </row>
    <row r="3510" spans="1:21" ht="57.6" x14ac:dyDescent="0.3">
      <c r="A3510">
        <v>536</v>
      </c>
      <c r="B3510" s="9" t="s">
        <v>537</v>
      </c>
      <c r="C3510" s="3" t="s">
        <v>4646</v>
      </c>
      <c r="D3510" s="5">
        <v>3300</v>
      </c>
      <c r="E3510" s="7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>
        <f t="shared" si="276"/>
        <v>100.06</v>
      </c>
      <c r="Q3510" s="11" t="s">
        <v>8315</v>
      </c>
      <c r="R3510" t="s">
        <v>8316</v>
      </c>
      <c r="S3510" s="15">
        <f t="shared" si="277"/>
        <v>42179.344988425932</v>
      </c>
      <c r="T3510" s="15">
        <f t="shared" si="278"/>
        <v>42219.75</v>
      </c>
      <c r="U3510">
        <f t="shared" si="279"/>
        <v>2015</v>
      </c>
    </row>
    <row r="3511" spans="1:21" ht="43.2" x14ac:dyDescent="0.3">
      <c r="A3511">
        <v>3261</v>
      </c>
      <c r="B3511" s="9" t="s">
        <v>3261</v>
      </c>
      <c r="C3511" s="3" t="s">
        <v>7371</v>
      </c>
      <c r="D3511" s="5">
        <v>3300</v>
      </c>
      <c r="E3511" s="7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>
        <f t="shared" si="276"/>
        <v>67.650000000000006</v>
      </c>
      <c r="Q3511" s="11" t="s">
        <v>8315</v>
      </c>
      <c r="R3511" t="s">
        <v>8316</v>
      </c>
      <c r="S3511" s="15">
        <f t="shared" si="277"/>
        <v>42171.725416666668</v>
      </c>
      <c r="T3511" s="15">
        <f t="shared" si="278"/>
        <v>42201.725416666668</v>
      </c>
      <c r="U3511">
        <f t="shared" si="279"/>
        <v>2015</v>
      </c>
    </row>
    <row r="3512" spans="1:21" ht="43.2" x14ac:dyDescent="0.3">
      <c r="A3512">
        <v>3322</v>
      </c>
      <c r="B3512" s="9" t="s">
        <v>3322</v>
      </c>
      <c r="C3512" s="3" t="s">
        <v>7432</v>
      </c>
      <c r="D3512" s="5">
        <v>3300</v>
      </c>
      <c r="E3512" s="7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>
        <f t="shared" si="276"/>
        <v>145.65</v>
      </c>
      <c r="Q3512" s="11" t="s">
        <v>8315</v>
      </c>
      <c r="R3512" t="s">
        <v>8316</v>
      </c>
      <c r="S3512" s="15">
        <f t="shared" si="277"/>
        <v>42521.010370370372</v>
      </c>
      <c r="T3512" s="15">
        <f t="shared" si="278"/>
        <v>42543.163194444445</v>
      </c>
      <c r="U3512">
        <f t="shared" si="279"/>
        <v>2016</v>
      </c>
    </row>
    <row r="3513" spans="1:21" ht="43.2" x14ac:dyDescent="0.3">
      <c r="A3513">
        <v>3526</v>
      </c>
      <c r="B3513" s="9" t="s">
        <v>3525</v>
      </c>
      <c r="C3513" s="3" t="s">
        <v>7636</v>
      </c>
      <c r="D3513" s="5">
        <v>3300</v>
      </c>
      <c r="E3513" s="7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>
        <f t="shared" si="276"/>
        <v>99</v>
      </c>
      <c r="Q3513" s="11" t="s">
        <v>8315</v>
      </c>
      <c r="R3513" t="s">
        <v>8316</v>
      </c>
      <c r="S3513" s="15">
        <f t="shared" si="277"/>
        <v>42460.335312499999</v>
      </c>
      <c r="T3513" s="15">
        <f t="shared" si="278"/>
        <v>42488.249305555553</v>
      </c>
      <c r="U3513">
        <f t="shared" si="279"/>
        <v>2016</v>
      </c>
    </row>
    <row r="3514" spans="1:21" ht="28.8" x14ac:dyDescent="0.3">
      <c r="A3514">
        <v>3720</v>
      </c>
      <c r="B3514" s="9" t="s">
        <v>3717</v>
      </c>
      <c r="C3514" s="3" t="s">
        <v>7830</v>
      </c>
      <c r="D3514" s="5">
        <v>3300</v>
      </c>
      <c r="E3514" s="7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>
        <f t="shared" si="276"/>
        <v>86.23</v>
      </c>
      <c r="Q3514" s="11" t="s">
        <v>8315</v>
      </c>
      <c r="R3514" t="s">
        <v>8316</v>
      </c>
      <c r="S3514" s="15">
        <f t="shared" si="277"/>
        <v>42165.993125000001</v>
      </c>
      <c r="T3514" s="15">
        <f t="shared" si="278"/>
        <v>42187.993125000001</v>
      </c>
      <c r="U3514">
        <f t="shared" si="279"/>
        <v>2015</v>
      </c>
    </row>
    <row r="3515" spans="1:21" ht="43.2" x14ac:dyDescent="0.3">
      <c r="A3515">
        <v>3341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 s="11" t="s">
        <v>8315</v>
      </c>
      <c r="R3515" t="s">
        <v>8316</v>
      </c>
      <c r="S3515" s="15">
        <f t="shared" si="277"/>
        <v>42510.798854166671</v>
      </c>
      <c r="T3515" s="15">
        <f t="shared" si="278"/>
        <v>42533.708333333328</v>
      </c>
      <c r="U3515">
        <f t="shared" si="279"/>
        <v>2016</v>
      </c>
    </row>
    <row r="3516" spans="1:21" ht="43.2" x14ac:dyDescent="0.3">
      <c r="A3516">
        <v>3483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 s="11" t="s">
        <v>8315</v>
      </c>
      <c r="R3516" t="s">
        <v>8316</v>
      </c>
      <c r="S3516" s="15">
        <f t="shared" si="277"/>
        <v>41793.668761574074</v>
      </c>
      <c r="T3516" s="15">
        <f t="shared" si="278"/>
        <v>41823.668761574074</v>
      </c>
      <c r="U3516">
        <f t="shared" si="279"/>
        <v>2014</v>
      </c>
    </row>
    <row r="3517" spans="1:21" ht="43.2" x14ac:dyDescent="0.3">
      <c r="A3517">
        <v>3585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 s="11" t="s">
        <v>8315</v>
      </c>
      <c r="R3517" t="s">
        <v>8316</v>
      </c>
      <c r="S3517" s="15">
        <f t="shared" si="277"/>
        <v>41964.716319444444</v>
      </c>
      <c r="T3517" s="15">
        <f t="shared" si="278"/>
        <v>41994.716319444444</v>
      </c>
      <c r="U3517">
        <f t="shared" si="279"/>
        <v>2014</v>
      </c>
    </row>
    <row r="3518" spans="1:21" ht="43.2" x14ac:dyDescent="0.3">
      <c r="A3518">
        <v>530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 s="11" t="s">
        <v>8315</v>
      </c>
      <c r="R3518" t="s">
        <v>8316</v>
      </c>
      <c r="S3518" s="15">
        <f t="shared" si="277"/>
        <v>42157.591064814813</v>
      </c>
      <c r="T3518" s="15">
        <f t="shared" si="278"/>
        <v>42179.083333333328</v>
      </c>
      <c r="U3518">
        <f t="shared" si="279"/>
        <v>2015</v>
      </c>
    </row>
    <row r="3519" spans="1:21" ht="43.2" x14ac:dyDescent="0.3">
      <c r="A3519">
        <v>524</v>
      </c>
      <c r="B3519" s="9" t="s">
        <v>525</v>
      </c>
      <c r="C3519" s="3" t="s">
        <v>4634</v>
      </c>
      <c r="D3519" s="5">
        <v>3500</v>
      </c>
      <c r="E3519" s="7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>
        <f t="shared" si="276"/>
        <v>29.26</v>
      </c>
      <c r="Q3519" s="11" t="s">
        <v>8315</v>
      </c>
      <c r="R3519" t="s">
        <v>8316</v>
      </c>
      <c r="S3519" s="15">
        <f t="shared" si="277"/>
        <v>42492.717233796298</v>
      </c>
      <c r="T3519" s="15">
        <f t="shared" si="278"/>
        <v>42522.717233796298</v>
      </c>
      <c r="U3519">
        <f t="shared" si="279"/>
        <v>2016</v>
      </c>
    </row>
    <row r="3520" spans="1:21" ht="28.8" x14ac:dyDescent="0.3">
      <c r="A3520">
        <v>1290</v>
      </c>
      <c r="B3520" s="9" t="s">
        <v>1291</v>
      </c>
      <c r="C3520" s="3" t="s">
        <v>5400</v>
      </c>
      <c r="D3520" s="5">
        <v>3500</v>
      </c>
      <c r="E3520" s="7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>
        <f t="shared" si="276"/>
        <v>44.19</v>
      </c>
      <c r="Q3520" s="11" t="s">
        <v>8315</v>
      </c>
      <c r="R3520" t="s">
        <v>8316</v>
      </c>
      <c r="S3520" s="15">
        <f t="shared" si="277"/>
        <v>42086.614942129629</v>
      </c>
      <c r="T3520" s="15">
        <f t="shared" si="278"/>
        <v>42117.290972222225</v>
      </c>
      <c r="U3520">
        <f t="shared" si="279"/>
        <v>2015</v>
      </c>
    </row>
    <row r="3521" spans="1:21" ht="43.2" x14ac:dyDescent="0.3">
      <c r="A3521">
        <v>1299</v>
      </c>
      <c r="B3521" s="9" t="s">
        <v>1300</v>
      </c>
      <c r="C3521" s="3" t="s">
        <v>5409</v>
      </c>
      <c r="D3521" s="5">
        <v>3500</v>
      </c>
      <c r="E3521" s="7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>
        <f t="shared" si="276"/>
        <v>135.63</v>
      </c>
      <c r="Q3521" s="11" t="s">
        <v>8315</v>
      </c>
      <c r="R3521" t="s">
        <v>8316</v>
      </c>
      <c r="S3521" s="15">
        <f t="shared" si="277"/>
        <v>42169.814340277779</v>
      </c>
      <c r="T3521" s="15">
        <f t="shared" si="278"/>
        <v>42199.814340277779</v>
      </c>
      <c r="U3521">
        <f t="shared" si="279"/>
        <v>2015</v>
      </c>
    </row>
    <row r="3522" spans="1:21" ht="28.8" x14ac:dyDescent="0.3">
      <c r="A3522">
        <v>1303</v>
      </c>
      <c r="B3522" s="9" t="s">
        <v>1304</v>
      </c>
      <c r="C3522" s="3" t="s">
        <v>5413</v>
      </c>
      <c r="D3522" s="5">
        <v>3500</v>
      </c>
      <c r="E3522" s="7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>
        <f t="shared" si="276"/>
        <v>42.21</v>
      </c>
      <c r="Q3522" s="11" t="s">
        <v>8315</v>
      </c>
      <c r="R3522" t="s">
        <v>8316</v>
      </c>
      <c r="S3522" s="15">
        <f t="shared" si="277"/>
        <v>42566.441203703704</v>
      </c>
      <c r="T3522" s="15">
        <f t="shared" si="278"/>
        <v>42582.458333333328</v>
      </c>
      <c r="U3522">
        <f t="shared" si="279"/>
        <v>2016</v>
      </c>
    </row>
    <row r="3523" spans="1:21" ht="43.2" x14ac:dyDescent="0.3">
      <c r="A3523">
        <v>2839</v>
      </c>
      <c r="B3523" s="9" t="s">
        <v>2839</v>
      </c>
      <c r="C3523" s="3" t="s">
        <v>6949</v>
      </c>
      <c r="D3523" s="5">
        <v>3500</v>
      </c>
      <c r="E3523" s="7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>
        <f t="shared" si="276"/>
        <v>125.81</v>
      </c>
      <c r="Q3523" s="11" t="s">
        <v>8315</v>
      </c>
      <c r="R3523" t="s">
        <v>8316</v>
      </c>
      <c r="S3523" s="15">
        <f t="shared" si="277"/>
        <v>41853.240208333329</v>
      </c>
      <c r="T3523" s="15">
        <f t="shared" si="278"/>
        <v>41876.207638888889</v>
      </c>
      <c r="U3523">
        <f t="shared" si="279"/>
        <v>2014</v>
      </c>
    </row>
    <row r="3524" spans="1:21" ht="28.8" x14ac:dyDescent="0.3">
      <c r="A3524">
        <v>2968</v>
      </c>
      <c r="B3524" s="9" t="s">
        <v>2968</v>
      </c>
      <c r="C3524" s="3" t="s">
        <v>7078</v>
      </c>
      <c r="D3524" s="5">
        <v>3500</v>
      </c>
      <c r="E3524" s="7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 s="11" t="s">
        <v>8315</v>
      </c>
      <c r="R3524" t="s">
        <v>8316</v>
      </c>
      <c r="S3524" s="15">
        <f t="shared" si="277"/>
        <v>42585.523842592593</v>
      </c>
      <c r="T3524" s="15">
        <f t="shared" si="278"/>
        <v>42599.165972222225</v>
      </c>
      <c r="U3524">
        <f t="shared" si="279"/>
        <v>2016</v>
      </c>
    </row>
    <row r="3525" spans="1:21" ht="57.6" x14ac:dyDescent="0.3">
      <c r="A3525">
        <v>3150</v>
      </c>
      <c r="B3525" s="9" t="s">
        <v>3150</v>
      </c>
      <c r="C3525" s="3" t="s">
        <v>7260</v>
      </c>
      <c r="D3525" s="5">
        <v>3500</v>
      </c>
      <c r="E3525" s="7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 s="11" t="s">
        <v>8315</v>
      </c>
      <c r="R3525" t="s">
        <v>8316</v>
      </c>
      <c r="S3525" s="15">
        <f t="shared" si="277"/>
        <v>40478.263923611114</v>
      </c>
      <c r="T3525" s="15">
        <f t="shared" si="278"/>
        <v>40568.166666666664</v>
      </c>
      <c r="U3525">
        <f t="shared" si="279"/>
        <v>2010</v>
      </c>
    </row>
    <row r="3526" spans="1:21" ht="43.2" x14ac:dyDescent="0.3">
      <c r="A3526">
        <v>3151</v>
      </c>
      <c r="B3526" s="9" t="s">
        <v>3151</v>
      </c>
      <c r="C3526" s="3" t="s">
        <v>7261</v>
      </c>
      <c r="D3526" s="5">
        <v>3500</v>
      </c>
      <c r="E3526" s="7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 s="11" t="s">
        <v>8315</v>
      </c>
      <c r="R3526" t="s">
        <v>8316</v>
      </c>
      <c r="S3526" s="15">
        <f t="shared" si="277"/>
        <v>41862.83997685185</v>
      </c>
      <c r="T3526" s="15">
        <f t="shared" si="278"/>
        <v>41892.83997685185</v>
      </c>
      <c r="U3526">
        <f t="shared" si="279"/>
        <v>2014</v>
      </c>
    </row>
    <row r="3527" spans="1:21" ht="43.2" x14ac:dyDescent="0.3">
      <c r="A3527">
        <v>3308</v>
      </c>
      <c r="B3527" s="9" t="s">
        <v>3308</v>
      </c>
      <c r="C3527" s="3" t="s">
        <v>7418</v>
      </c>
      <c r="D3527" s="5">
        <v>3500</v>
      </c>
      <c r="E3527" s="7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 s="11" t="s">
        <v>8315</v>
      </c>
      <c r="R3527" t="s">
        <v>8316</v>
      </c>
      <c r="S3527" s="15">
        <f t="shared" si="277"/>
        <v>42452.876909722225</v>
      </c>
      <c r="T3527" s="15">
        <f t="shared" si="278"/>
        <v>42473.876909722225</v>
      </c>
      <c r="U3527">
        <f t="shared" si="279"/>
        <v>2016</v>
      </c>
    </row>
    <row r="3528" spans="1:21" ht="43.2" x14ac:dyDescent="0.3">
      <c r="A3528">
        <v>3333</v>
      </c>
      <c r="B3528" s="9" t="s">
        <v>3333</v>
      </c>
      <c r="C3528" s="3" t="s">
        <v>7443</v>
      </c>
      <c r="D3528" s="5">
        <v>3500</v>
      </c>
      <c r="E3528" s="7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 s="11" t="s">
        <v>8315</v>
      </c>
      <c r="R3528" t="s">
        <v>8316</v>
      </c>
      <c r="S3528" s="15">
        <f t="shared" si="277"/>
        <v>42148.676851851851</v>
      </c>
      <c r="T3528" s="15">
        <f t="shared" si="278"/>
        <v>42170.676851851851</v>
      </c>
      <c r="U3528">
        <f t="shared" si="279"/>
        <v>2015</v>
      </c>
    </row>
    <row r="3529" spans="1:21" ht="57.6" x14ac:dyDescent="0.3">
      <c r="A3529">
        <v>3350</v>
      </c>
      <c r="B3529" s="9" t="s">
        <v>3349</v>
      </c>
      <c r="C3529" s="3" t="s">
        <v>7460</v>
      </c>
      <c r="D3529" s="5">
        <v>3500</v>
      </c>
      <c r="E3529" s="7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 s="11" t="s">
        <v>8315</v>
      </c>
      <c r="R3529" t="s">
        <v>8316</v>
      </c>
      <c r="S3529" s="15">
        <f t="shared" si="277"/>
        <v>42302.701516203699</v>
      </c>
      <c r="T3529" s="15">
        <f t="shared" si="278"/>
        <v>42337.958333333328</v>
      </c>
      <c r="U3529">
        <f t="shared" si="279"/>
        <v>2015</v>
      </c>
    </row>
    <row r="3530" spans="1:21" ht="43.2" x14ac:dyDescent="0.3">
      <c r="A3530">
        <v>3374</v>
      </c>
      <c r="B3530" s="9" t="s">
        <v>3373</v>
      </c>
      <c r="C3530" s="3" t="s">
        <v>7484</v>
      </c>
      <c r="D3530" s="5">
        <v>3500</v>
      </c>
      <c r="E3530" s="7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>
        <f t="shared" ref="P3530:P3593" si="281">IFERROR(ROUND(E3530/L3530,2),0)</f>
        <v>71.73</v>
      </c>
      <c r="Q3530" s="11" t="s">
        <v>8315</v>
      </c>
      <c r="R3530" t="s">
        <v>8316</v>
      </c>
      <c r="S3530" s="15">
        <f t="shared" ref="S3530:S3593" si="282">(((J3530/60)/60)/24)+DATE(1970,1,1)</f>
        <v>42275.731666666667</v>
      </c>
      <c r="T3530" s="15">
        <f t="shared" ref="T3530:T3593" si="283">(((I3530/60)/60)/24)+DATE(1970,1,1)</f>
        <v>42305.731666666667</v>
      </c>
      <c r="U3530">
        <f t="shared" ref="U3530:U3593" si="284">YEAR(S3530)</f>
        <v>2015</v>
      </c>
    </row>
    <row r="3531" spans="1:21" ht="43.2" x14ac:dyDescent="0.3">
      <c r="A3531">
        <v>3382</v>
      </c>
      <c r="B3531" s="9" t="s">
        <v>3381</v>
      </c>
      <c r="C3531" s="3" t="s">
        <v>7492</v>
      </c>
      <c r="D3531" s="5">
        <v>3500</v>
      </c>
      <c r="E3531" s="7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>
        <f t="shared" si="281"/>
        <v>76.650000000000006</v>
      </c>
      <c r="Q3531" s="11" t="s">
        <v>8315</v>
      </c>
      <c r="R3531" t="s">
        <v>8316</v>
      </c>
      <c r="S3531" s="15">
        <f t="shared" si="282"/>
        <v>42559.431203703702</v>
      </c>
      <c r="T3531" s="15">
        <f t="shared" si="283"/>
        <v>42583.957638888889</v>
      </c>
      <c r="U3531">
        <f t="shared" si="284"/>
        <v>2016</v>
      </c>
    </row>
    <row r="3532" spans="1:21" ht="43.2" x14ac:dyDescent="0.3">
      <c r="A3532">
        <v>3466</v>
      </c>
      <c r="B3532" s="9" t="s">
        <v>3465</v>
      </c>
      <c r="C3532" s="3" t="s">
        <v>7576</v>
      </c>
      <c r="D3532" s="5">
        <v>3500</v>
      </c>
      <c r="E3532" s="7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>
        <f t="shared" si="281"/>
        <v>72.95</v>
      </c>
      <c r="Q3532" s="11" t="s">
        <v>8315</v>
      </c>
      <c r="R3532" t="s">
        <v>8316</v>
      </c>
      <c r="S3532" s="15">
        <f t="shared" si="282"/>
        <v>42420.019097222219</v>
      </c>
      <c r="T3532" s="15">
        <f t="shared" si="283"/>
        <v>42479.977430555555</v>
      </c>
      <c r="U3532">
        <f t="shared" si="284"/>
        <v>2016</v>
      </c>
    </row>
    <row r="3533" spans="1:21" ht="43.2" x14ac:dyDescent="0.3">
      <c r="A3533">
        <v>3671</v>
      </c>
      <c r="B3533" s="9" t="s">
        <v>3668</v>
      </c>
      <c r="C3533" s="3" t="s">
        <v>7781</v>
      </c>
      <c r="D3533" s="5">
        <v>3500</v>
      </c>
      <c r="E3533" s="7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>
        <f t="shared" si="281"/>
        <v>88.25</v>
      </c>
      <c r="Q3533" s="11" t="s">
        <v>8315</v>
      </c>
      <c r="R3533" t="s">
        <v>8316</v>
      </c>
      <c r="S3533" s="15">
        <f t="shared" si="282"/>
        <v>41820.62809027778</v>
      </c>
      <c r="T3533" s="15">
        <f t="shared" si="283"/>
        <v>41841.165972222225</v>
      </c>
      <c r="U3533">
        <f t="shared" si="284"/>
        <v>2014</v>
      </c>
    </row>
    <row r="3534" spans="1:21" ht="43.2" x14ac:dyDescent="0.3">
      <c r="A3534">
        <v>3683</v>
      </c>
      <c r="B3534" s="9" t="s">
        <v>3680</v>
      </c>
      <c r="C3534" s="3" t="s">
        <v>7793</v>
      </c>
      <c r="D3534" s="5">
        <v>3500</v>
      </c>
      <c r="E3534" s="7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>
        <f t="shared" si="281"/>
        <v>58.79</v>
      </c>
      <c r="Q3534" s="11" t="s">
        <v>8315</v>
      </c>
      <c r="R3534" t="s">
        <v>8316</v>
      </c>
      <c r="S3534" s="15">
        <f t="shared" si="282"/>
        <v>42633.116851851853</v>
      </c>
      <c r="T3534" s="15">
        <f t="shared" si="283"/>
        <v>42663.116851851853</v>
      </c>
      <c r="U3534">
        <f t="shared" si="284"/>
        <v>2016</v>
      </c>
    </row>
    <row r="3535" spans="1:21" ht="57.6" x14ac:dyDescent="0.3">
      <c r="A3535">
        <v>3694</v>
      </c>
      <c r="B3535" s="9" t="s">
        <v>3691</v>
      </c>
      <c r="C3535" s="3" t="s">
        <v>7804</v>
      </c>
      <c r="D3535" s="5">
        <v>3500</v>
      </c>
      <c r="E3535" s="7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>
        <f t="shared" si="281"/>
        <v>62.67</v>
      </c>
      <c r="Q3535" s="11" t="s">
        <v>8315</v>
      </c>
      <c r="R3535" t="s">
        <v>8316</v>
      </c>
      <c r="S3535" s="15">
        <f t="shared" si="282"/>
        <v>42490.133877314816</v>
      </c>
      <c r="T3535" s="15">
        <f t="shared" si="283"/>
        <v>42527.083333333328</v>
      </c>
      <c r="U3535">
        <f t="shared" si="284"/>
        <v>2016</v>
      </c>
    </row>
    <row r="3536" spans="1:21" ht="43.2" x14ac:dyDescent="0.3">
      <c r="A3536">
        <v>3715</v>
      </c>
      <c r="B3536" s="9" t="s">
        <v>3712</v>
      </c>
      <c r="C3536" s="3" t="s">
        <v>7825</v>
      </c>
      <c r="D3536" s="5">
        <v>3500</v>
      </c>
      <c r="E3536" s="7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>
        <f t="shared" si="281"/>
        <v>132.96</v>
      </c>
      <c r="Q3536" s="11" t="s">
        <v>8315</v>
      </c>
      <c r="R3536" t="s">
        <v>8316</v>
      </c>
      <c r="S3536" s="15">
        <f t="shared" si="282"/>
        <v>42036.995590277773</v>
      </c>
      <c r="T3536" s="15">
        <f t="shared" si="283"/>
        <v>42094.536111111112</v>
      </c>
      <c r="U3536">
        <f t="shared" si="284"/>
        <v>2015</v>
      </c>
    </row>
    <row r="3537" spans="1:21" ht="43.2" x14ac:dyDescent="0.3">
      <c r="A3537">
        <v>3821</v>
      </c>
      <c r="B3537" s="9" t="s">
        <v>3818</v>
      </c>
      <c r="C3537" s="3" t="s">
        <v>7930</v>
      </c>
      <c r="D3537" s="5">
        <v>3500</v>
      </c>
      <c r="E3537" s="7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>
        <f t="shared" si="281"/>
        <v>79.540000000000006</v>
      </c>
      <c r="Q3537" s="11" t="s">
        <v>8315</v>
      </c>
      <c r="R3537" t="s">
        <v>8316</v>
      </c>
      <c r="S3537" s="15">
        <f t="shared" si="282"/>
        <v>42341.180636574078</v>
      </c>
      <c r="T3537" s="15">
        <f t="shared" si="283"/>
        <v>42373.180636574078</v>
      </c>
      <c r="U3537">
        <f t="shared" si="284"/>
        <v>2015</v>
      </c>
    </row>
    <row r="3538" spans="1:21" ht="43.2" x14ac:dyDescent="0.3">
      <c r="A3538">
        <v>3426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 s="11" t="s">
        <v>8315</v>
      </c>
      <c r="R3538" t="s">
        <v>8316</v>
      </c>
      <c r="S3538" s="15">
        <f t="shared" si="282"/>
        <v>41884.056747685187</v>
      </c>
      <c r="T3538" s="15">
        <f t="shared" si="283"/>
        <v>41903.083333333336</v>
      </c>
      <c r="U3538">
        <f t="shared" si="284"/>
        <v>2014</v>
      </c>
    </row>
    <row r="3539" spans="1:21" ht="43.2" x14ac:dyDescent="0.3">
      <c r="A3539">
        <v>3492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 s="11" t="s">
        <v>8315</v>
      </c>
      <c r="R3539" t="s">
        <v>8316</v>
      </c>
      <c r="S3539" s="15">
        <f t="shared" si="282"/>
        <v>42268.009224537032</v>
      </c>
      <c r="T3539" s="15">
        <f t="shared" si="283"/>
        <v>42303.009224537032</v>
      </c>
      <c r="U3539">
        <f t="shared" si="284"/>
        <v>2015</v>
      </c>
    </row>
    <row r="3540" spans="1:21" ht="28.8" x14ac:dyDescent="0.3">
      <c r="A3540">
        <v>3334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 s="11" t="s">
        <v>8315</v>
      </c>
      <c r="R3540" t="s">
        <v>8316</v>
      </c>
      <c r="S3540" s="15">
        <f t="shared" si="282"/>
        <v>42185.521087962959</v>
      </c>
      <c r="T3540" s="15">
        <f t="shared" si="283"/>
        <v>42215.521087962959</v>
      </c>
      <c r="U3540">
        <f t="shared" si="284"/>
        <v>2015</v>
      </c>
    </row>
    <row r="3541" spans="1:21" ht="43.2" x14ac:dyDescent="0.3">
      <c r="A3541">
        <v>531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 s="11" t="s">
        <v>8315</v>
      </c>
      <c r="R3541" t="s">
        <v>8316</v>
      </c>
      <c r="S3541" s="15">
        <f t="shared" si="282"/>
        <v>42676.065150462964</v>
      </c>
      <c r="T3541" s="15">
        <f t="shared" si="283"/>
        <v>42721.290972222225</v>
      </c>
      <c r="U3541">
        <f t="shared" si="284"/>
        <v>2016</v>
      </c>
    </row>
    <row r="3542" spans="1:21" ht="43.2" x14ac:dyDescent="0.3">
      <c r="A3542">
        <v>1288</v>
      </c>
      <c r="B3542" s="9" t="s">
        <v>1289</v>
      </c>
      <c r="C3542" s="3" t="s">
        <v>5398</v>
      </c>
      <c r="D3542" s="5">
        <v>4000</v>
      </c>
      <c r="E3542" s="7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>
        <f t="shared" si="281"/>
        <v>65.87</v>
      </c>
      <c r="Q3542" s="11" t="s">
        <v>8315</v>
      </c>
      <c r="R3542" t="s">
        <v>8316</v>
      </c>
      <c r="S3542" s="15">
        <f t="shared" si="282"/>
        <v>42561.154664351852</v>
      </c>
      <c r="T3542" s="15">
        <f t="shared" si="283"/>
        <v>42592.166666666672</v>
      </c>
      <c r="U3542">
        <f t="shared" si="284"/>
        <v>2016</v>
      </c>
    </row>
    <row r="3543" spans="1:21" ht="28.8" x14ac:dyDescent="0.3">
      <c r="A3543">
        <v>3157</v>
      </c>
      <c r="B3543" s="9" t="s">
        <v>3157</v>
      </c>
      <c r="C3543" s="3" t="s">
        <v>7267</v>
      </c>
      <c r="D3543" s="5">
        <v>4000</v>
      </c>
      <c r="E3543" s="7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>
        <f t="shared" si="281"/>
        <v>98.54</v>
      </c>
      <c r="Q3543" s="11" t="s">
        <v>8315</v>
      </c>
      <c r="R3543" t="s">
        <v>8316</v>
      </c>
      <c r="S3543" s="15">
        <f t="shared" si="282"/>
        <v>41829.788252314815</v>
      </c>
      <c r="T3543" s="15">
        <f t="shared" si="283"/>
        <v>41839.208333333336</v>
      </c>
      <c r="U3543">
        <f t="shared" si="284"/>
        <v>2014</v>
      </c>
    </row>
    <row r="3544" spans="1:21" ht="43.2" x14ac:dyDescent="0.3">
      <c r="A3544">
        <v>3162</v>
      </c>
      <c r="B3544" s="9" t="s">
        <v>3162</v>
      </c>
      <c r="C3544" s="3" t="s">
        <v>7272</v>
      </c>
      <c r="D3544" s="5">
        <v>4000</v>
      </c>
      <c r="E3544" s="7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>
        <f t="shared" si="281"/>
        <v>80.73</v>
      </c>
      <c r="Q3544" s="11" t="s">
        <v>8315</v>
      </c>
      <c r="R3544" t="s">
        <v>8316</v>
      </c>
      <c r="S3544" s="15">
        <f t="shared" si="282"/>
        <v>41799.685902777775</v>
      </c>
      <c r="T3544" s="15">
        <f t="shared" si="283"/>
        <v>41827.083333333336</v>
      </c>
      <c r="U3544">
        <f t="shared" si="284"/>
        <v>2014</v>
      </c>
    </row>
    <row r="3545" spans="1:21" ht="28.8" x14ac:dyDescent="0.3">
      <c r="A3545">
        <v>3212</v>
      </c>
      <c r="B3545" s="9" t="s">
        <v>3212</v>
      </c>
      <c r="C3545" s="3" t="s">
        <v>7322</v>
      </c>
      <c r="D3545" s="5">
        <v>4000</v>
      </c>
      <c r="E3545" s="7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>
        <f t="shared" si="281"/>
        <v>53.72</v>
      </c>
      <c r="Q3545" s="11" t="s">
        <v>8315</v>
      </c>
      <c r="R3545" t="s">
        <v>8316</v>
      </c>
      <c r="S3545" s="15">
        <f t="shared" si="282"/>
        <v>41829.795729166668</v>
      </c>
      <c r="T3545" s="15">
        <f t="shared" si="283"/>
        <v>41859.795729166668</v>
      </c>
      <c r="U3545">
        <f t="shared" si="284"/>
        <v>2014</v>
      </c>
    </row>
    <row r="3546" spans="1:21" ht="57.6" x14ac:dyDescent="0.3">
      <c r="A3546">
        <v>3221</v>
      </c>
      <c r="B3546" s="9" t="s">
        <v>3221</v>
      </c>
      <c r="C3546" s="3" t="s">
        <v>7331</v>
      </c>
      <c r="D3546" s="5">
        <v>4000</v>
      </c>
      <c r="E3546" s="7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>
        <f t="shared" si="281"/>
        <v>36.61</v>
      </c>
      <c r="Q3546" s="11" t="s">
        <v>8315</v>
      </c>
      <c r="R3546" t="s">
        <v>8316</v>
      </c>
      <c r="S3546" s="15">
        <f t="shared" si="282"/>
        <v>42155.696793981479</v>
      </c>
      <c r="T3546" s="15">
        <f t="shared" si="283"/>
        <v>42190.696793981479</v>
      </c>
      <c r="U3546">
        <f t="shared" si="284"/>
        <v>2015</v>
      </c>
    </row>
    <row r="3547" spans="1:21" ht="43.2" x14ac:dyDescent="0.3">
      <c r="A3547">
        <v>3234</v>
      </c>
      <c r="B3547" s="9" t="s">
        <v>3234</v>
      </c>
      <c r="C3547" s="3" t="s">
        <v>7344</v>
      </c>
      <c r="D3547" s="5">
        <v>4000</v>
      </c>
      <c r="E3547" s="7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>
        <f t="shared" si="281"/>
        <v>34.92</v>
      </c>
      <c r="Q3547" s="11" t="s">
        <v>8315</v>
      </c>
      <c r="R3547" t="s">
        <v>8316</v>
      </c>
      <c r="S3547" s="15">
        <f t="shared" si="282"/>
        <v>42734.789444444439</v>
      </c>
      <c r="T3547" s="15">
        <f t="shared" si="283"/>
        <v>42767.979861111111</v>
      </c>
      <c r="U3547">
        <f t="shared" si="284"/>
        <v>2016</v>
      </c>
    </row>
    <row r="3548" spans="1:21" ht="57.6" x14ac:dyDescent="0.3">
      <c r="A3548">
        <v>3273</v>
      </c>
      <c r="B3548" s="9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>
        <f t="shared" si="281"/>
        <v>204.57</v>
      </c>
      <c r="Q3548" s="11" t="s">
        <v>8315</v>
      </c>
      <c r="R3548" t="s">
        <v>8316</v>
      </c>
      <c r="S3548" s="15">
        <f t="shared" si="282"/>
        <v>42611.801412037035</v>
      </c>
      <c r="T3548" s="15">
        <f t="shared" si="283"/>
        <v>42627.791666666672</v>
      </c>
      <c r="U3548">
        <f t="shared" si="284"/>
        <v>2016</v>
      </c>
    </row>
    <row r="3549" spans="1:21" ht="43.2" x14ac:dyDescent="0.3">
      <c r="A3549">
        <v>3305</v>
      </c>
      <c r="B3549" s="9" t="s">
        <v>3305</v>
      </c>
      <c r="C3549" s="3" t="s">
        <v>7415</v>
      </c>
      <c r="D3549" s="5">
        <v>4000</v>
      </c>
      <c r="E3549" s="7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>
        <f t="shared" si="281"/>
        <v>204.05</v>
      </c>
      <c r="Q3549" s="11" t="s">
        <v>8315</v>
      </c>
      <c r="R3549" t="s">
        <v>8316</v>
      </c>
      <c r="S3549" s="15">
        <f t="shared" si="282"/>
        <v>42186.855879629627</v>
      </c>
      <c r="T3549" s="15">
        <f t="shared" si="283"/>
        <v>42216.855879629627</v>
      </c>
      <c r="U3549">
        <f t="shared" si="284"/>
        <v>2015</v>
      </c>
    </row>
    <row r="3550" spans="1:21" ht="43.2" x14ac:dyDescent="0.3">
      <c r="A3550">
        <v>3315</v>
      </c>
      <c r="B3550" s="9" t="s">
        <v>3315</v>
      </c>
      <c r="C3550" s="3" t="s">
        <v>7425</v>
      </c>
      <c r="D3550" s="5">
        <v>4000</v>
      </c>
      <c r="E3550" s="7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>
        <f t="shared" si="281"/>
        <v>49.44</v>
      </c>
      <c r="Q3550" s="11" t="s">
        <v>8315</v>
      </c>
      <c r="R3550" t="s">
        <v>8316</v>
      </c>
      <c r="S3550" s="15">
        <f t="shared" si="282"/>
        <v>42466.303715277783</v>
      </c>
      <c r="T3550" s="15">
        <f t="shared" si="283"/>
        <v>42496.303715277783</v>
      </c>
      <c r="U3550">
        <f t="shared" si="284"/>
        <v>2016</v>
      </c>
    </row>
    <row r="3551" spans="1:21" ht="43.2" x14ac:dyDescent="0.3">
      <c r="A3551">
        <v>3359</v>
      </c>
      <c r="B3551" s="9" t="s">
        <v>3358</v>
      </c>
      <c r="C3551" s="3" t="s">
        <v>7469</v>
      </c>
      <c r="D3551" s="5">
        <v>4000</v>
      </c>
      <c r="E3551" s="7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>
        <f t="shared" si="281"/>
        <v>184.78</v>
      </c>
      <c r="Q3551" s="11" t="s">
        <v>8315</v>
      </c>
      <c r="R3551" t="s">
        <v>8316</v>
      </c>
      <c r="S3551" s="15">
        <f t="shared" si="282"/>
        <v>42746.057106481487</v>
      </c>
      <c r="T3551" s="15">
        <f t="shared" si="283"/>
        <v>42791.057106481487</v>
      </c>
      <c r="U3551">
        <f t="shared" si="284"/>
        <v>2017</v>
      </c>
    </row>
    <row r="3552" spans="1:21" ht="43.2" x14ac:dyDescent="0.3">
      <c r="A3552">
        <v>3381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 s="11" t="s">
        <v>8315</v>
      </c>
      <c r="R3552" t="s">
        <v>8316</v>
      </c>
      <c r="S3552" s="15">
        <f t="shared" si="282"/>
        <v>42044.184988425928</v>
      </c>
      <c r="T3552" s="15">
        <f t="shared" si="283"/>
        <v>42074.143321759257</v>
      </c>
      <c r="U3552">
        <f t="shared" si="284"/>
        <v>2015</v>
      </c>
    </row>
    <row r="3553" spans="1:21" ht="43.2" x14ac:dyDescent="0.3">
      <c r="A3553">
        <v>3398</v>
      </c>
      <c r="B3553" s="9" t="s">
        <v>3397</v>
      </c>
      <c r="C3553" s="3" t="s">
        <v>7508</v>
      </c>
      <c r="D3553" s="5">
        <v>4000</v>
      </c>
      <c r="E3553" s="7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>
        <f t="shared" si="281"/>
        <v>68.349999999999994</v>
      </c>
      <c r="Q3553" s="11" t="s">
        <v>8315</v>
      </c>
      <c r="R3553" t="s">
        <v>8316</v>
      </c>
      <c r="S3553" s="15">
        <f t="shared" si="282"/>
        <v>41941.75203703704</v>
      </c>
      <c r="T3553" s="15">
        <f t="shared" si="283"/>
        <v>41964.708333333328</v>
      </c>
      <c r="U3553">
        <f t="shared" si="284"/>
        <v>2014</v>
      </c>
    </row>
    <row r="3554" spans="1:21" ht="57.6" x14ac:dyDescent="0.3">
      <c r="A3554">
        <v>3416</v>
      </c>
      <c r="B3554" s="9" t="s">
        <v>3415</v>
      </c>
      <c r="C3554" s="3" t="s">
        <v>7526</v>
      </c>
      <c r="D3554" s="5">
        <v>4000</v>
      </c>
      <c r="E3554" s="7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>
        <f t="shared" si="281"/>
        <v>159.47</v>
      </c>
      <c r="Q3554" s="11" t="s">
        <v>8315</v>
      </c>
      <c r="R3554" t="s">
        <v>8316</v>
      </c>
      <c r="S3554" s="15">
        <f t="shared" si="282"/>
        <v>42089.412557870368</v>
      </c>
      <c r="T3554" s="15">
        <f t="shared" si="283"/>
        <v>42117.770833333328</v>
      </c>
      <c r="U3554">
        <f t="shared" si="284"/>
        <v>2015</v>
      </c>
    </row>
    <row r="3555" spans="1:21" ht="43.2" x14ac:dyDescent="0.3">
      <c r="A3555">
        <v>3418</v>
      </c>
      <c r="B3555" s="9" t="s">
        <v>3417</v>
      </c>
      <c r="C3555" s="3" t="s">
        <v>7528</v>
      </c>
      <c r="D3555" s="5">
        <v>4000</v>
      </c>
      <c r="E3555" s="7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>
        <f t="shared" si="281"/>
        <v>72.05</v>
      </c>
      <c r="Q3555" s="11" t="s">
        <v>8315</v>
      </c>
      <c r="R3555" t="s">
        <v>8316</v>
      </c>
      <c r="S3555" s="15">
        <f t="shared" si="282"/>
        <v>41752.83457175926</v>
      </c>
      <c r="T3555" s="15">
        <f t="shared" si="283"/>
        <v>41782.83457175926</v>
      </c>
      <c r="U3555">
        <f t="shared" si="284"/>
        <v>2014</v>
      </c>
    </row>
    <row r="3556" spans="1:21" ht="43.2" x14ac:dyDescent="0.3">
      <c r="A3556">
        <v>3502</v>
      </c>
      <c r="B3556" s="9" t="s">
        <v>3501</v>
      </c>
      <c r="C3556" s="3" t="s">
        <v>7612</v>
      </c>
      <c r="D3556" s="5">
        <v>4000</v>
      </c>
      <c r="E3556" s="7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>
        <f t="shared" si="281"/>
        <v>136</v>
      </c>
      <c r="Q3556" s="11" t="s">
        <v>8315</v>
      </c>
      <c r="R3556" t="s">
        <v>8316</v>
      </c>
      <c r="S3556" s="15">
        <f t="shared" si="282"/>
        <v>42430.839398148149</v>
      </c>
      <c r="T3556" s="15">
        <f t="shared" si="283"/>
        <v>42445.165972222225</v>
      </c>
      <c r="U3556">
        <f t="shared" si="284"/>
        <v>2016</v>
      </c>
    </row>
    <row r="3557" spans="1:21" ht="43.2" x14ac:dyDescent="0.3">
      <c r="A3557">
        <v>3517</v>
      </c>
      <c r="B3557" s="9" t="s">
        <v>3516</v>
      </c>
      <c r="C3557" s="3" t="s">
        <v>7627</v>
      </c>
      <c r="D3557" s="5">
        <v>4000</v>
      </c>
      <c r="E3557" s="7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>
        <f t="shared" si="281"/>
        <v>307.69</v>
      </c>
      <c r="Q3557" s="11" t="s">
        <v>8315</v>
      </c>
      <c r="R3557" t="s">
        <v>8316</v>
      </c>
      <c r="S3557" s="15">
        <f t="shared" si="282"/>
        <v>41794.817523148151</v>
      </c>
      <c r="T3557" s="15">
        <f t="shared" si="283"/>
        <v>41824.458333333336</v>
      </c>
      <c r="U3557">
        <f t="shared" si="284"/>
        <v>2014</v>
      </c>
    </row>
    <row r="3558" spans="1:21" ht="43.2" x14ac:dyDescent="0.3">
      <c r="A3558">
        <v>3523</v>
      </c>
      <c r="B3558" s="9" t="s">
        <v>3522</v>
      </c>
      <c r="C3558" s="3" t="s">
        <v>7633</v>
      </c>
      <c r="D3558" s="5">
        <v>4000</v>
      </c>
      <c r="E3558" s="7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>
        <f t="shared" si="281"/>
        <v>56.83</v>
      </c>
      <c r="Q3558" s="11" t="s">
        <v>8315</v>
      </c>
      <c r="R3558" t="s">
        <v>8316</v>
      </c>
      <c r="S3558" s="15">
        <f t="shared" si="282"/>
        <v>42581.397546296299</v>
      </c>
      <c r="T3558" s="15">
        <f t="shared" si="283"/>
        <v>42638.958333333328</v>
      </c>
      <c r="U3558">
        <f t="shared" si="284"/>
        <v>2016</v>
      </c>
    </row>
    <row r="3559" spans="1:21" ht="43.2" x14ac:dyDescent="0.3">
      <c r="A3559">
        <v>3589</v>
      </c>
      <c r="B3559" s="9" t="s">
        <v>3588</v>
      </c>
      <c r="C3559" s="3" t="s">
        <v>7699</v>
      </c>
      <c r="D3559" s="5">
        <v>4000</v>
      </c>
      <c r="E3559" s="7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>
        <f t="shared" si="281"/>
        <v>82.26</v>
      </c>
      <c r="Q3559" s="11" t="s">
        <v>8315</v>
      </c>
      <c r="R3559" t="s">
        <v>8316</v>
      </c>
      <c r="S3559" s="15">
        <f t="shared" si="282"/>
        <v>42125.647534722222</v>
      </c>
      <c r="T3559" s="15">
        <f t="shared" si="283"/>
        <v>42150.647534722222</v>
      </c>
      <c r="U3559">
        <f t="shared" si="284"/>
        <v>2015</v>
      </c>
    </row>
    <row r="3560" spans="1:21" ht="57.6" x14ac:dyDescent="0.3">
      <c r="A3560">
        <v>3602</v>
      </c>
      <c r="B3560" s="9" t="s">
        <v>3601</v>
      </c>
      <c r="C3560" s="3" t="s">
        <v>7712</v>
      </c>
      <c r="D3560" s="5">
        <v>4000</v>
      </c>
      <c r="E3560" s="7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>
        <f t="shared" si="281"/>
        <v>81.67</v>
      </c>
      <c r="Q3560" s="11" t="s">
        <v>8315</v>
      </c>
      <c r="R3560" t="s">
        <v>8316</v>
      </c>
      <c r="S3560" s="15">
        <f t="shared" si="282"/>
        <v>42447.894432870366</v>
      </c>
      <c r="T3560" s="15">
        <f t="shared" si="283"/>
        <v>42507.894432870366</v>
      </c>
      <c r="U3560">
        <f t="shared" si="284"/>
        <v>2016</v>
      </c>
    </row>
    <row r="3561" spans="1:21" ht="43.2" x14ac:dyDescent="0.3">
      <c r="A3561">
        <v>3626</v>
      </c>
      <c r="B3561" s="9" t="s">
        <v>3624</v>
      </c>
      <c r="C3561" s="3" t="s">
        <v>7736</v>
      </c>
      <c r="D3561" s="5">
        <v>4000</v>
      </c>
      <c r="E3561" s="7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>
        <f t="shared" si="281"/>
        <v>84.85</v>
      </c>
      <c r="Q3561" s="11" t="s">
        <v>8315</v>
      </c>
      <c r="R3561" t="s">
        <v>8316</v>
      </c>
      <c r="S3561" s="15">
        <f t="shared" si="282"/>
        <v>41846.667326388888</v>
      </c>
      <c r="T3561" s="15">
        <f t="shared" si="283"/>
        <v>41867.667326388888</v>
      </c>
      <c r="U3561">
        <f t="shared" si="284"/>
        <v>2014</v>
      </c>
    </row>
    <row r="3562" spans="1:21" ht="43.2" x14ac:dyDescent="0.3">
      <c r="A3562">
        <v>3673</v>
      </c>
      <c r="B3562" s="9" t="s">
        <v>3670</v>
      </c>
      <c r="C3562" s="3" t="s">
        <v>7783</v>
      </c>
      <c r="D3562" s="5">
        <v>4000</v>
      </c>
      <c r="E3562" s="7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>
        <f t="shared" si="281"/>
        <v>39.869999999999997</v>
      </c>
      <c r="Q3562" s="11" t="s">
        <v>8315</v>
      </c>
      <c r="R3562" t="s">
        <v>8316</v>
      </c>
      <c r="S3562" s="15">
        <f t="shared" si="282"/>
        <v>41914.295104166667</v>
      </c>
      <c r="T3562" s="15">
        <f t="shared" si="283"/>
        <v>41948.536111111112</v>
      </c>
      <c r="U3562">
        <f t="shared" si="284"/>
        <v>2014</v>
      </c>
    </row>
    <row r="3563" spans="1:21" ht="57.6" x14ac:dyDescent="0.3">
      <c r="A3563">
        <v>3695</v>
      </c>
      <c r="B3563" s="9" t="s">
        <v>3692</v>
      </c>
      <c r="C3563" s="3" t="s">
        <v>7805</v>
      </c>
      <c r="D3563" s="5">
        <v>4000</v>
      </c>
      <c r="E3563" s="7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>
        <f t="shared" si="281"/>
        <v>121.36</v>
      </c>
      <c r="Q3563" s="11" t="s">
        <v>8315</v>
      </c>
      <c r="R3563" t="s">
        <v>8316</v>
      </c>
      <c r="S3563" s="15">
        <f t="shared" si="282"/>
        <v>41995.870486111111</v>
      </c>
      <c r="T3563" s="15">
        <f t="shared" si="283"/>
        <v>42015.870486111111</v>
      </c>
      <c r="U3563">
        <f t="shared" si="284"/>
        <v>2014</v>
      </c>
    </row>
    <row r="3564" spans="1:21" ht="43.2" x14ac:dyDescent="0.3">
      <c r="A3564">
        <v>3717</v>
      </c>
      <c r="B3564" s="9" t="s">
        <v>3714</v>
      </c>
      <c r="C3564" s="3" t="s">
        <v>7827</v>
      </c>
      <c r="D3564" s="5">
        <v>4000</v>
      </c>
      <c r="E3564" s="7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>
        <f t="shared" si="281"/>
        <v>310</v>
      </c>
      <c r="Q3564" s="11" t="s">
        <v>8315</v>
      </c>
      <c r="R3564" t="s">
        <v>8316</v>
      </c>
      <c r="S3564" s="15">
        <f t="shared" si="282"/>
        <v>42102.866307870368</v>
      </c>
      <c r="T3564" s="15">
        <f t="shared" si="283"/>
        <v>42133.866307870368</v>
      </c>
      <c r="U3564">
        <f t="shared" si="284"/>
        <v>2015</v>
      </c>
    </row>
    <row r="3565" spans="1:21" ht="43.2" x14ac:dyDescent="0.3">
      <c r="A3565">
        <v>3179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 s="11" t="s">
        <v>8315</v>
      </c>
      <c r="R3565" t="s">
        <v>8316</v>
      </c>
      <c r="S3565" s="15">
        <f t="shared" si="282"/>
        <v>41375.702210648145</v>
      </c>
      <c r="T3565" s="15">
        <f t="shared" si="283"/>
        <v>41400.702210648145</v>
      </c>
      <c r="U3565">
        <f t="shared" si="284"/>
        <v>2013</v>
      </c>
    </row>
    <row r="3566" spans="1:21" ht="43.2" x14ac:dyDescent="0.3">
      <c r="A3566">
        <v>3184</v>
      </c>
      <c r="B3566" s="9" t="s">
        <v>3184</v>
      </c>
      <c r="C3566" s="3" t="s">
        <v>7294</v>
      </c>
      <c r="D3566" s="5">
        <v>4300</v>
      </c>
      <c r="E3566" s="7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>
        <f t="shared" si="281"/>
        <v>100.22</v>
      </c>
      <c r="Q3566" s="11" t="s">
        <v>8315</v>
      </c>
      <c r="R3566" t="s">
        <v>8316</v>
      </c>
      <c r="S3566" s="15">
        <f t="shared" si="282"/>
        <v>41791.993414351848</v>
      </c>
      <c r="T3566" s="15">
        <f t="shared" si="283"/>
        <v>41821.993414351848</v>
      </c>
      <c r="U3566">
        <f t="shared" si="284"/>
        <v>2014</v>
      </c>
    </row>
    <row r="3567" spans="1:21" ht="43.2" x14ac:dyDescent="0.3">
      <c r="A3567">
        <v>3724</v>
      </c>
      <c r="B3567" s="9" t="s">
        <v>3721</v>
      </c>
      <c r="C3567" s="3" t="s">
        <v>7834</v>
      </c>
      <c r="D3567" s="5">
        <v>4300</v>
      </c>
      <c r="E3567" s="7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>
        <f t="shared" si="281"/>
        <v>49.55</v>
      </c>
      <c r="Q3567" s="11" t="s">
        <v>8315</v>
      </c>
      <c r="R3567" t="s">
        <v>8316</v>
      </c>
      <c r="S3567" s="15">
        <f t="shared" si="282"/>
        <v>42465.491435185191</v>
      </c>
      <c r="T3567" s="15">
        <f t="shared" si="283"/>
        <v>42494.958333333328</v>
      </c>
      <c r="U3567">
        <f t="shared" si="284"/>
        <v>2016</v>
      </c>
    </row>
    <row r="3568" spans="1:21" ht="43.2" x14ac:dyDescent="0.3">
      <c r="A3568">
        <v>2808</v>
      </c>
      <c r="B3568" s="9" t="s">
        <v>2808</v>
      </c>
      <c r="C3568" s="3" t="s">
        <v>6918</v>
      </c>
      <c r="D3568" s="5">
        <v>4500</v>
      </c>
      <c r="E3568" s="7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>
        <f t="shared" si="281"/>
        <v>65.38</v>
      </c>
      <c r="Q3568" s="11" t="s">
        <v>8315</v>
      </c>
      <c r="R3568" t="s">
        <v>8316</v>
      </c>
      <c r="S3568" s="15">
        <f t="shared" si="282"/>
        <v>42208.84646990741</v>
      </c>
      <c r="T3568" s="15">
        <f t="shared" si="283"/>
        <v>42238.84646990741</v>
      </c>
      <c r="U3568">
        <f t="shared" si="284"/>
        <v>2015</v>
      </c>
    </row>
    <row r="3569" spans="1:21" ht="43.2" x14ac:dyDescent="0.3">
      <c r="A3569">
        <v>3160</v>
      </c>
      <c r="B3569" s="9" t="s">
        <v>3160</v>
      </c>
      <c r="C3569" s="3" t="s">
        <v>7270</v>
      </c>
      <c r="D3569" s="5">
        <v>4500</v>
      </c>
      <c r="E3569" s="7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>
        <f t="shared" si="281"/>
        <v>80.16</v>
      </c>
      <c r="Q3569" s="11" t="s">
        <v>8315</v>
      </c>
      <c r="R3569" t="s">
        <v>8316</v>
      </c>
      <c r="S3569" s="15">
        <f t="shared" si="282"/>
        <v>41841.26489583333</v>
      </c>
      <c r="T3569" s="15">
        <f t="shared" si="283"/>
        <v>41864.207638888889</v>
      </c>
      <c r="U3569">
        <f t="shared" si="284"/>
        <v>2014</v>
      </c>
    </row>
    <row r="3570" spans="1:21" ht="28.8" x14ac:dyDescent="0.3">
      <c r="A3570">
        <v>3217</v>
      </c>
      <c r="B3570" s="9" t="s">
        <v>3217</v>
      </c>
      <c r="C3570" s="3" t="s">
        <v>7327</v>
      </c>
      <c r="D3570" s="5">
        <v>4500</v>
      </c>
      <c r="E3570" s="7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>
        <f t="shared" si="281"/>
        <v>50.2</v>
      </c>
      <c r="Q3570" s="11" t="s">
        <v>8315</v>
      </c>
      <c r="R3570" t="s">
        <v>8316</v>
      </c>
      <c r="S3570" s="15">
        <f t="shared" si="282"/>
        <v>42648.546111111107</v>
      </c>
      <c r="T3570" s="15">
        <f t="shared" si="283"/>
        <v>42678.546111111107</v>
      </c>
      <c r="U3570">
        <f t="shared" si="284"/>
        <v>2016</v>
      </c>
    </row>
    <row r="3571" spans="1:21" ht="43.2" x14ac:dyDescent="0.3">
      <c r="A3571">
        <v>3276</v>
      </c>
      <c r="B3571" s="9" t="s">
        <v>3276</v>
      </c>
      <c r="C3571" s="3" t="s">
        <v>7386</v>
      </c>
      <c r="D3571" s="5">
        <v>4500</v>
      </c>
      <c r="E3571" s="7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>
        <f t="shared" si="281"/>
        <v>52.58</v>
      </c>
      <c r="Q3571" s="11" t="s">
        <v>8315</v>
      </c>
      <c r="R3571" t="s">
        <v>8316</v>
      </c>
      <c r="S3571" s="15">
        <f t="shared" si="282"/>
        <v>42426.949988425928</v>
      </c>
      <c r="T3571" s="15">
        <f t="shared" si="283"/>
        <v>42461.165972222225</v>
      </c>
      <c r="U3571">
        <f t="shared" si="284"/>
        <v>2016</v>
      </c>
    </row>
    <row r="3572" spans="1:21" ht="57.6" x14ac:dyDescent="0.3">
      <c r="A3572">
        <v>3293</v>
      </c>
      <c r="B3572" s="9" t="s">
        <v>3293</v>
      </c>
      <c r="C3572" s="3" t="s">
        <v>7403</v>
      </c>
      <c r="D3572" s="5">
        <v>4500</v>
      </c>
      <c r="E3572" s="7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>
        <f t="shared" si="281"/>
        <v>84.29</v>
      </c>
      <c r="Q3572" s="11" t="s">
        <v>8315</v>
      </c>
      <c r="R3572" t="s">
        <v>8316</v>
      </c>
      <c r="S3572" s="15">
        <f t="shared" si="282"/>
        <v>42768.425370370373</v>
      </c>
      <c r="T3572" s="15">
        <f t="shared" si="283"/>
        <v>42798.425370370373</v>
      </c>
      <c r="U3572">
        <f t="shared" si="284"/>
        <v>2017</v>
      </c>
    </row>
    <row r="3573" spans="1:21" ht="43.2" x14ac:dyDescent="0.3">
      <c r="A3573">
        <v>3344</v>
      </c>
      <c r="B3573" s="9" t="s">
        <v>3344</v>
      </c>
      <c r="C3573" s="3" t="s">
        <v>7454</v>
      </c>
      <c r="D3573" s="5">
        <v>4500</v>
      </c>
      <c r="E3573" s="7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>
        <f t="shared" si="281"/>
        <v>114.13</v>
      </c>
      <c r="Q3573" s="11" t="s">
        <v>8315</v>
      </c>
      <c r="R3573" t="s">
        <v>8316</v>
      </c>
      <c r="S3573" s="15">
        <f t="shared" si="282"/>
        <v>41851.200150462959</v>
      </c>
      <c r="T3573" s="15">
        <f t="shared" si="283"/>
        <v>41881.200150462959</v>
      </c>
      <c r="U3573">
        <f t="shared" si="284"/>
        <v>2014</v>
      </c>
    </row>
    <row r="3574" spans="1:21" ht="43.2" x14ac:dyDescent="0.3">
      <c r="A3574">
        <v>3674</v>
      </c>
      <c r="B3574" s="9" t="s">
        <v>3671</v>
      </c>
      <c r="C3574" s="3" t="s">
        <v>7784</v>
      </c>
      <c r="D3574" s="5">
        <v>4500</v>
      </c>
      <c r="E3574" s="7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>
        <f t="shared" si="281"/>
        <v>145.16</v>
      </c>
      <c r="Q3574" s="11" t="s">
        <v>8315</v>
      </c>
      <c r="R3574" t="s">
        <v>8316</v>
      </c>
      <c r="S3574" s="15">
        <f t="shared" si="282"/>
        <v>42556.873020833329</v>
      </c>
      <c r="T3574" s="15">
        <f t="shared" si="283"/>
        <v>42616.873020833329</v>
      </c>
      <c r="U3574">
        <f t="shared" si="284"/>
        <v>2016</v>
      </c>
    </row>
    <row r="3575" spans="1:21" ht="28.8" x14ac:dyDescent="0.3">
      <c r="A3575">
        <v>3723</v>
      </c>
      <c r="B3575" s="9" t="s">
        <v>3720</v>
      </c>
      <c r="C3575" s="3" t="s">
        <v>7833</v>
      </c>
      <c r="D3575" s="5">
        <v>4500</v>
      </c>
      <c r="E3575" s="7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>
        <f t="shared" si="281"/>
        <v>72.89</v>
      </c>
      <c r="Q3575" s="11" t="s">
        <v>8315</v>
      </c>
      <c r="R3575" t="s">
        <v>8316</v>
      </c>
      <c r="S3575" s="15">
        <f t="shared" si="282"/>
        <v>41943.753032407411</v>
      </c>
      <c r="T3575" s="15">
        <f t="shared" si="283"/>
        <v>41973.794699074075</v>
      </c>
      <c r="U3575">
        <f t="shared" si="284"/>
        <v>2014</v>
      </c>
    </row>
    <row r="3576" spans="1:21" ht="43.2" x14ac:dyDescent="0.3">
      <c r="A3576">
        <v>3473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 s="11" t="s">
        <v>8315</v>
      </c>
      <c r="R3576" t="s">
        <v>8316</v>
      </c>
      <c r="S3576" s="15">
        <f t="shared" si="282"/>
        <v>42062.834444444445</v>
      </c>
      <c r="T3576" s="15">
        <f t="shared" si="283"/>
        <v>42083.852083333331</v>
      </c>
      <c r="U3576">
        <f t="shared" si="284"/>
        <v>2015</v>
      </c>
    </row>
    <row r="3577" spans="1:21" x14ac:dyDescent="0.3">
      <c r="A3577">
        <v>3285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 s="11" t="s">
        <v>8315</v>
      </c>
      <c r="R3577" t="s">
        <v>8316</v>
      </c>
      <c r="S3577" s="15">
        <f t="shared" si="282"/>
        <v>42762.942430555559</v>
      </c>
      <c r="T3577" s="15">
        <f t="shared" si="283"/>
        <v>42794.208333333328</v>
      </c>
      <c r="U3577">
        <f t="shared" si="284"/>
        <v>2017</v>
      </c>
    </row>
    <row r="3578" spans="1:21" ht="43.2" x14ac:dyDescent="0.3">
      <c r="A3578">
        <v>520</v>
      </c>
      <c r="B3578" s="9" t="s">
        <v>521</v>
      </c>
      <c r="C3578" s="3" t="s">
        <v>4630</v>
      </c>
      <c r="D3578" s="5">
        <v>5000</v>
      </c>
      <c r="E3578" s="7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>
        <f t="shared" si="281"/>
        <v>150.15</v>
      </c>
      <c r="Q3578" s="11" t="s">
        <v>8315</v>
      </c>
      <c r="R3578" t="s">
        <v>8316</v>
      </c>
      <c r="S3578" s="15">
        <f t="shared" si="282"/>
        <v>42318.702094907407</v>
      </c>
      <c r="T3578" s="15">
        <f t="shared" si="283"/>
        <v>42348.702094907407</v>
      </c>
      <c r="U3578">
        <f t="shared" si="284"/>
        <v>2015</v>
      </c>
    </row>
    <row r="3579" spans="1:21" ht="43.2" x14ac:dyDescent="0.3">
      <c r="A3579">
        <v>521</v>
      </c>
      <c r="B3579" s="9" t="s">
        <v>522</v>
      </c>
      <c r="C3579" s="3" t="s">
        <v>4631</v>
      </c>
      <c r="D3579" s="5">
        <v>5000</v>
      </c>
      <c r="E3579" s="7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>
        <f t="shared" si="281"/>
        <v>93.43</v>
      </c>
      <c r="Q3579" s="11" t="s">
        <v>8315</v>
      </c>
      <c r="R3579" t="s">
        <v>8316</v>
      </c>
      <c r="S3579" s="15">
        <f t="shared" si="282"/>
        <v>42646.092812499999</v>
      </c>
      <c r="T3579" s="15">
        <f t="shared" si="283"/>
        <v>42675.207638888889</v>
      </c>
      <c r="U3579">
        <f t="shared" si="284"/>
        <v>2016</v>
      </c>
    </row>
    <row r="3580" spans="1:21" ht="43.2" x14ac:dyDescent="0.3">
      <c r="A3580">
        <v>523</v>
      </c>
      <c r="B3580" s="9" t="s">
        <v>524</v>
      </c>
      <c r="C3580" s="3" t="s">
        <v>4633</v>
      </c>
      <c r="D3580" s="5">
        <v>5000</v>
      </c>
      <c r="E3580" s="7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>
        <f t="shared" si="281"/>
        <v>71.790000000000006</v>
      </c>
      <c r="Q3580" s="11" t="s">
        <v>8315</v>
      </c>
      <c r="R3580" t="s">
        <v>8316</v>
      </c>
      <c r="S3580" s="15">
        <f t="shared" si="282"/>
        <v>42238.13282407407</v>
      </c>
      <c r="T3580" s="15">
        <f t="shared" si="283"/>
        <v>42268.13282407407</v>
      </c>
      <c r="U3580">
        <f t="shared" si="284"/>
        <v>2015</v>
      </c>
    </row>
    <row r="3581" spans="1:21" ht="43.2" x14ac:dyDescent="0.3">
      <c r="A3581">
        <v>538</v>
      </c>
      <c r="B3581" s="9" t="s">
        <v>539</v>
      </c>
      <c r="C3581" s="3" t="s">
        <v>4648</v>
      </c>
      <c r="D3581" s="5">
        <v>5000</v>
      </c>
      <c r="E3581" s="7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>
        <f t="shared" si="281"/>
        <v>252.02</v>
      </c>
      <c r="Q3581" s="11" t="s">
        <v>8315</v>
      </c>
      <c r="R3581" t="s">
        <v>8316</v>
      </c>
      <c r="S3581" s="15">
        <f t="shared" si="282"/>
        <v>42473.794710648144</v>
      </c>
      <c r="T3581" s="15">
        <f t="shared" si="283"/>
        <v>42503.794710648144</v>
      </c>
      <c r="U3581">
        <f t="shared" si="284"/>
        <v>2016</v>
      </c>
    </row>
    <row r="3582" spans="1:21" ht="43.2" x14ac:dyDescent="0.3">
      <c r="A3582">
        <v>2785</v>
      </c>
      <c r="B3582" s="9" t="s">
        <v>2785</v>
      </c>
      <c r="C3582" s="3" t="s">
        <v>6895</v>
      </c>
      <c r="D3582" s="5">
        <v>5000</v>
      </c>
      <c r="E3582" s="7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>
        <f t="shared" si="281"/>
        <v>36.86</v>
      </c>
      <c r="Q3582" s="11" t="s">
        <v>8315</v>
      </c>
      <c r="R3582" t="s">
        <v>8316</v>
      </c>
      <c r="S3582" s="15">
        <f t="shared" si="282"/>
        <v>42558.189432870371</v>
      </c>
      <c r="T3582" s="15">
        <f t="shared" si="283"/>
        <v>42587.875</v>
      </c>
      <c r="U3582">
        <f t="shared" si="284"/>
        <v>2016</v>
      </c>
    </row>
    <row r="3583" spans="1:21" ht="43.2" x14ac:dyDescent="0.3">
      <c r="A3583">
        <v>2798</v>
      </c>
      <c r="B3583" s="9" t="s">
        <v>2798</v>
      </c>
      <c r="C3583" s="3" t="s">
        <v>6908</v>
      </c>
      <c r="D3583" s="5">
        <v>5000</v>
      </c>
      <c r="E3583" s="7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>
        <f t="shared" si="281"/>
        <v>36.47</v>
      </c>
      <c r="Q3583" s="11" t="s">
        <v>8315</v>
      </c>
      <c r="R3583" t="s">
        <v>8316</v>
      </c>
      <c r="S3583" s="15">
        <f t="shared" si="282"/>
        <v>42201.675011574072</v>
      </c>
      <c r="T3583" s="15">
        <f t="shared" si="283"/>
        <v>42216.666666666672</v>
      </c>
      <c r="U3583">
        <f t="shared" si="284"/>
        <v>2015</v>
      </c>
    </row>
    <row r="3584" spans="1:21" ht="43.2" x14ac:dyDescent="0.3">
      <c r="A3584">
        <v>2799</v>
      </c>
      <c r="B3584" s="9" t="s">
        <v>2799</v>
      </c>
      <c r="C3584" s="3" t="s">
        <v>6909</v>
      </c>
      <c r="D3584" s="5">
        <v>5000</v>
      </c>
      <c r="E3584" s="7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>
        <f t="shared" si="281"/>
        <v>44.86</v>
      </c>
      <c r="Q3584" s="11" t="s">
        <v>8315</v>
      </c>
      <c r="R3584" t="s">
        <v>8316</v>
      </c>
      <c r="S3584" s="15">
        <f t="shared" si="282"/>
        <v>42507.264699074076</v>
      </c>
      <c r="T3584" s="15">
        <f t="shared" si="283"/>
        <v>42538.666666666672</v>
      </c>
      <c r="U3584">
        <f t="shared" si="284"/>
        <v>2016</v>
      </c>
    </row>
    <row r="3585" spans="1:21" x14ac:dyDescent="0.3">
      <c r="A3585">
        <v>2807</v>
      </c>
      <c r="B3585" s="9" t="s">
        <v>2807</v>
      </c>
      <c r="C3585" s="3" t="s">
        <v>6917</v>
      </c>
      <c r="D3585" s="5">
        <v>5000</v>
      </c>
      <c r="E3585" s="7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>
        <f t="shared" si="281"/>
        <v>67.739999999999995</v>
      </c>
      <c r="Q3585" s="11" t="s">
        <v>8315</v>
      </c>
      <c r="R3585" t="s">
        <v>8316</v>
      </c>
      <c r="S3585" s="15">
        <f t="shared" si="282"/>
        <v>42154.873124999998</v>
      </c>
      <c r="T3585" s="15">
        <f t="shared" si="283"/>
        <v>42184.873124999998</v>
      </c>
      <c r="U3585">
        <f t="shared" si="284"/>
        <v>2015</v>
      </c>
    </row>
    <row r="3586" spans="1:21" ht="43.2" x14ac:dyDescent="0.3">
      <c r="A3586">
        <v>2812</v>
      </c>
      <c r="B3586" s="9" t="s">
        <v>2812</v>
      </c>
      <c r="C3586" s="3" t="s">
        <v>6922</v>
      </c>
      <c r="D3586" s="5">
        <v>5000</v>
      </c>
      <c r="E3586" s="7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>
        <f t="shared" si="281"/>
        <v>68.25</v>
      </c>
      <c r="Q3586" s="11" t="s">
        <v>8315</v>
      </c>
      <c r="R3586" t="s">
        <v>8316</v>
      </c>
      <c r="S3586" s="15">
        <f t="shared" si="282"/>
        <v>42054.74418981481</v>
      </c>
      <c r="T3586" s="15">
        <f t="shared" si="283"/>
        <v>42100.166666666672</v>
      </c>
      <c r="U3586">
        <f t="shared" si="284"/>
        <v>2015</v>
      </c>
    </row>
    <row r="3587" spans="1:21" ht="43.2" x14ac:dyDescent="0.3">
      <c r="A3587">
        <v>2819</v>
      </c>
      <c r="B3587" s="9" t="s">
        <v>2819</v>
      </c>
      <c r="C3587" s="3" t="s">
        <v>6929</v>
      </c>
      <c r="D3587" s="5">
        <v>5000</v>
      </c>
      <c r="E3587" s="7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>
        <f t="shared" si="281"/>
        <v>50.38</v>
      </c>
      <c r="Q3587" s="11" t="s">
        <v>8315</v>
      </c>
      <c r="R3587" t="s">
        <v>8316</v>
      </c>
      <c r="S3587" s="15">
        <f t="shared" si="282"/>
        <v>42139.525567129633</v>
      </c>
      <c r="T3587" s="15">
        <f t="shared" si="283"/>
        <v>42169.525567129633</v>
      </c>
      <c r="U3587">
        <f t="shared" si="284"/>
        <v>2015</v>
      </c>
    </row>
    <row r="3588" spans="1:21" ht="43.2" x14ac:dyDescent="0.3">
      <c r="A3588">
        <v>2961</v>
      </c>
      <c r="B3588" s="9" t="s">
        <v>2961</v>
      </c>
      <c r="C3588" s="3" t="s">
        <v>7071</v>
      </c>
      <c r="D3588" s="5">
        <v>5000</v>
      </c>
      <c r="E3588" s="7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>
        <f t="shared" si="281"/>
        <v>50.75</v>
      </c>
      <c r="Q3588" s="11" t="s">
        <v>8315</v>
      </c>
      <c r="R3588" t="s">
        <v>8316</v>
      </c>
      <c r="S3588" s="15">
        <f t="shared" si="282"/>
        <v>42061.212488425925</v>
      </c>
      <c r="T3588" s="15">
        <f t="shared" si="283"/>
        <v>42089.166666666672</v>
      </c>
      <c r="U3588">
        <f t="shared" si="284"/>
        <v>2015</v>
      </c>
    </row>
    <row r="3589" spans="1:21" ht="43.2" x14ac:dyDescent="0.3">
      <c r="A3589">
        <v>2964</v>
      </c>
      <c r="B3589" s="9" t="s">
        <v>2964</v>
      </c>
      <c r="C3589" s="3" t="s">
        <v>7074</v>
      </c>
      <c r="D3589" s="5">
        <v>5000</v>
      </c>
      <c r="E3589" s="7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>
        <f t="shared" si="281"/>
        <v>25.69</v>
      </c>
      <c r="Q3589" s="11" t="s">
        <v>8315</v>
      </c>
      <c r="R3589" t="s">
        <v>8316</v>
      </c>
      <c r="S3589" s="15">
        <f t="shared" si="282"/>
        <v>41827.909942129627</v>
      </c>
      <c r="T3589" s="15">
        <f t="shared" si="283"/>
        <v>41857.897222222222</v>
      </c>
      <c r="U3589">
        <f t="shared" si="284"/>
        <v>2014</v>
      </c>
    </row>
    <row r="3590" spans="1:21" ht="43.2" x14ac:dyDescent="0.3">
      <c r="A3590">
        <v>2967</v>
      </c>
      <c r="B3590" s="9" t="s">
        <v>2967</v>
      </c>
      <c r="C3590" s="3" t="s">
        <v>7077</v>
      </c>
      <c r="D3590" s="5">
        <v>5000</v>
      </c>
      <c r="E3590" s="7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>
        <f t="shared" si="281"/>
        <v>80.23</v>
      </c>
      <c r="Q3590" s="11" t="s">
        <v>8315</v>
      </c>
      <c r="R3590" t="s">
        <v>8316</v>
      </c>
      <c r="S3590" s="15">
        <f t="shared" si="282"/>
        <v>42042.197824074072</v>
      </c>
      <c r="T3590" s="15">
        <f t="shared" si="283"/>
        <v>42072.156157407408</v>
      </c>
      <c r="U3590">
        <f t="shared" si="284"/>
        <v>2015</v>
      </c>
    </row>
    <row r="3591" spans="1:21" ht="43.2" x14ac:dyDescent="0.3">
      <c r="A3591">
        <v>2973</v>
      </c>
      <c r="B3591" s="9" t="s">
        <v>2973</v>
      </c>
      <c r="C3591" s="3" t="s">
        <v>7083</v>
      </c>
      <c r="D3591" s="5">
        <v>5000</v>
      </c>
      <c r="E3591" s="7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>
        <f t="shared" si="281"/>
        <v>264.85000000000002</v>
      </c>
      <c r="Q3591" s="11" t="s">
        <v>8315</v>
      </c>
      <c r="R3591" t="s">
        <v>8316</v>
      </c>
      <c r="S3591" s="15">
        <f t="shared" si="282"/>
        <v>42341.818379629629</v>
      </c>
      <c r="T3591" s="15">
        <f t="shared" si="283"/>
        <v>42370.166666666672</v>
      </c>
      <c r="U3591">
        <f t="shared" si="284"/>
        <v>2015</v>
      </c>
    </row>
    <row r="3592" spans="1:21" ht="57.6" x14ac:dyDescent="0.3">
      <c r="A3592">
        <v>2974</v>
      </c>
      <c r="B3592" s="9" t="s">
        <v>2974</v>
      </c>
      <c r="C3592" s="3" t="s">
        <v>7084</v>
      </c>
      <c r="D3592" s="5">
        <v>5000</v>
      </c>
      <c r="E3592" s="7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>
        <f t="shared" si="281"/>
        <v>58.62</v>
      </c>
      <c r="Q3592" s="11" t="s">
        <v>8315</v>
      </c>
      <c r="R3592" t="s">
        <v>8316</v>
      </c>
      <c r="S3592" s="15">
        <f t="shared" si="282"/>
        <v>41880.061006944445</v>
      </c>
      <c r="T3592" s="15">
        <f t="shared" si="283"/>
        <v>41908.065972222219</v>
      </c>
      <c r="U3592">
        <f t="shared" si="284"/>
        <v>2014</v>
      </c>
    </row>
    <row r="3593" spans="1:21" ht="43.2" x14ac:dyDescent="0.3">
      <c r="A3593">
        <v>2979</v>
      </c>
      <c r="B3593" s="9" t="s">
        <v>2979</v>
      </c>
      <c r="C3593" s="3" t="s">
        <v>7089</v>
      </c>
      <c r="D3593" s="5">
        <v>5000</v>
      </c>
      <c r="E3593" s="7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>
        <f t="shared" si="281"/>
        <v>110.22</v>
      </c>
      <c r="Q3593" s="11" t="s">
        <v>8315</v>
      </c>
      <c r="R3593" t="s">
        <v>8316</v>
      </c>
      <c r="S3593" s="15">
        <f t="shared" si="282"/>
        <v>41993.824340277773</v>
      </c>
      <c r="T3593" s="15">
        <f t="shared" si="283"/>
        <v>42010.25</v>
      </c>
      <c r="U3593">
        <f t="shared" si="284"/>
        <v>2014</v>
      </c>
    </row>
    <row r="3594" spans="1:21" ht="43.2" x14ac:dyDescent="0.3">
      <c r="A3594">
        <v>3155</v>
      </c>
      <c r="B3594" s="9" t="s">
        <v>3155</v>
      </c>
      <c r="C3594" s="3" t="s">
        <v>7265</v>
      </c>
      <c r="D3594" s="5">
        <v>5000</v>
      </c>
      <c r="E3594" s="7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>
        <f t="shared" ref="P3594:P3657" si="286">IFERROR(ROUND(E3594/L3594,2),0)</f>
        <v>31.21</v>
      </c>
      <c r="Q3594" s="11" t="s">
        <v>8315</v>
      </c>
      <c r="R3594" t="s">
        <v>8316</v>
      </c>
      <c r="S3594" s="15">
        <f t="shared" ref="S3594:S3657" si="287">(((J3594/60)/60)/24)+DATE(1970,1,1)</f>
        <v>41233.499131944445</v>
      </c>
      <c r="T3594" s="15">
        <f t="shared" ref="T3594:T3657" si="288">(((I3594/60)/60)/24)+DATE(1970,1,1)</f>
        <v>41263.499131944445</v>
      </c>
      <c r="U3594">
        <f t="shared" ref="U3594:U3657" si="289">YEAR(S3594)</f>
        <v>2012</v>
      </c>
    </row>
    <row r="3595" spans="1:21" ht="28.8" x14ac:dyDescent="0.3">
      <c r="A3595">
        <v>3158</v>
      </c>
      <c r="B3595" s="9" t="s">
        <v>3158</v>
      </c>
      <c r="C3595" s="3" t="s">
        <v>7268</v>
      </c>
      <c r="D3595" s="5">
        <v>5000</v>
      </c>
      <c r="E3595" s="7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>
        <f t="shared" si="286"/>
        <v>82.61</v>
      </c>
      <c r="Q3595" s="11" t="s">
        <v>8315</v>
      </c>
      <c r="R3595" t="s">
        <v>8316</v>
      </c>
      <c r="S3595" s="15">
        <f t="shared" si="287"/>
        <v>41447.839722222219</v>
      </c>
      <c r="T3595" s="15">
        <f t="shared" si="288"/>
        <v>41477.839722222219</v>
      </c>
      <c r="U3595">
        <f t="shared" si="289"/>
        <v>2013</v>
      </c>
    </row>
    <row r="3596" spans="1:21" ht="57.6" x14ac:dyDescent="0.3">
      <c r="A3596">
        <v>3175</v>
      </c>
      <c r="B3596" s="9" t="s">
        <v>3175</v>
      </c>
      <c r="C3596" s="3" t="s">
        <v>7285</v>
      </c>
      <c r="D3596" s="5">
        <v>5000</v>
      </c>
      <c r="E3596" s="7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>
        <f t="shared" si="286"/>
        <v>91.3</v>
      </c>
      <c r="Q3596" s="11" t="s">
        <v>8315</v>
      </c>
      <c r="R3596" t="s">
        <v>8316</v>
      </c>
      <c r="S3596" s="15">
        <f t="shared" si="287"/>
        <v>40531.886886574073</v>
      </c>
      <c r="T3596" s="15">
        <f t="shared" si="288"/>
        <v>40591.886886574073</v>
      </c>
      <c r="U3596">
        <f t="shared" si="289"/>
        <v>2010</v>
      </c>
    </row>
    <row r="3597" spans="1:21" ht="43.2" x14ac:dyDescent="0.3">
      <c r="A3597">
        <v>3208</v>
      </c>
      <c r="B3597" s="9" t="s">
        <v>3208</v>
      </c>
      <c r="C3597" s="3" t="s">
        <v>7318</v>
      </c>
      <c r="D3597" s="5">
        <v>5000</v>
      </c>
      <c r="E3597" s="7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>
        <f t="shared" si="286"/>
        <v>63.11</v>
      </c>
      <c r="Q3597" s="11" t="s">
        <v>8315</v>
      </c>
      <c r="R3597" t="s">
        <v>8316</v>
      </c>
      <c r="S3597" s="15">
        <f t="shared" si="287"/>
        <v>41827.605057870373</v>
      </c>
      <c r="T3597" s="15">
        <f t="shared" si="288"/>
        <v>41848.605057870373</v>
      </c>
      <c r="U3597">
        <f t="shared" si="289"/>
        <v>2014</v>
      </c>
    </row>
    <row r="3598" spans="1:21" ht="43.2" x14ac:dyDescent="0.3">
      <c r="A3598">
        <v>3233</v>
      </c>
      <c r="B3598" s="9" t="s">
        <v>3233</v>
      </c>
      <c r="C3598" s="3" t="s">
        <v>7343</v>
      </c>
      <c r="D3598" s="5">
        <v>5000</v>
      </c>
      <c r="E3598" s="7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>
        <f t="shared" si="286"/>
        <v>97.38</v>
      </c>
      <c r="Q3598" s="11" t="s">
        <v>8315</v>
      </c>
      <c r="R3598" t="s">
        <v>8316</v>
      </c>
      <c r="S3598" s="15">
        <f t="shared" si="287"/>
        <v>42766.805034722223</v>
      </c>
      <c r="T3598" s="15">
        <f t="shared" si="288"/>
        <v>42796.805034722223</v>
      </c>
      <c r="U3598">
        <f t="shared" si="289"/>
        <v>2017</v>
      </c>
    </row>
    <row r="3599" spans="1:21" ht="43.2" x14ac:dyDescent="0.3">
      <c r="A3599">
        <v>3260</v>
      </c>
      <c r="B3599" s="9" t="s">
        <v>3260</v>
      </c>
      <c r="C3599" s="3" t="s">
        <v>7370</v>
      </c>
      <c r="D3599" s="5">
        <v>5000</v>
      </c>
      <c r="E3599" s="7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>
        <f t="shared" si="286"/>
        <v>74.819999999999993</v>
      </c>
      <c r="Q3599" s="11" t="s">
        <v>8315</v>
      </c>
      <c r="R3599" t="s">
        <v>8316</v>
      </c>
      <c r="S3599" s="15">
        <f t="shared" si="287"/>
        <v>42303.672662037032</v>
      </c>
      <c r="T3599" s="15">
        <f t="shared" si="288"/>
        <v>42338.714328703703</v>
      </c>
      <c r="U3599">
        <f t="shared" si="289"/>
        <v>2015</v>
      </c>
    </row>
    <row r="3600" spans="1:21" ht="57.6" x14ac:dyDescent="0.3">
      <c r="A3600">
        <v>3277</v>
      </c>
      <c r="B3600" s="9" t="s">
        <v>3277</v>
      </c>
      <c r="C3600" s="3" t="s">
        <v>7387</v>
      </c>
      <c r="D3600" s="5">
        <v>5000</v>
      </c>
      <c r="E3600" s="7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>
        <f t="shared" si="286"/>
        <v>54.3</v>
      </c>
      <c r="Q3600" s="11" t="s">
        <v>8315</v>
      </c>
      <c r="R3600" t="s">
        <v>8316</v>
      </c>
      <c r="S3600" s="15">
        <f t="shared" si="287"/>
        <v>41931.682939814818</v>
      </c>
      <c r="T3600" s="15">
        <f t="shared" si="288"/>
        <v>41961.724606481483</v>
      </c>
      <c r="U3600">
        <f t="shared" si="289"/>
        <v>2014</v>
      </c>
    </row>
    <row r="3601" spans="1:21" ht="28.8" x14ac:dyDescent="0.3">
      <c r="A3601">
        <v>3281</v>
      </c>
      <c r="B3601" s="9" t="s">
        <v>3281</v>
      </c>
      <c r="C3601" s="3" t="s">
        <v>7391</v>
      </c>
      <c r="D3601" s="5">
        <v>5000</v>
      </c>
      <c r="E3601" s="7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>
        <f t="shared" si="286"/>
        <v>129.36000000000001</v>
      </c>
      <c r="Q3601" s="11" t="s">
        <v>8315</v>
      </c>
      <c r="R3601" t="s">
        <v>8316</v>
      </c>
      <c r="S3601" s="15">
        <f t="shared" si="287"/>
        <v>42219.019733796296</v>
      </c>
      <c r="T3601" s="15">
        <f t="shared" si="288"/>
        <v>42249.019733796296</v>
      </c>
      <c r="U3601">
        <f t="shared" si="289"/>
        <v>2015</v>
      </c>
    </row>
    <row r="3602" spans="1:21" ht="43.2" x14ac:dyDescent="0.3">
      <c r="A3602">
        <v>3331</v>
      </c>
      <c r="B3602" s="9" t="s">
        <v>3331</v>
      </c>
      <c r="C3602" s="3" t="s">
        <v>7441</v>
      </c>
      <c r="D3602" s="5">
        <v>5000</v>
      </c>
      <c r="E3602" s="7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>
        <f t="shared" si="286"/>
        <v>80.400000000000006</v>
      </c>
      <c r="Q3602" s="11" t="s">
        <v>8315</v>
      </c>
      <c r="R3602" t="s">
        <v>8316</v>
      </c>
      <c r="S3602" s="15">
        <f t="shared" si="287"/>
        <v>42248.697754629626</v>
      </c>
      <c r="T3602" s="15">
        <f t="shared" si="288"/>
        <v>42283.697754629626</v>
      </c>
      <c r="U3602">
        <f t="shared" si="289"/>
        <v>2015</v>
      </c>
    </row>
    <row r="3603" spans="1:21" ht="43.2" x14ac:dyDescent="0.3">
      <c r="A3603">
        <v>3335</v>
      </c>
      <c r="B3603" s="9" t="s">
        <v>3335</v>
      </c>
      <c r="C3603" s="3" t="s">
        <v>7445</v>
      </c>
      <c r="D3603" s="5">
        <v>5000</v>
      </c>
      <c r="E3603" s="7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>
        <f t="shared" si="286"/>
        <v>79.62</v>
      </c>
      <c r="Q3603" s="11" t="s">
        <v>8315</v>
      </c>
      <c r="R3603" t="s">
        <v>8316</v>
      </c>
      <c r="S3603" s="15">
        <f t="shared" si="287"/>
        <v>41827.674143518518</v>
      </c>
      <c r="T3603" s="15">
        <f t="shared" si="288"/>
        <v>41854.958333333336</v>
      </c>
      <c r="U3603">
        <f t="shared" si="289"/>
        <v>2014</v>
      </c>
    </row>
    <row r="3604" spans="1:21" ht="43.2" x14ac:dyDescent="0.3">
      <c r="A3604">
        <v>3351</v>
      </c>
      <c r="B3604" s="9" t="s">
        <v>3350</v>
      </c>
      <c r="C3604" s="3" t="s">
        <v>7461</v>
      </c>
      <c r="D3604" s="5">
        <v>5000</v>
      </c>
      <c r="E3604" s="7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>
        <f t="shared" si="286"/>
        <v>93.61</v>
      </c>
      <c r="Q3604" s="11" t="s">
        <v>8315</v>
      </c>
      <c r="R3604" t="s">
        <v>8316</v>
      </c>
      <c r="S3604" s="15">
        <f t="shared" si="287"/>
        <v>41806.395428240743</v>
      </c>
      <c r="T3604" s="15">
        <f t="shared" si="288"/>
        <v>41843.458333333336</v>
      </c>
      <c r="U3604">
        <f t="shared" si="289"/>
        <v>2014</v>
      </c>
    </row>
    <row r="3605" spans="1:21" ht="43.2" x14ac:dyDescent="0.3">
      <c r="A3605">
        <v>3352</v>
      </c>
      <c r="B3605" s="9" t="s">
        <v>3351</v>
      </c>
      <c r="C3605" s="3" t="s">
        <v>7462</v>
      </c>
      <c r="D3605" s="5">
        <v>5000</v>
      </c>
      <c r="E3605" s="7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>
        <f t="shared" si="286"/>
        <v>76.8</v>
      </c>
      <c r="Q3605" s="11" t="s">
        <v>8315</v>
      </c>
      <c r="R3605" t="s">
        <v>8316</v>
      </c>
      <c r="S3605" s="15">
        <f t="shared" si="287"/>
        <v>42495.992800925931</v>
      </c>
      <c r="T3605" s="15">
        <f t="shared" si="288"/>
        <v>42552.958333333328</v>
      </c>
      <c r="U3605">
        <f t="shared" si="289"/>
        <v>2016</v>
      </c>
    </row>
    <row r="3606" spans="1:21" ht="57.6" x14ac:dyDescent="0.3">
      <c r="A3606">
        <v>3361</v>
      </c>
      <c r="B3606" s="9" t="s">
        <v>3360</v>
      </c>
      <c r="C3606" s="3" t="s">
        <v>7471</v>
      </c>
      <c r="D3606" s="5">
        <v>5000</v>
      </c>
      <c r="E3606" s="7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>
        <f t="shared" si="286"/>
        <v>83.43</v>
      </c>
      <c r="Q3606" s="11" t="s">
        <v>8315</v>
      </c>
      <c r="R3606" t="s">
        <v>8316</v>
      </c>
      <c r="S3606" s="15">
        <f t="shared" si="287"/>
        <v>41866.025347222225</v>
      </c>
      <c r="T3606" s="15">
        <f t="shared" si="288"/>
        <v>41883.665972222225</v>
      </c>
      <c r="U3606">
        <f t="shared" si="289"/>
        <v>2014</v>
      </c>
    </row>
    <row r="3607" spans="1:21" ht="43.2" x14ac:dyDescent="0.3">
      <c r="A3607">
        <v>3369</v>
      </c>
      <c r="B3607" s="9" t="s">
        <v>3368</v>
      </c>
      <c r="C3607" s="3" t="s">
        <v>7479</v>
      </c>
      <c r="D3607" s="5">
        <v>5000</v>
      </c>
      <c r="E3607" s="7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>
        <f t="shared" si="286"/>
        <v>96.2</v>
      </c>
      <c r="Q3607" s="11" t="s">
        <v>8315</v>
      </c>
      <c r="R3607" t="s">
        <v>8316</v>
      </c>
      <c r="S3607" s="15">
        <f t="shared" si="287"/>
        <v>42690.041435185187</v>
      </c>
      <c r="T3607" s="15">
        <f t="shared" si="288"/>
        <v>42750.041435185187</v>
      </c>
      <c r="U3607">
        <f t="shared" si="289"/>
        <v>2016</v>
      </c>
    </row>
    <row r="3608" spans="1:21" ht="43.2" x14ac:dyDescent="0.3">
      <c r="A3608">
        <v>3436</v>
      </c>
      <c r="B3608" s="9" t="s">
        <v>3435</v>
      </c>
      <c r="C3608" s="3" t="s">
        <v>7546</v>
      </c>
      <c r="D3608" s="5">
        <v>5000</v>
      </c>
      <c r="E3608" s="7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>
        <f t="shared" si="286"/>
        <v>143.11000000000001</v>
      </c>
      <c r="Q3608" s="11" t="s">
        <v>8315</v>
      </c>
      <c r="R3608" t="s">
        <v>8316</v>
      </c>
      <c r="S3608" s="15">
        <f t="shared" si="287"/>
        <v>41851.541585648149</v>
      </c>
      <c r="T3608" s="15">
        <f t="shared" si="288"/>
        <v>41872.686111111114</v>
      </c>
      <c r="U3608">
        <f t="shared" si="289"/>
        <v>2014</v>
      </c>
    </row>
    <row r="3609" spans="1:21" ht="43.2" x14ac:dyDescent="0.3">
      <c r="A3609">
        <v>3440</v>
      </c>
      <c r="B3609" s="9" t="s">
        <v>3439</v>
      </c>
      <c r="C3609" s="3" t="s">
        <v>7550</v>
      </c>
      <c r="D3609" s="5">
        <v>5000</v>
      </c>
      <c r="E3609" s="7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>
        <f t="shared" si="286"/>
        <v>64.16</v>
      </c>
      <c r="Q3609" s="11" t="s">
        <v>8315</v>
      </c>
      <c r="R3609" t="s">
        <v>8316</v>
      </c>
      <c r="S3609" s="15">
        <f t="shared" si="287"/>
        <v>41809.12300925926</v>
      </c>
      <c r="T3609" s="15">
        <f t="shared" si="288"/>
        <v>41831.677083333336</v>
      </c>
      <c r="U3609">
        <f t="shared" si="289"/>
        <v>2014</v>
      </c>
    </row>
    <row r="3610" spans="1:21" ht="57.6" x14ac:dyDescent="0.3">
      <c r="A3610">
        <v>3464</v>
      </c>
      <c r="B3610" s="9" t="s">
        <v>3463</v>
      </c>
      <c r="C3610" s="3" t="s">
        <v>7574</v>
      </c>
      <c r="D3610" s="5">
        <v>5000</v>
      </c>
      <c r="E3610" s="7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>
        <f t="shared" si="286"/>
        <v>55.01</v>
      </c>
      <c r="Q3610" s="11" t="s">
        <v>8315</v>
      </c>
      <c r="R3610" t="s">
        <v>8316</v>
      </c>
      <c r="S3610" s="15">
        <f t="shared" si="287"/>
        <v>42575.130057870367</v>
      </c>
      <c r="T3610" s="15">
        <f t="shared" si="288"/>
        <v>42605.130057870367</v>
      </c>
      <c r="U3610">
        <f t="shared" si="289"/>
        <v>2016</v>
      </c>
    </row>
    <row r="3611" spans="1:21" ht="43.2" x14ac:dyDescent="0.3">
      <c r="A3611">
        <v>3489</v>
      </c>
      <c r="B3611" s="9" t="s">
        <v>3488</v>
      </c>
      <c r="C3611" s="3" t="s">
        <v>7599</v>
      </c>
      <c r="D3611" s="5">
        <v>5000</v>
      </c>
      <c r="E3611" s="7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>
        <f t="shared" si="286"/>
        <v>78.260000000000005</v>
      </c>
      <c r="Q3611" s="11" t="s">
        <v>8315</v>
      </c>
      <c r="R3611" t="s">
        <v>8316</v>
      </c>
      <c r="S3611" s="15">
        <f t="shared" si="287"/>
        <v>41753.635775462964</v>
      </c>
      <c r="T3611" s="15">
        <f t="shared" si="288"/>
        <v>41783.875</v>
      </c>
      <c r="U3611">
        <f t="shared" si="289"/>
        <v>2014</v>
      </c>
    </row>
    <row r="3612" spans="1:21" ht="43.2" x14ac:dyDescent="0.3">
      <c r="A3612">
        <v>3495</v>
      </c>
      <c r="B3612" s="9" t="s">
        <v>3494</v>
      </c>
      <c r="C3612" s="3" t="s">
        <v>7605</v>
      </c>
      <c r="D3612" s="5">
        <v>5000</v>
      </c>
      <c r="E3612" s="7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>
        <f t="shared" si="286"/>
        <v>74.209999999999994</v>
      </c>
      <c r="Q3612" s="11" t="s">
        <v>8315</v>
      </c>
      <c r="R3612" t="s">
        <v>8316</v>
      </c>
      <c r="S3612" s="15">
        <f t="shared" si="287"/>
        <v>41915.762835648151</v>
      </c>
      <c r="T3612" s="15">
        <f t="shared" si="288"/>
        <v>41944.720833333333</v>
      </c>
      <c r="U3612">
        <f t="shared" si="289"/>
        <v>2014</v>
      </c>
    </row>
    <row r="3613" spans="1:21" ht="43.2" x14ac:dyDescent="0.3">
      <c r="A3613">
        <v>3534</v>
      </c>
      <c r="B3613" s="9" t="s">
        <v>3533</v>
      </c>
      <c r="C3613" s="3" t="s">
        <v>7644</v>
      </c>
      <c r="D3613" s="5">
        <v>5000</v>
      </c>
      <c r="E3613" s="7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>
        <f t="shared" si="286"/>
        <v>38.28</v>
      </c>
      <c r="Q3613" s="11" t="s">
        <v>8315</v>
      </c>
      <c r="R3613" t="s">
        <v>8316</v>
      </c>
      <c r="S3613" s="15">
        <f t="shared" si="287"/>
        <v>42243.6252662037</v>
      </c>
      <c r="T3613" s="15">
        <f t="shared" si="288"/>
        <v>42278.6252662037</v>
      </c>
      <c r="U3613">
        <f t="shared" si="289"/>
        <v>2015</v>
      </c>
    </row>
    <row r="3614" spans="1:21" ht="43.2" x14ac:dyDescent="0.3">
      <c r="A3614">
        <v>3554</v>
      </c>
      <c r="B3614" s="9" t="s">
        <v>3553</v>
      </c>
      <c r="C3614" s="3" t="s">
        <v>7664</v>
      </c>
      <c r="D3614" s="5">
        <v>5000</v>
      </c>
      <c r="E3614" s="7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>
        <f t="shared" si="286"/>
        <v>107</v>
      </c>
      <c r="Q3614" s="11" t="s">
        <v>8315</v>
      </c>
      <c r="R3614" t="s">
        <v>8316</v>
      </c>
      <c r="S3614" s="15">
        <f t="shared" si="287"/>
        <v>42016.050451388888</v>
      </c>
      <c r="T3614" s="15">
        <f t="shared" si="288"/>
        <v>42046.708333333328</v>
      </c>
      <c r="U3614">
        <f t="shared" si="289"/>
        <v>2015</v>
      </c>
    </row>
    <row r="3615" spans="1:21" ht="43.2" x14ac:dyDescent="0.3">
      <c r="A3615">
        <v>3569</v>
      </c>
      <c r="B3615" s="9" t="s">
        <v>3568</v>
      </c>
      <c r="C3615" s="3" t="s">
        <v>7679</v>
      </c>
      <c r="D3615" s="5">
        <v>5000</v>
      </c>
      <c r="E3615" s="7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>
        <f t="shared" si="286"/>
        <v>122.54</v>
      </c>
      <c r="Q3615" s="11" t="s">
        <v>8315</v>
      </c>
      <c r="R3615" t="s">
        <v>8316</v>
      </c>
      <c r="S3615" s="15">
        <f t="shared" si="287"/>
        <v>41982.688611111109</v>
      </c>
      <c r="T3615" s="15">
        <f t="shared" si="288"/>
        <v>42012.688611111109</v>
      </c>
      <c r="U3615">
        <f t="shared" si="289"/>
        <v>2014</v>
      </c>
    </row>
    <row r="3616" spans="1:21" ht="43.2" x14ac:dyDescent="0.3">
      <c r="A3616">
        <v>3590</v>
      </c>
      <c r="B3616" s="9" t="s">
        <v>3589</v>
      </c>
      <c r="C3616" s="3" t="s">
        <v>7700</v>
      </c>
      <c r="D3616" s="5">
        <v>5000</v>
      </c>
      <c r="E3616" s="7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>
        <f t="shared" si="286"/>
        <v>68.53</v>
      </c>
      <c r="Q3616" s="11" t="s">
        <v>8315</v>
      </c>
      <c r="R3616" t="s">
        <v>8316</v>
      </c>
      <c r="S3616" s="15">
        <f t="shared" si="287"/>
        <v>41902.333726851852</v>
      </c>
      <c r="T3616" s="15">
        <f t="shared" si="288"/>
        <v>41932.333726851852</v>
      </c>
      <c r="U3616">
        <f t="shared" si="289"/>
        <v>2014</v>
      </c>
    </row>
    <row r="3617" spans="1:21" ht="43.2" x14ac:dyDescent="0.3">
      <c r="A3617">
        <v>3612</v>
      </c>
      <c r="B3617" s="9" t="s">
        <v>3611</v>
      </c>
      <c r="C3617" s="3" t="s">
        <v>7722</v>
      </c>
      <c r="D3617" s="5">
        <v>5000</v>
      </c>
      <c r="E3617" s="7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>
        <f t="shared" si="286"/>
        <v>126.67</v>
      </c>
      <c r="Q3617" s="11" t="s">
        <v>8315</v>
      </c>
      <c r="R3617" t="s">
        <v>8316</v>
      </c>
      <c r="S3617" s="15">
        <f t="shared" si="287"/>
        <v>41789.726979166669</v>
      </c>
      <c r="T3617" s="15">
        <f t="shared" si="288"/>
        <v>41799.726979166669</v>
      </c>
      <c r="U3617">
        <f t="shared" si="289"/>
        <v>2014</v>
      </c>
    </row>
    <row r="3618" spans="1:21" ht="57.6" x14ac:dyDescent="0.3">
      <c r="A3618">
        <v>3655</v>
      </c>
      <c r="B3618" s="9" t="s">
        <v>3652</v>
      </c>
      <c r="C3618" s="3" t="s">
        <v>7765</v>
      </c>
      <c r="D3618" s="5">
        <v>5000</v>
      </c>
      <c r="E3618" s="7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>
        <f t="shared" si="286"/>
        <v>73.58</v>
      </c>
      <c r="Q3618" s="11" t="s">
        <v>8315</v>
      </c>
      <c r="R3618" t="s">
        <v>8316</v>
      </c>
      <c r="S3618" s="15">
        <f t="shared" si="287"/>
        <v>42173.803217592591</v>
      </c>
      <c r="T3618" s="15">
        <f t="shared" si="288"/>
        <v>42203.290972222225</v>
      </c>
      <c r="U3618">
        <f t="shared" si="289"/>
        <v>2015</v>
      </c>
    </row>
    <row r="3619" spans="1:21" ht="43.2" x14ac:dyDescent="0.3">
      <c r="A3619">
        <v>3656</v>
      </c>
      <c r="B3619" s="9" t="s">
        <v>3653</v>
      </c>
      <c r="C3619" s="3" t="s">
        <v>7766</v>
      </c>
      <c r="D3619" s="5">
        <v>5000</v>
      </c>
      <c r="E3619" s="7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>
        <f t="shared" si="286"/>
        <v>115.02</v>
      </c>
      <c r="Q3619" s="11" t="s">
        <v>8315</v>
      </c>
      <c r="R3619" t="s">
        <v>8316</v>
      </c>
      <c r="S3619" s="15">
        <f t="shared" si="287"/>
        <v>42737.910138888896</v>
      </c>
      <c r="T3619" s="15">
        <f t="shared" si="288"/>
        <v>42767.957638888889</v>
      </c>
      <c r="U3619">
        <f t="shared" si="289"/>
        <v>2017</v>
      </c>
    </row>
    <row r="3620" spans="1:21" ht="43.2" x14ac:dyDescent="0.3">
      <c r="A3620">
        <v>3685</v>
      </c>
      <c r="B3620" s="9" t="s">
        <v>3682</v>
      </c>
      <c r="C3620" s="3" t="s">
        <v>7795</v>
      </c>
      <c r="D3620" s="5">
        <v>5000</v>
      </c>
      <c r="E3620" s="7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>
        <f t="shared" si="286"/>
        <v>41.94</v>
      </c>
      <c r="Q3620" s="11" t="s">
        <v>8315</v>
      </c>
      <c r="R3620" t="s">
        <v>8316</v>
      </c>
      <c r="S3620" s="15">
        <f t="shared" si="287"/>
        <v>41753.593275462961</v>
      </c>
      <c r="T3620" s="15">
        <f t="shared" si="288"/>
        <v>41778.875</v>
      </c>
      <c r="U3620">
        <f t="shared" si="289"/>
        <v>2014</v>
      </c>
    </row>
    <row r="3621" spans="1:21" ht="43.2" x14ac:dyDescent="0.3">
      <c r="A3621">
        <v>3687</v>
      </c>
      <c r="B3621" s="9" t="s">
        <v>3684</v>
      </c>
      <c r="C3621" s="3" t="s">
        <v>7797</v>
      </c>
      <c r="D3621" s="5">
        <v>5000</v>
      </c>
      <c r="E3621" s="7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>
        <f t="shared" si="286"/>
        <v>200.49</v>
      </c>
      <c r="Q3621" s="11" t="s">
        <v>8315</v>
      </c>
      <c r="R3621" t="s">
        <v>8316</v>
      </c>
      <c r="S3621" s="15">
        <f t="shared" si="287"/>
        <v>41787.218229166669</v>
      </c>
      <c r="T3621" s="15">
        <f t="shared" si="288"/>
        <v>41817.218229166669</v>
      </c>
      <c r="U3621">
        <f t="shared" si="289"/>
        <v>2014</v>
      </c>
    </row>
    <row r="3622" spans="1:21" ht="43.2" x14ac:dyDescent="0.3">
      <c r="A3622">
        <v>3698</v>
      </c>
      <c r="B3622" s="9" t="s">
        <v>3695</v>
      </c>
      <c r="C3622" s="3" t="s">
        <v>7808</v>
      </c>
      <c r="D3622" s="5">
        <v>5000</v>
      </c>
      <c r="E3622" s="7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>
        <f t="shared" si="286"/>
        <v>40.630000000000003</v>
      </c>
      <c r="Q3622" s="11" t="s">
        <v>8315</v>
      </c>
      <c r="R3622" t="s">
        <v>8316</v>
      </c>
      <c r="S3622" s="15">
        <f t="shared" si="287"/>
        <v>42401.806562500002</v>
      </c>
      <c r="T3622" s="15">
        <f t="shared" si="288"/>
        <v>42431.806562500002</v>
      </c>
      <c r="U3622">
        <f t="shared" si="289"/>
        <v>2016</v>
      </c>
    </row>
    <row r="3623" spans="1:21" ht="57.6" x14ac:dyDescent="0.3">
      <c r="A3623">
        <v>3721</v>
      </c>
      <c r="B3623" s="9" t="s">
        <v>3718</v>
      </c>
      <c r="C3623" s="3" t="s">
        <v>7831</v>
      </c>
      <c r="D3623" s="5">
        <v>5000</v>
      </c>
      <c r="E3623" s="7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>
        <f t="shared" si="286"/>
        <v>114.55</v>
      </c>
      <c r="Q3623" s="11" t="s">
        <v>8315</v>
      </c>
      <c r="R3623" t="s">
        <v>8316</v>
      </c>
      <c r="S3623" s="15">
        <f t="shared" si="287"/>
        <v>41927.936157407406</v>
      </c>
      <c r="T3623" s="15">
        <f t="shared" si="288"/>
        <v>41948.977824074071</v>
      </c>
      <c r="U3623">
        <f t="shared" si="289"/>
        <v>2014</v>
      </c>
    </row>
    <row r="3624" spans="1:21" ht="57.6" x14ac:dyDescent="0.3">
      <c r="A3624">
        <v>3822</v>
      </c>
      <c r="B3624" s="9" t="s">
        <v>3819</v>
      </c>
      <c r="C3624" s="3" t="s">
        <v>7931</v>
      </c>
      <c r="D3624" s="5">
        <v>5000</v>
      </c>
      <c r="E3624" s="7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>
        <f t="shared" si="286"/>
        <v>72.38</v>
      </c>
      <c r="Q3624" s="11" t="s">
        <v>8315</v>
      </c>
      <c r="R3624" t="s">
        <v>8316</v>
      </c>
      <c r="S3624" s="15">
        <f t="shared" si="287"/>
        <v>42329.838159722218</v>
      </c>
      <c r="T3624" s="15">
        <f t="shared" si="288"/>
        <v>42388.957638888889</v>
      </c>
      <c r="U3624">
        <f t="shared" si="289"/>
        <v>2015</v>
      </c>
    </row>
    <row r="3625" spans="1:21" ht="43.2" x14ac:dyDescent="0.3">
      <c r="A3625">
        <v>3825</v>
      </c>
      <c r="B3625" s="9" t="s">
        <v>3822</v>
      </c>
      <c r="C3625" s="3" t="s">
        <v>7934</v>
      </c>
      <c r="D3625" s="5">
        <v>5000</v>
      </c>
      <c r="E3625" s="7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>
        <f t="shared" si="286"/>
        <v>107.57</v>
      </c>
      <c r="Q3625" s="11" t="s">
        <v>8315</v>
      </c>
      <c r="R3625" t="s">
        <v>8316</v>
      </c>
      <c r="S3625" s="15">
        <f t="shared" si="287"/>
        <v>42151.069606481484</v>
      </c>
      <c r="T3625" s="15">
        <f t="shared" si="288"/>
        <v>42172.069606481484</v>
      </c>
      <c r="U3625">
        <f t="shared" si="289"/>
        <v>2015</v>
      </c>
    </row>
    <row r="3626" spans="1:21" ht="43.2" x14ac:dyDescent="0.3">
      <c r="A3626">
        <v>3828</v>
      </c>
      <c r="B3626" s="9" t="s">
        <v>3825</v>
      </c>
      <c r="C3626" s="3" t="s">
        <v>7937</v>
      </c>
      <c r="D3626" s="5">
        <v>5000</v>
      </c>
      <c r="E3626" s="7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>
        <f t="shared" si="286"/>
        <v>178.57</v>
      </c>
      <c r="Q3626" s="11" t="s">
        <v>8315</v>
      </c>
      <c r="R3626" t="s">
        <v>8316</v>
      </c>
      <c r="S3626" s="15">
        <f t="shared" si="287"/>
        <v>41944.527627314819</v>
      </c>
      <c r="T3626" s="15">
        <f t="shared" si="288"/>
        <v>42004.569293981483</v>
      </c>
      <c r="U3626">
        <f t="shared" si="289"/>
        <v>2014</v>
      </c>
    </row>
    <row r="3627" spans="1:21" ht="43.2" x14ac:dyDescent="0.3">
      <c r="A3627">
        <v>3156</v>
      </c>
      <c r="B3627" s="9" t="s">
        <v>3156</v>
      </c>
      <c r="C3627" s="3" t="s">
        <v>7266</v>
      </c>
      <c r="D3627" s="5">
        <v>5500</v>
      </c>
      <c r="E3627" s="7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>
        <f t="shared" si="286"/>
        <v>62.92</v>
      </c>
      <c r="Q3627" s="11" t="s">
        <v>8315</v>
      </c>
      <c r="R3627" t="s">
        <v>8316</v>
      </c>
      <c r="S3627" s="15">
        <f t="shared" si="287"/>
        <v>41026.953055555554</v>
      </c>
      <c r="T3627" s="15">
        <f t="shared" si="288"/>
        <v>41061.953055555554</v>
      </c>
      <c r="U3627">
        <f t="shared" si="289"/>
        <v>2012</v>
      </c>
    </row>
    <row r="3628" spans="1:21" ht="43.2" x14ac:dyDescent="0.3">
      <c r="A3628">
        <v>3249</v>
      </c>
      <c r="B3628" s="9" t="s">
        <v>3249</v>
      </c>
      <c r="C3628" s="3" t="s">
        <v>7359</v>
      </c>
      <c r="D3628" s="5">
        <v>5500</v>
      </c>
      <c r="E3628" s="7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>
        <f t="shared" si="286"/>
        <v>65.58</v>
      </c>
      <c r="Q3628" s="11" t="s">
        <v>8315</v>
      </c>
      <c r="R3628" t="s">
        <v>8316</v>
      </c>
      <c r="S3628" s="15">
        <f t="shared" si="287"/>
        <v>42145.746689814812</v>
      </c>
      <c r="T3628" s="15">
        <f t="shared" si="288"/>
        <v>42175.746689814812</v>
      </c>
      <c r="U3628">
        <f t="shared" si="289"/>
        <v>2015</v>
      </c>
    </row>
    <row r="3629" spans="1:21" ht="43.2" x14ac:dyDescent="0.3">
      <c r="A3629">
        <v>3297</v>
      </c>
      <c r="B3629" s="9" t="s">
        <v>3297</v>
      </c>
      <c r="C3629" s="3" t="s">
        <v>7407</v>
      </c>
      <c r="D3629" s="5">
        <v>5500</v>
      </c>
      <c r="E3629" s="7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>
        <f t="shared" si="286"/>
        <v>125.09</v>
      </c>
      <c r="Q3629" s="11" t="s">
        <v>8315</v>
      </c>
      <c r="R3629" t="s">
        <v>8316</v>
      </c>
      <c r="S3629" s="15">
        <f t="shared" si="287"/>
        <v>42193.771481481483</v>
      </c>
      <c r="T3629" s="15">
        <f t="shared" si="288"/>
        <v>42212.957638888889</v>
      </c>
      <c r="U3629">
        <f t="shared" si="289"/>
        <v>2015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43.2" x14ac:dyDescent="0.3">
      <c r="A3632">
        <v>3755</v>
      </c>
      <c r="B3632" s="9" t="s">
        <v>3752</v>
      </c>
      <c r="C3632" s="3" t="s">
        <v>7865</v>
      </c>
      <c r="D3632" s="5">
        <v>550</v>
      </c>
      <c r="E3632" s="7">
        <v>713</v>
      </c>
      <c r="F3632" t="s">
        <v>8218</v>
      </c>
      <c r="G3632" t="s">
        <v>8224</v>
      </c>
      <c r="H3632" t="s">
        <v>8246</v>
      </c>
      <c r="I3632">
        <v>1460753307</v>
      </c>
      <c r="J3632">
        <v>1458161307</v>
      </c>
      <c r="K3632" t="b">
        <v>0</v>
      </c>
      <c r="L3632">
        <v>28</v>
      </c>
      <c r="M3632" t="b">
        <v>1</v>
      </c>
      <c r="N3632" t="s">
        <v>8303</v>
      </c>
      <c r="O3632">
        <f t="shared" si="285"/>
        <v>130</v>
      </c>
      <c r="P3632">
        <f t="shared" si="286"/>
        <v>25.46</v>
      </c>
      <c r="Q3632" s="11" t="s">
        <v>8315</v>
      </c>
      <c r="R3632" t="s">
        <v>8357</v>
      </c>
      <c r="S3632" s="15">
        <f t="shared" si="287"/>
        <v>42445.866979166662</v>
      </c>
      <c r="T3632" s="15">
        <f t="shared" si="288"/>
        <v>42475.866979166662</v>
      </c>
      <c r="U3632">
        <f t="shared" si="289"/>
        <v>2016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43.2" x14ac:dyDescent="0.3">
      <c r="A3634">
        <v>3193</v>
      </c>
      <c r="B3634" s="9" t="s">
        <v>3193</v>
      </c>
      <c r="C3634" s="3" t="s">
        <v>7303</v>
      </c>
      <c r="D3634" s="5">
        <v>5000</v>
      </c>
      <c r="E3634" s="7">
        <v>587</v>
      </c>
      <c r="F3634" t="s">
        <v>8220</v>
      </c>
      <c r="G3634" t="s">
        <v>8224</v>
      </c>
      <c r="H3634" t="s">
        <v>8246</v>
      </c>
      <c r="I3634">
        <v>1424474056</v>
      </c>
      <c r="J3634">
        <v>1420586056</v>
      </c>
      <c r="K3634" t="b">
        <v>0</v>
      </c>
      <c r="L3634">
        <v>24</v>
      </c>
      <c r="M3634" t="b">
        <v>0</v>
      </c>
      <c r="N3634" t="s">
        <v>8303</v>
      </c>
      <c r="O3634">
        <f t="shared" si="285"/>
        <v>12</v>
      </c>
      <c r="P3634">
        <f t="shared" si="286"/>
        <v>24.46</v>
      </c>
      <c r="Q3634" s="11" t="s">
        <v>8315</v>
      </c>
      <c r="R3634" t="s">
        <v>8357</v>
      </c>
      <c r="S3634" s="15">
        <f t="shared" si="287"/>
        <v>42010.968240740738</v>
      </c>
      <c r="T3634" s="15">
        <f t="shared" si="288"/>
        <v>42055.968240740738</v>
      </c>
      <c r="U3634">
        <f t="shared" si="289"/>
        <v>2015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57.6" x14ac:dyDescent="0.3">
      <c r="A3649">
        <v>3752</v>
      </c>
      <c r="B3649" s="9" t="s">
        <v>3749</v>
      </c>
      <c r="C3649" s="3" t="s">
        <v>7862</v>
      </c>
      <c r="D3649" s="5">
        <v>500</v>
      </c>
      <c r="E3649" s="7">
        <v>565</v>
      </c>
      <c r="F3649" t="s">
        <v>8218</v>
      </c>
      <c r="G3649" t="s">
        <v>8224</v>
      </c>
      <c r="H3649" t="s">
        <v>8246</v>
      </c>
      <c r="I3649">
        <v>1476651600</v>
      </c>
      <c r="J3649">
        <v>1473189335</v>
      </c>
      <c r="K3649" t="b">
        <v>0</v>
      </c>
      <c r="L3649">
        <v>15</v>
      </c>
      <c r="M3649" t="b">
        <v>1</v>
      </c>
      <c r="N3649" t="s">
        <v>8303</v>
      </c>
      <c r="O3649">
        <f t="shared" si="285"/>
        <v>113</v>
      </c>
      <c r="P3649">
        <f t="shared" si="286"/>
        <v>37.67</v>
      </c>
      <c r="Q3649" s="11" t="s">
        <v>8315</v>
      </c>
      <c r="R3649" t="s">
        <v>8357</v>
      </c>
      <c r="S3649" s="15">
        <f t="shared" si="287"/>
        <v>42619.802488425921</v>
      </c>
      <c r="T3649" s="15">
        <f t="shared" si="288"/>
        <v>42659.875</v>
      </c>
      <c r="U3649">
        <f t="shared" si="289"/>
        <v>2016</v>
      </c>
    </row>
    <row r="3650" spans="1:21" ht="43.2" x14ac:dyDescent="0.3">
      <c r="A3650">
        <v>3348</v>
      </c>
      <c r="B3650" s="9" t="s">
        <v>3266</v>
      </c>
      <c r="C3650" s="3" t="s">
        <v>7458</v>
      </c>
      <c r="D3650" s="5">
        <v>5500</v>
      </c>
      <c r="E3650" s="7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>
        <f t="shared" si="286"/>
        <v>69.819999999999993</v>
      </c>
      <c r="Q3650" s="11" t="s">
        <v>8315</v>
      </c>
      <c r="R3650" t="s">
        <v>8316</v>
      </c>
      <c r="S3650" s="15">
        <f t="shared" si="287"/>
        <v>42466.558796296296</v>
      </c>
      <c r="T3650" s="15">
        <f t="shared" si="288"/>
        <v>42490.165972222225</v>
      </c>
      <c r="U3650">
        <f t="shared" si="289"/>
        <v>2016</v>
      </c>
    </row>
    <row r="3651" spans="1:21" ht="43.2" x14ac:dyDescent="0.3">
      <c r="A3651">
        <v>3542</v>
      </c>
      <c r="B3651" s="9" t="s">
        <v>3541</v>
      </c>
      <c r="C3651" s="3" t="s">
        <v>7652</v>
      </c>
      <c r="D3651" s="5">
        <v>5500</v>
      </c>
      <c r="E3651" s="7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>
        <f t="shared" si="286"/>
        <v>66.150000000000006</v>
      </c>
      <c r="Q3651" s="11" t="s">
        <v>8315</v>
      </c>
      <c r="R3651" t="s">
        <v>8316</v>
      </c>
      <c r="S3651" s="15">
        <f t="shared" si="287"/>
        <v>41829.599791666667</v>
      </c>
      <c r="T3651" s="15">
        <f t="shared" si="288"/>
        <v>41889.599791666667</v>
      </c>
      <c r="U3651">
        <f t="shared" si="289"/>
        <v>2014</v>
      </c>
    </row>
    <row r="3652" spans="1:21" ht="43.2" x14ac:dyDescent="0.3">
      <c r="A3652">
        <v>3553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 s="11" t="s">
        <v>8315</v>
      </c>
      <c r="R3652" t="s">
        <v>8316</v>
      </c>
      <c r="S3652" s="15">
        <f t="shared" si="287"/>
        <v>42196.028703703705</v>
      </c>
      <c r="T3652" s="15">
        <f t="shared" si="288"/>
        <v>42228</v>
      </c>
      <c r="U3652">
        <f t="shared" si="289"/>
        <v>2015</v>
      </c>
    </row>
    <row r="3653" spans="1:21" ht="57.6" x14ac:dyDescent="0.3">
      <c r="A3653">
        <v>3279</v>
      </c>
      <c r="B3653" s="9" t="s">
        <v>3279</v>
      </c>
      <c r="C3653" s="3" t="s">
        <v>7389</v>
      </c>
      <c r="D3653" s="5">
        <v>5800</v>
      </c>
      <c r="E3653" s="7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>
        <f t="shared" si="286"/>
        <v>105.21</v>
      </c>
      <c r="Q3653" s="11" t="s">
        <v>8315</v>
      </c>
      <c r="R3653" t="s">
        <v>8316</v>
      </c>
      <c r="S3653" s="15">
        <f t="shared" si="287"/>
        <v>42431.102534722217</v>
      </c>
      <c r="T3653" s="15">
        <f t="shared" si="288"/>
        <v>42461.06086805556</v>
      </c>
      <c r="U3653">
        <f t="shared" si="289"/>
        <v>2016</v>
      </c>
    </row>
    <row r="3654" spans="1:21" ht="43.2" x14ac:dyDescent="0.3">
      <c r="A3654">
        <v>3574</v>
      </c>
      <c r="B3654" s="9" t="s">
        <v>3573</v>
      </c>
      <c r="C3654" s="3" t="s">
        <v>7684</v>
      </c>
      <c r="D3654" s="5">
        <v>5800</v>
      </c>
      <c r="E3654" s="7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>
        <f t="shared" si="286"/>
        <v>136.78</v>
      </c>
      <c r="Q3654" s="11" t="s">
        <v>8315</v>
      </c>
      <c r="R3654" t="s">
        <v>8316</v>
      </c>
      <c r="S3654" s="15">
        <f t="shared" si="287"/>
        <v>41926.942685185182</v>
      </c>
      <c r="T3654" s="15">
        <f t="shared" si="288"/>
        <v>41956.984351851846</v>
      </c>
      <c r="U3654">
        <f t="shared" si="289"/>
        <v>2014</v>
      </c>
    </row>
    <row r="3655" spans="1:21" ht="57.6" x14ac:dyDescent="0.3">
      <c r="A3655">
        <v>3239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 s="11" t="s">
        <v>8315</v>
      </c>
      <c r="R3655" t="s">
        <v>8316</v>
      </c>
      <c r="S3655" s="15">
        <f t="shared" si="287"/>
        <v>42278.089039351849</v>
      </c>
      <c r="T3655" s="15">
        <f t="shared" si="288"/>
        <v>42302.999305555553</v>
      </c>
      <c r="U3655">
        <f t="shared" si="289"/>
        <v>2015</v>
      </c>
    </row>
    <row r="3656" spans="1:21" ht="43.2" x14ac:dyDescent="0.3">
      <c r="A3656">
        <v>2784</v>
      </c>
      <c r="B3656" s="9" t="s">
        <v>2784</v>
      </c>
      <c r="C3656" s="3" t="s">
        <v>6894</v>
      </c>
      <c r="D3656" s="5">
        <v>6000</v>
      </c>
      <c r="E3656" s="7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>
        <f t="shared" si="286"/>
        <v>66.11</v>
      </c>
      <c r="Q3656" s="11" t="s">
        <v>8315</v>
      </c>
      <c r="R3656" t="s">
        <v>8316</v>
      </c>
      <c r="S3656" s="15">
        <f t="shared" si="287"/>
        <v>41920.787534722222</v>
      </c>
      <c r="T3656" s="15">
        <f t="shared" si="288"/>
        <v>41941.787534722222</v>
      </c>
      <c r="U3656">
        <f t="shared" si="289"/>
        <v>2014</v>
      </c>
    </row>
    <row r="3657" spans="1:21" ht="57.6" x14ac:dyDescent="0.3">
      <c r="A3657">
        <v>2822</v>
      </c>
      <c r="B3657" s="9" t="s">
        <v>2822</v>
      </c>
      <c r="C3657" s="3" t="s">
        <v>6932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>
        <f t="shared" si="286"/>
        <v>63.83</v>
      </c>
      <c r="Q3657" s="11" t="s">
        <v>8315</v>
      </c>
      <c r="R3657" t="s">
        <v>8316</v>
      </c>
      <c r="S3657" s="15">
        <f t="shared" si="287"/>
        <v>42060.683935185181</v>
      </c>
      <c r="T3657" s="15">
        <f t="shared" si="288"/>
        <v>42090.642268518524</v>
      </c>
      <c r="U3657">
        <f t="shared" si="289"/>
        <v>2015</v>
      </c>
    </row>
    <row r="3658" spans="1:21" ht="43.2" x14ac:dyDescent="0.3">
      <c r="A3658">
        <v>2970</v>
      </c>
      <c r="B3658" s="9" t="s">
        <v>2970</v>
      </c>
      <c r="C3658" s="3" t="s">
        <v>7080</v>
      </c>
      <c r="D3658" s="5">
        <v>6000</v>
      </c>
      <c r="E3658" s="7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IFERROR(ROUND(E3658/L3658,2),0)</f>
        <v>69.89</v>
      </c>
      <c r="Q3658" s="11" t="s">
        <v>8315</v>
      </c>
      <c r="R3658" t="s">
        <v>8316</v>
      </c>
      <c r="S3658" s="15">
        <f t="shared" ref="S3658:S3721" si="292">(((J3658/60)/60)/24)+DATE(1970,1,1)</f>
        <v>41808.669571759259</v>
      </c>
      <c r="T3658" s="15">
        <f t="shared" ref="T3658:T3721" si="293">(((I3658/60)/60)/24)+DATE(1970,1,1)</f>
        <v>41838.669571759259</v>
      </c>
      <c r="U3658">
        <f t="shared" ref="U3658:U3721" si="294">YEAR(S3658)</f>
        <v>2014</v>
      </c>
    </row>
    <row r="3659" spans="1:21" ht="43.2" x14ac:dyDescent="0.3">
      <c r="A3659">
        <v>3213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 s="11" t="s">
        <v>8315</v>
      </c>
      <c r="R3659" t="s">
        <v>8316</v>
      </c>
      <c r="S3659" s="15">
        <f t="shared" si="292"/>
        <v>42171.763414351852</v>
      </c>
      <c r="T3659" s="15">
        <f t="shared" si="293"/>
        <v>42211.763414351852</v>
      </c>
      <c r="U3659">
        <f t="shared" si="294"/>
        <v>2015</v>
      </c>
    </row>
    <row r="3660" spans="1:21" ht="43.2" x14ac:dyDescent="0.3">
      <c r="A3660">
        <v>3266</v>
      </c>
      <c r="B3660" s="9" t="s">
        <v>3266</v>
      </c>
      <c r="C3660" s="3" t="s">
        <v>7376</v>
      </c>
      <c r="D3660" s="5">
        <v>6000</v>
      </c>
      <c r="E3660" s="7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>
        <f t="shared" si="291"/>
        <v>48.33</v>
      </c>
      <c r="Q3660" s="11" t="s">
        <v>8315</v>
      </c>
      <c r="R3660" t="s">
        <v>8316</v>
      </c>
      <c r="S3660" s="15">
        <f t="shared" si="292"/>
        <v>42136.536134259266</v>
      </c>
      <c r="T3660" s="15">
        <f t="shared" si="293"/>
        <v>42167.875</v>
      </c>
      <c r="U3660">
        <f t="shared" si="294"/>
        <v>2015</v>
      </c>
    </row>
    <row r="3661" spans="1:21" ht="43.2" x14ac:dyDescent="0.3">
      <c r="A3661">
        <v>3332</v>
      </c>
      <c r="B3661" s="9" t="s">
        <v>3332</v>
      </c>
      <c r="C3661" s="3" t="s">
        <v>7442</v>
      </c>
      <c r="D3661" s="5">
        <v>6000</v>
      </c>
      <c r="E3661" s="7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>
        <f t="shared" si="291"/>
        <v>72.290000000000006</v>
      </c>
      <c r="Q3661" s="11" t="s">
        <v>8315</v>
      </c>
      <c r="R3661" t="s">
        <v>8316</v>
      </c>
      <c r="S3661" s="15">
        <f t="shared" si="292"/>
        <v>41809.860300925924</v>
      </c>
      <c r="T3661" s="15">
        <f t="shared" si="293"/>
        <v>41839.860300925924</v>
      </c>
      <c r="U3661">
        <f t="shared" si="294"/>
        <v>2014</v>
      </c>
    </row>
    <row r="3662" spans="1:21" ht="43.2" x14ac:dyDescent="0.3">
      <c r="A3662">
        <v>3342</v>
      </c>
      <c r="B3662" s="9" t="s">
        <v>3342</v>
      </c>
      <c r="C3662" s="3" t="s">
        <v>7452</v>
      </c>
      <c r="D3662" s="5">
        <v>6000</v>
      </c>
      <c r="E3662" s="7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>
        <f t="shared" si="291"/>
        <v>78.209999999999994</v>
      </c>
      <c r="Q3662" s="11" t="s">
        <v>8315</v>
      </c>
      <c r="R3662" t="s">
        <v>8316</v>
      </c>
      <c r="S3662" s="15">
        <f t="shared" si="292"/>
        <v>42062.296412037031</v>
      </c>
      <c r="T3662" s="15">
        <f t="shared" si="293"/>
        <v>42095.207638888889</v>
      </c>
      <c r="U3662">
        <f t="shared" si="294"/>
        <v>2015</v>
      </c>
    </row>
    <row r="3663" spans="1:21" ht="43.2" x14ac:dyDescent="0.3">
      <c r="A3663">
        <v>3384</v>
      </c>
      <c r="B3663" s="9" t="s">
        <v>3383</v>
      </c>
      <c r="C3663" s="3" t="s">
        <v>7494</v>
      </c>
      <c r="D3663" s="5">
        <v>6000</v>
      </c>
      <c r="E3663" s="7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>
        <f t="shared" si="291"/>
        <v>93.76</v>
      </c>
      <c r="Q3663" s="11" t="s">
        <v>8315</v>
      </c>
      <c r="R3663" t="s">
        <v>8316</v>
      </c>
      <c r="S3663" s="15">
        <f t="shared" si="292"/>
        <v>42292.087592592594</v>
      </c>
      <c r="T3663" s="15">
        <f t="shared" si="293"/>
        <v>42329.125</v>
      </c>
      <c r="U3663">
        <f t="shared" si="294"/>
        <v>2015</v>
      </c>
    </row>
    <row r="3664" spans="1:21" ht="43.2" x14ac:dyDescent="0.3">
      <c r="A3664">
        <v>3424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>
        <f t="shared" si="291"/>
        <v>81.78</v>
      </c>
      <c r="Q3664" s="11" t="s">
        <v>8315</v>
      </c>
      <c r="R3664" t="s">
        <v>8316</v>
      </c>
      <c r="S3664" s="15">
        <f t="shared" si="292"/>
        <v>42018.676898148144</v>
      </c>
      <c r="T3664" s="15">
        <f t="shared" si="293"/>
        <v>42040.290972222225</v>
      </c>
      <c r="U3664">
        <f t="shared" si="294"/>
        <v>2015</v>
      </c>
    </row>
    <row r="3665" spans="1:21" ht="43.2" x14ac:dyDescent="0.3">
      <c r="A3665">
        <v>3527</v>
      </c>
      <c r="B3665" s="9" t="s">
        <v>3526</v>
      </c>
      <c r="C3665" s="3" t="s">
        <v>7637</v>
      </c>
      <c r="D3665" s="5">
        <v>6000</v>
      </c>
      <c r="E3665" s="7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>
        <f t="shared" si="291"/>
        <v>81.569999999999993</v>
      </c>
      <c r="Q3665" s="11" t="s">
        <v>8315</v>
      </c>
      <c r="R3665" t="s">
        <v>8316</v>
      </c>
      <c r="S3665" s="15">
        <f t="shared" si="292"/>
        <v>42167.023206018523</v>
      </c>
      <c r="T3665" s="15">
        <f t="shared" si="293"/>
        <v>42196.165972222225</v>
      </c>
      <c r="U3665">
        <f t="shared" si="294"/>
        <v>2015</v>
      </c>
    </row>
    <row r="3666" spans="1:21" ht="28.8" x14ac:dyDescent="0.3">
      <c r="A3666">
        <v>3310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 s="11" t="s">
        <v>8315</v>
      </c>
      <c r="R3666" t="s">
        <v>8316</v>
      </c>
      <c r="S3666" s="15">
        <f t="shared" si="292"/>
        <v>42253.928530092591</v>
      </c>
      <c r="T3666" s="15">
        <f t="shared" si="293"/>
        <v>42283.928530092591</v>
      </c>
      <c r="U3666">
        <f t="shared" si="294"/>
        <v>2015</v>
      </c>
    </row>
    <row r="3667" spans="1:21" ht="43.2" x14ac:dyDescent="0.3">
      <c r="A3667">
        <v>3154</v>
      </c>
      <c r="B3667" s="9" t="s">
        <v>3154</v>
      </c>
      <c r="C3667" s="3" t="s">
        <v>7264</v>
      </c>
      <c r="D3667" s="5">
        <v>7000</v>
      </c>
      <c r="E3667" s="7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>
        <f t="shared" si="291"/>
        <v>64.27</v>
      </c>
      <c r="Q3667" s="11" t="s">
        <v>8315</v>
      </c>
      <c r="R3667" t="s">
        <v>8316</v>
      </c>
      <c r="S3667" s="15">
        <f t="shared" si="292"/>
        <v>40970.875671296293</v>
      </c>
      <c r="T3667" s="15">
        <f t="shared" si="293"/>
        <v>41000.834004629629</v>
      </c>
      <c r="U3667">
        <f t="shared" si="294"/>
        <v>2012</v>
      </c>
    </row>
    <row r="3668" spans="1:21" ht="57.6" x14ac:dyDescent="0.3">
      <c r="A3668">
        <v>3171</v>
      </c>
      <c r="B3668" s="9" t="s">
        <v>3171</v>
      </c>
      <c r="C3668" s="3" t="s">
        <v>7281</v>
      </c>
      <c r="D3668" s="5">
        <v>7000</v>
      </c>
      <c r="E3668" s="7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>
        <f t="shared" si="291"/>
        <v>65.099999999999994</v>
      </c>
      <c r="Q3668" s="11" t="s">
        <v>8315</v>
      </c>
      <c r="R3668" t="s">
        <v>8316</v>
      </c>
      <c r="S3668" s="15">
        <f t="shared" si="292"/>
        <v>42466.608310185184</v>
      </c>
      <c r="T3668" s="15">
        <f t="shared" si="293"/>
        <v>42496.608310185184</v>
      </c>
      <c r="U3668">
        <f t="shared" si="294"/>
        <v>2016</v>
      </c>
    </row>
    <row r="3669" spans="1:21" ht="57.6" x14ac:dyDescent="0.3">
      <c r="A3669">
        <v>3182</v>
      </c>
      <c r="B3669" s="9" t="s">
        <v>3182</v>
      </c>
      <c r="C3669" s="3" t="s">
        <v>7292</v>
      </c>
      <c r="D3669" s="5">
        <v>7000</v>
      </c>
      <c r="E3669" s="7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>
        <f t="shared" si="291"/>
        <v>46.77</v>
      </c>
      <c r="Q3669" s="11" t="s">
        <v>8315</v>
      </c>
      <c r="R3669" t="s">
        <v>8316</v>
      </c>
      <c r="S3669" s="15">
        <f t="shared" si="292"/>
        <v>40883.949317129627</v>
      </c>
      <c r="T3669" s="15">
        <f t="shared" si="293"/>
        <v>40939.708333333336</v>
      </c>
      <c r="U3669">
        <f t="shared" si="294"/>
        <v>2011</v>
      </c>
    </row>
    <row r="3670" spans="1:21" ht="28.8" x14ac:dyDescent="0.3">
      <c r="A3670">
        <v>3228</v>
      </c>
      <c r="B3670" s="9" t="s">
        <v>3228</v>
      </c>
      <c r="C3670" s="3" t="s">
        <v>7338</v>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>
        <f t="shared" si="291"/>
        <v>193.62</v>
      </c>
      <c r="Q3670" s="11" t="s">
        <v>8315</v>
      </c>
      <c r="R3670" t="s">
        <v>8316</v>
      </c>
      <c r="S3670" s="15">
        <f t="shared" si="292"/>
        <v>42323.70930555556</v>
      </c>
      <c r="T3670" s="15">
        <f t="shared" si="293"/>
        <v>42355.207638888889</v>
      </c>
      <c r="U3670">
        <f t="shared" si="294"/>
        <v>2015</v>
      </c>
    </row>
    <row r="3671" spans="1:21" ht="43.2" x14ac:dyDescent="0.3">
      <c r="A3671">
        <v>3258</v>
      </c>
      <c r="B3671" s="9" t="s">
        <v>3258</v>
      </c>
      <c r="C3671" s="3" t="s">
        <v>7368</v>
      </c>
      <c r="D3671" s="5">
        <v>7000</v>
      </c>
      <c r="E3671" s="7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>
        <f t="shared" si="291"/>
        <v>98.2</v>
      </c>
      <c r="Q3671" s="11" t="s">
        <v>8315</v>
      </c>
      <c r="R3671" t="s">
        <v>8316</v>
      </c>
      <c r="S3671" s="15">
        <f t="shared" si="292"/>
        <v>41982.887280092589</v>
      </c>
      <c r="T3671" s="15">
        <f t="shared" si="293"/>
        <v>42012.887280092589</v>
      </c>
      <c r="U3671">
        <f t="shared" si="294"/>
        <v>2014</v>
      </c>
    </row>
    <row r="3672" spans="1:21" x14ac:dyDescent="0.3">
      <c r="A3672">
        <v>3586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 s="11" t="s">
        <v>8315</v>
      </c>
      <c r="R3672" t="s">
        <v>8316</v>
      </c>
      <c r="S3672" s="15">
        <f t="shared" si="292"/>
        <v>42576.697569444441</v>
      </c>
      <c r="T3672" s="15">
        <f t="shared" si="293"/>
        <v>42636.697569444441</v>
      </c>
      <c r="U3672">
        <f t="shared" si="294"/>
        <v>2016</v>
      </c>
    </row>
    <row r="3673" spans="1:21" ht="57.6" x14ac:dyDescent="0.3">
      <c r="A3673">
        <v>3712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 s="11" t="s">
        <v>8315</v>
      </c>
      <c r="R3673" t="s">
        <v>8316</v>
      </c>
      <c r="S3673" s="15">
        <f t="shared" si="292"/>
        <v>42134.172071759262</v>
      </c>
      <c r="T3673" s="15">
        <f t="shared" si="293"/>
        <v>42155.290972222225</v>
      </c>
      <c r="U3673">
        <f t="shared" si="294"/>
        <v>2015</v>
      </c>
    </row>
    <row r="3674" spans="1:21" ht="43.2" x14ac:dyDescent="0.3">
      <c r="A3674">
        <v>3363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 s="11" t="s">
        <v>8315</v>
      </c>
      <c r="R3674" t="s">
        <v>8316</v>
      </c>
      <c r="S3674" s="15">
        <f t="shared" si="292"/>
        <v>41851.771354166667</v>
      </c>
      <c r="T3674" s="15">
        <f t="shared" si="293"/>
        <v>41870.666666666664</v>
      </c>
      <c r="U3674">
        <f t="shared" si="294"/>
        <v>2014</v>
      </c>
    </row>
    <row r="3675" spans="1:21" ht="43.2" x14ac:dyDescent="0.3">
      <c r="A3675">
        <v>2797</v>
      </c>
      <c r="B3675" s="9" t="s">
        <v>2797</v>
      </c>
      <c r="C3675" s="3" t="s">
        <v>6907</v>
      </c>
      <c r="D3675" s="5">
        <v>8000</v>
      </c>
      <c r="E3675" s="7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>
        <f t="shared" si="291"/>
        <v>87.36</v>
      </c>
      <c r="Q3675" s="11" t="s">
        <v>8315</v>
      </c>
      <c r="R3675" t="s">
        <v>8316</v>
      </c>
      <c r="S3675" s="15">
        <f t="shared" si="292"/>
        <v>41798.94027777778</v>
      </c>
      <c r="T3675" s="15">
        <f t="shared" si="293"/>
        <v>41828.94027777778</v>
      </c>
      <c r="U3675">
        <f t="shared" si="294"/>
        <v>2014</v>
      </c>
    </row>
    <row r="3676" spans="1:21" ht="43.2" x14ac:dyDescent="0.3">
      <c r="A3676">
        <v>2975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 s="11" t="s">
        <v>8315</v>
      </c>
      <c r="R3676" t="s">
        <v>8316</v>
      </c>
      <c r="S3676" s="15">
        <f t="shared" si="292"/>
        <v>41941.683865740742</v>
      </c>
      <c r="T3676" s="15">
        <f t="shared" si="293"/>
        <v>41970.125</v>
      </c>
      <c r="U3676">
        <f t="shared" si="294"/>
        <v>2014</v>
      </c>
    </row>
    <row r="3677" spans="1:21" ht="28.8" x14ac:dyDescent="0.3">
      <c r="A3677">
        <v>3169</v>
      </c>
      <c r="B3677" s="9" t="s">
        <v>3169</v>
      </c>
      <c r="C3677" s="3" t="s">
        <v>7279</v>
      </c>
      <c r="D3677" s="5">
        <v>8000</v>
      </c>
      <c r="E3677" s="7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>
        <f t="shared" si="291"/>
        <v>100.5</v>
      </c>
      <c r="Q3677" s="11" t="s">
        <v>8315</v>
      </c>
      <c r="R3677" t="s">
        <v>8316</v>
      </c>
      <c r="S3677" s="15">
        <f t="shared" si="292"/>
        <v>41591.737974537034</v>
      </c>
      <c r="T3677" s="15">
        <f t="shared" si="293"/>
        <v>41621.207638888889</v>
      </c>
      <c r="U3677">
        <f t="shared" si="294"/>
        <v>2013</v>
      </c>
    </row>
    <row r="3678" spans="1:21" ht="43.2" x14ac:dyDescent="0.3">
      <c r="A3678">
        <v>3243</v>
      </c>
      <c r="B3678" s="9" t="s">
        <v>3243</v>
      </c>
      <c r="C3678" s="3" t="s">
        <v>7353</v>
      </c>
      <c r="D3678" s="5">
        <v>8000</v>
      </c>
      <c r="E3678" s="7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>
        <f t="shared" si="291"/>
        <v>115.87</v>
      </c>
      <c r="Q3678" s="11" t="s">
        <v>8315</v>
      </c>
      <c r="R3678" t="s">
        <v>8316</v>
      </c>
      <c r="S3678" s="15">
        <f t="shared" si="292"/>
        <v>42262.096782407403</v>
      </c>
      <c r="T3678" s="15">
        <f t="shared" si="293"/>
        <v>42286</v>
      </c>
      <c r="U3678">
        <f t="shared" si="294"/>
        <v>2015</v>
      </c>
    </row>
    <row r="3679" spans="1:21" ht="43.2" x14ac:dyDescent="0.3">
      <c r="A3679">
        <v>3269</v>
      </c>
      <c r="B3679" s="9" t="s">
        <v>3269</v>
      </c>
      <c r="C3679" s="3" t="s">
        <v>7379</v>
      </c>
      <c r="D3679" s="5">
        <v>8000</v>
      </c>
      <c r="E3679" s="7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>
        <f t="shared" si="291"/>
        <v>116</v>
      </c>
      <c r="Q3679" s="11" t="s">
        <v>8315</v>
      </c>
      <c r="R3679" t="s">
        <v>8316</v>
      </c>
      <c r="S3679" s="15">
        <f t="shared" si="292"/>
        <v>42137.395798611105</v>
      </c>
      <c r="T3679" s="15">
        <f t="shared" si="293"/>
        <v>42171.458333333328</v>
      </c>
      <c r="U3679">
        <f t="shared" si="294"/>
        <v>2015</v>
      </c>
    </row>
    <row r="3680" spans="1:21" ht="43.2" x14ac:dyDescent="0.3">
      <c r="A3680">
        <v>3326</v>
      </c>
      <c r="B3680" s="9" t="s">
        <v>3326</v>
      </c>
      <c r="C3680" s="3" t="s">
        <v>7436</v>
      </c>
      <c r="D3680" s="5">
        <v>8000</v>
      </c>
      <c r="E3680" s="7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>
        <f t="shared" si="291"/>
        <v>142.28</v>
      </c>
      <c r="Q3680" s="11" t="s">
        <v>8315</v>
      </c>
      <c r="R3680" t="s">
        <v>8316</v>
      </c>
      <c r="S3680" s="15">
        <f t="shared" si="292"/>
        <v>42041.714178240742</v>
      </c>
      <c r="T3680" s="15">
        <f t="shared" si="293"/>
        <v>42071.67251157407</v>
      </c>
      <c r="U3680">
        <f t="shared" si="294"/>
        <v>2015</v>
      </c>
    </row>
    <row r="3681" spans="1:21" ht="43.2" x14ac:dyDescent="0.3">
      <c r="A3681">
        <v>3339</v>
      </c>
      <c r="B3681" s="9" t="s">
        <v>3339</v>
      </c>
      <c r="C3681" s="3" t="s">
        <v>7449</v>
      </c>
      <c r="D3681" s="5">
        <v>8000</v>
      </c>
      <c r="E3681" s="7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>
        <f t="shared" si="291"/>
        <v>177.62</v>
      </c>
      <c r="Q3681" s="11" t="s">
        <v>8315</v>
      </c>
      <c r="R3681" t="s">
        <v>8316</v>
      </c>
      <c r="S3681" s="15">
        <f t="shared" si="292"/>
        <v>42549.665717592594</v>
      </c>
      <c r="T3681" s="15">
        <f t="shared" si="293"/>
        <v>42579.665717592594</v>
      </c>
      <c r="U3681">
        <f t="shared" si="294"/>
        <v>2016</v>
      </c>
    </row>
    <row r="3682" spans="1:21" ht="43.2" x14ac:dyDescent="0.3">
      <c r="A3682">
        <v>3376</v>
      </c>
      <c r="B3682" s="9" t="s">
        <v>3375</v>
      </c>
      <c r="C3682" s="3" t="s">
        <v>7486</v>
      </c>
      <c r="D3682" s="5">
        <v>8000</v>
      </c>
      <c r="E3682" s="7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>
        <f t="shared" si="291"/>
        <v>421.11</v>
      </c>
      <c r="Q3682" s="11" t="s">
        <v>8315</v>
      </c>
      <c r="R3682" t="s">
        <v>8316</v>
      </c>
      <c r="S3682" s="15">
        <f t="shared" si="292"/>
        <v>42059.701319444444</v>
      </c>
      <c r="T3682" s="15">
        <f t="shared" si="293"/>
        <v>42119.659652777773</v>
      </c>
      <c r="U3682">
        <f t="shared" si="294"/>
        <v>2015</v>
      </c>
    </row>
    <row r="3683" spans="1:21" ht="43.2" x14ac:dyDescent="0.3">
      <c r="A3683">
        <v>3377</v>
      </c>
      <c r="B3683" s="9" t="s">
        <v>3376</v>
      </c>
      <c r="C3683" s="3" t="s">
        <v>7487</v>
      </c>
      <c r="D3683" s="5">
        <v>8000</v>
      </c>
      <c r="E3683" s="7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>
        <f t="shared" si="291"/>
        <v>104.99</v>
      </c>
      <c r="Q3683" s="11" t="s">
        <v>8315</v>
      </c>
      <c r="R3683" t="s">
        <v>8316</v>
      </c>
      <c r="S3683" s="15">
        <f t="shared" si="292"/>
        <v>42053.732627314821</v>
      </c>
      <c r="T3683" s="15">
        <f t="shared" si="293"/>
        <v>42083.705555555556</v>
      </c>
      <c r="U3683">
        <f t="shared" si="294"/>
        <v>2015</v>
      </c>
    </row>
    <row r="3684" spans="1:21" ht="57.6" x14ac:dyDescent="0.3">
      <c r="A3684">
        <v>3662</v>
      </c>
      <c r="B3684" s="9" t="s">
        <v>3659</v>
      </c>
      <c r="C3684" s="3" t="s">
        <v>7772</v>
      </c>
      <c r="D3684" s="5">
        <v>8000</v>
      </c>
      <c r="E3684" s="7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>
        <f t="shared" si="291"/>
        <v>202.85</v>
      </c>
      <c r="Q3684" s="11" t="s">
        <v>8315</v>
      </c>
      <c r="R3684" t="s">
        <v>8316</v>
      </c>
      <c r="S3684" s="15">
        <f t="shared" si="292"/>
        <v>42064.220069444447</v>
      </c>
      <c r="T3684" s="15">
        <f t="shared" si="293"/>
        <v>42094.178402777776</v>
      </c>
      <c r="U3684">
        <f t="shared" si="294"/>
        <v>2015</v>
      </c>
    </row>
    <row r="3685" spans="1:21" x14ac:dyDescent="0.3">
      <c r="A3685">
        <v>3302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 s="11" t="s">
        <v>8315</v>
      </c>
      <c r="R3685" t="s">
        <v>8316</v>
      </c>
      <c r="S3685" s="15">
        <f t="shared" si="292"/>
        <v>42681.35157407407</v>
      </c>
      <c r="T3685" s="15">
        <f t="shared" si="293"/>
        <v>42711.35157407407</v>
      </c>
      <c r="U3685">
        <f t="shared" si="294"/>
        <v>2016</v>
      </c>
    </row>
    <row r="3686" spans="1:21" ht="57.6" x14ac:dyDescent="0.3">
      <c r="A3686">
        <v>3241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 s="11" t="s">
        <v>8315</v>
      </c>
      <c r="R3686" t="s">
        <v>8316</v>
      </c>
      <c r="S3686" s="15">
        <f t="shared" si="292"/>
        <v>41893.324884259258</v>
      </c>
      <c r="T3686" s="15">
        <f t="shared" si="293"/>
        <v>41926.290972222225</v>
      </c>
      <c r="U3686">
        <f t="shared" si="294"/>
        <v>2014</v>
      </c>
    </row>
    <row r="3687" spans="1:21" ht="28.8" x14ac:dyDescent="0.3">
      <c r="A3687">
        <v>3360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 s="11" t="s">
        <v>8315</v>
      </c>
      <c r="R3687" t="s">
        <v>8316</v>
      </c>
      <c r="S3687" s="15">
        <f t="shared" si="292"/>
        <v>42697.082673611112</v>
      </c>
      <c r="T3687" s="15">
        <f t="shared" si="293"/>
        <v>42718.665972222225</v>
      </c>
      <c r="U3687">
        <f t="shared" si="294"/>
        <v>2016</v>
      </c>
    </row>
    <row r="3688" spans="1:21" ht="43.2" x14ac:dyDescent="0.3">
      <c r="A3688">
        <v>2828</v>
      </c>
      <c r="B3688" s="9" t="s">
        <v>2828</v>
      </c>
      <c r="C3688" s="3" t="s">
        <v>6938</v>
      </c>
      <c r="D3688" s="5">
        <v>9500</v>
      </c>
      <c r="E3688" s="7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>
        <f t="shared" si="291"/>
        <v>98.31</v>
      </c>
      <c r="Q3688" s="11" t="s">
        <v>8315</v>
      </c>
      <c r="R3688" t="s">
        <v>8316</v>
      </c>
      <c r="S3688" s="15">
        <f t="shared" si="292"/>
        <v>42254.264687499999</v>
      </c>
      <c r="T3688" s="15">
        <f t="shared" si="293"/>
        <v>42279.958333333328</v>
      </c>
      <c r="U3688">
        <f t="shared" si="294"/>
        <v>2015</v>
      </c>
    </row>
    <row r="3689" spans="1:21" ht="43.2" x14ac:dyDescent="0.3">
      <c r="A3689">
        <v>3209</v>
      </c>
      <c r="B3689" s="9" t="s">
        <v>3209</v>
      </c>
      <c r="C3689" s="3" t="s">
        <v>7319</v>
      </c>
      <c r="D3689" s="5">
        <v>9500</v>
      </c>
      <c r="E3689" s="7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>
        <f t="shared" si="291"/>
        <v>50.16</v>
      </c>
      <c r="Q3689" s="11" t="s">
        <v>8315</v>
      </c>
      <c r="R3689" t="s">
        <v>8316</v>
      </c>
      <c r="S3689" s="15">
        <f t="shared" si="292"/>
        <v>41778.637245370373</v>
      </c>
      <c r="T3689" s="15">
        <f t="shared" si="293"/>
        <v>41810.958333333336</v>
      </c>
      <c r="U3689">
        <f t="shared" si="294"/>
        <v>2014</v>
      </c>
    </row>
    <row r="3690" spans="1:21" ht="43.2" x14ac:dyDescent="0.3">
      <c r="A3690">
        <v>3433</v>
      </c>
      <c r="B3690" s="9" t="s">
        <v>3432</v>
      </c>
      <c r="C3690" s="3" t="s">
        <v>7543</v>
      </c>
      <c r="D3690" s="5">
        <v>9500</v>
      </c>
      <c r="E3690" s="7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>
        <f t="shared" si="291"/>
        <v>134.15</v>
      </c>
      <c r="Q3690" s="11" t="s">
        <v>8315</v>
      </c>
      <c r="R3690" t="s">
        <v>8316</v>
      </c>
      <c r="S3690" s="15">
        <f t="shared" si="292"/>
        <v>41776.063136574077</v>
      </c>
      <c r="T3690" s="15">
        <f t="shared" si="293"/>
        <v>41807.125</v>
      </c>
      <c r="U3690">
        <f t="shared" si="294"/>
        <v>2014</v>
      </c>
    </row>
    <row r="3691" spans="1:21" ht="57.6" x14ac:dyDescent="0.3">
      <c r="A3691">
        <v>527</v>
      </c>
      <c r="B3691" s="9" t="s">
        <v>528</v>
      </c>
      <c r="C3691" s="3" t="s">
        <v>4637</v>
      </c>
      <c r="D3691" s="5">
        <v>10000</v>
      </c>
      <c r="E3691" s="7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>
        <f t="shared" si="291"/>
        <v>63.83</v>
      </c>
      <c r="Q3691" s="11" t="s">
        <v>8315</v>
      </c>
      <c r="R3691" t="s">
        <v>8316</v>
      </c>
      <c r="S3691" s="15">
        <f t="shared" si="292"/>
        <v>42753.205625000002</v>
      </c>
      <c r="T3691" s="15">
        <f t="shared" si="293"/>
        <v>42783.670138888891</v>
      </c>
      <c r="U3691">
        <f t="shared" si="294"/>
        <v>2017</v>
      </c>
    </row>
    <row r="3692" spans="1:21" ht="43.2" x14ac:dyDescent="0.3">
      <c r="A3692">
        <v>532</v>
      </c>
      <c r="B3692" s="9" t="s">
        <v>533</v>
      </c>
      <c r="C3692" s="3" t="s">
        <v>4642</v>
      </c>
      <c r="D3692" s="5">
        <v>10000</v>
      </c>
      <c r="E3692" s="7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>
        <f t="shared" si="291"/>
        <v>71.239999999999995</v>
      </c>
      <c r="Q3692" s="11" t="s">
        <v>8315</v>
      </c>
      <c r="R3692" t="s">
        <v>8316</v>
      </c>
      <c r="S3692" s="15">
        <f t="shared" si="292"/>
        <v>42473.007037037038</v>
      </c>
      <c r="T3692" s="15">
        <f t="shared" si="293"/>
        <v>42503.007037037038</v>
      </c>
      <c r="U3692">
        <f t="shared" si="294"/>
        <v>2016</v>
      </c>
    </row>
    <row r="3693" spans="1:21" ht="57.6" x14ac:dyDescent="0.3">
      <c r="A3693">
        <v>2793</v>
      </c>
      <c r="B3693" s="9" t="s">
        <v>2793</v>
      </c>
      <c r="C3693" s="3" t="s">
        <v>6903</v>
      </c>
      <c r="D3693" s="5">
        <v>10000</v>
      </c>
      <c r="E3693" s="7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>
        <f t="shared" si="291"/>
        <v>151.46</v>
      </c>
      <c r="Q3693" s="11" t="s">
        <v>8315</v>
      </c>
      <c r="R3693" t="s">
        <v>8316</v>
      </c>
      <c r="S3693" s="15">
        <f t="shared" si="292"/>
        <v>42176.419039351851</v>
      </c>
      <c r="T3693" s="15">
        <f t="shared" si="293"/>
        <v>42206.419039351851</v>
      </c>
      <c r="U3693">
        <f t="shared" si="294"/>
        <v>2015</v>
      </c>
    </row>
    <row r="3694" spans="1:21" ht="43.2" x14ac:dyDescent="0.3">
      <c r="A3694">
        <v>2803</v>
      </c>
      <c r="B3694" s="9" t="s">
        <v>2803</v>
      </c>
      <c r="C3694" s="3" t="s">
        <v>6913</v>
      </c>
      <c r="D3694" s="5">
        <v>10000</v>
      </c>
      <c r="E3694" s="7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>
        <f t="shared" si="291"/>
        <v>90.74</v>
      </c>
      <c r="Q3694" s="11" t="s">
        <v>8315</v>
      </c>
      <c r="R3694" t="s">
        <v>8316</v>
      </c>
      <c r="S3694" s="15">
        <f t="shared" si="292"/>
        <v>42158.065694444449</v>
      </c>
      <c r="T3694" s="15">
        <f t="shared" si="293"/>
        <v>42201</v>
      </c>
      <c r="U3694">
        <f t="shared" si="294"/>
        <v>2015</v>
      </c>
    </row>
    <row r="3695" spans="1:21" ht="43.2" x14ac:dyDescent="0.3">
      <c r="A3695">
        <v>2811</v>
      </c>
      <c r="B3695" s="9" t="s">
        <v>2811</v>
      </c>
      <c r="C3695" s="3" t="s">
        <v>6921</v>
      </c>
      <c r="D3695" s="5">
        <v>10000</v>
      </c>
      <c r="E3695" s="7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>
        <f t="shared" si="291"/>
        <v>92.84</v>
      </c>
      <c r="Q3695" s="11" t="s">
        <v>8315</v>
      </c>
      <c r="R3695" t="s">
        <v>8316</v>
      </c>
      <c r="S3695" s="15">
        <f t="shared" si="292"/>
        <v>42028.496562500004</v>
      </c>
      <c r="T3695" s="15">
        <f t="shared" si="293"/>
        <v>42058.496562500004</v>
      </c>
      <c r="U3695">
        <f t="shared" si="294"/>
        <v>2015</v>
      </c>
    </row>
    <row r="3696" spans="1:21" ht="43.2" x14ac:dyDescent="0.3">
      <c r="A3696">
        <v>2818</v>
      </c>
      <c r="B3696" s="9" t="s">
        <v>2818</v>
      </c>
      <c r="C3696" s="3" t="s">
        <v>6928</v>
      </c>
      <c r="D3696" s="5">
        <v>10000</v>
      </c>
      <c r="E3696" s="7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>
        <f t="shared" si="291"/>
        <v>103.95</v>
      </c>
      <c r="Q3696" s="11" t="s">
        <v>8315</v>
      </c>
      <c r="R3696" t="s">
        <v>8316</v>
      </c>
      <c r="S3696" s="15">
        <f t="shared" si="292"/>
        <v>42250.598217592589</v>
      </c>
      <c r="T3696" s="15">
        <f t="shared" si="293"/>
        <v>42270.598217592589</v>
      </c>
      <c r="U3696">
        <f t="shared" si="294"/>
        <v>2015</v>
      </c>
    </row>
    <row r="3697" spans="1:21" ht="57.6" x14ac:dyDescent="0.3">
      <c r="A3697">
        <v>2963</v>
      </c>
      <c r="B3697" s="9" t="s">
        <v>2963</v>
      </c>
      <c r="C3697" s="3" t="s">
        <v>7073</v>
      </c>
      <c r="D3697" s="5">
        <v>10000</v>
      </c>
      <c r="E3697" s="7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>
        <f t="shared" si="291"/>
        <v>109.03</v>
      </c>
      <c r="Q3697" s="11" t="s">
        <v>8315</v>
      </c>
      <c r="R3697" t="s">
        <v>8316</v>
      </c>
      <c r="S3697" s="15">
        <f t="shared" si="292"/>
        <v>42157.470185185186</v>
      </c>
      <c r="T3697" s="15">
        <f t="shared" si="293"/>
        <v>42187.470185185186</v>
      </c>
      <c r="U3697">
        <f t="shared" si="294"/>
        <v>2015</v>
      </c>
    </row>
    <row r="3698" spans="1:21" ht="43.2" x14ac:dyDescent="0.3">
      <c r="A3698">
        <v>2966</v>
      </c>
      <c r="B3698" s="9" t="s">
        <v>2966</v>
      </c>
      <c r="C3698" s="3" t="s">
        <v>7076</v>
      </c>
      <c r="D3698" s="5">
        <v>10000</v>
      </c>
      <c r="E3698" s="7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>
        <f t="shared" si="291"/>
        <v>88.77</v>
      </c>
      <c r="Q3698" s="11" t="s">
        <v>8315</v>
      </c>
      <c r="R3698" t="s">
        <v>8316</v>
      </c>
      <c r="S3698" s="15">
        <f t="shared" si="292"/>
        <v>42233.738564814819</v>
      </c>
      <c r="T3698" s="15">
        <f t="shared" si="293"/>
        <v>42263.738564814819</v>
      </c>
      <c r="U3698">
        <f t="shared" si="294"/>
        <v>2015</v>
      </c>
    </row>
    <row r="3699" spans="1:21" ht="43.2" x14ac:dyDescent="0.3">
      <c r="A3699">
        <v>3173</v>
      </c>
      <c r="B3699" s="9" t="s">
        <v>3173</v>
      </c>
      <c r="C3699" s="3" t="s">
        <v>7283</v>
      </c>
      <c r="D3699" s="5">
        <v>10000</v>
      </c>
      <c r="E3699" s="7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>
        <f t="shared" si="291"/>
        <v>139.19</v>
      </c>
      <c r="Q3699" s="11" t="s">
        <v>8315</v>
      </c>
      <c r="R3699" t="s">
        <v>8316</v>
      </c>
      <c r="S3699" s="15">
        <f t="shared" si="292"/>
        <v>41878.878379629627</v>
      </c>
      <c r="T3699" s="15">
        <f t="shared" si="293"/>
        <v>41908.878379629627</v>
      </c>
      <c r="U3699">
        <f t="shared" si="294"/>
        <v>2014</v>
      </c>
    </row>
    <row r="3700" spans="1:21" ht="43.2" x14ac:dyDescent="0.3">
      <c r="A3700">
        <v>3242</v>
      </c>
      <c r="B3700" s="9" t="s">
        <v>3242</v>
      </c>
      <c r="C3700" s="3" t="s">
        <v>7352</v>
      </c>
      <c r="D3700" s="5">
        <v>10000</v>
      </c>
      <c r="E3700" s="7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>
        <f t="shared" si="291"/>
        <v>69.569999999999993</v>
      </c>
      <c r="Q3700" s="11" t="s">
        <v>8315</v>
      </c>
      <c r="R3700" t="s">
        <v>8316</v>
      </c>
      <c r="S3700" s="15">
        <f t="shared" si="292"/>
        <v>41871.755694444444</v>
      </c>
      <c r="T3700" s="15">
        <f t="shared" si="293"/>
        <v>41901.755694444444</v>
      </c>
      <c r="U3700">
        <f t="shared" si="294"/>
        <v>2014</v>
      </c>
    </row>
    <row r="3701" spans="1:21" ht="43.2" x14ac:dyDescent="0.3">
      <c r="A3701">
        <v>3246</v>
      </c>
      <c r="B3701" s="9" t="s">
        <v>3246</v>
      </c>
      <c r="C3701" s="3" t="s">
        <v>7356</v>
      </c>
      <c r="D3701" s="5">
        <v>10000</v>
      </c>
      <c r="E3701" s="7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>
        <f t="shared" si="291"/>
        <v>57.63</v>
      </c>
      <c r="Q3701" s="11" t="s">
        <v>8315</v>
      </c>
      <c r="R3701" t="s">
        <v>8316</v>
      </c>
      <c r="S3701" s="15">
        <f t="shared" si="292"/>
        <v>42230.472222222219</v>
      </c>
      <c r="T3701" s="15">
        <f t="shared" si="293"/>
        <v>42259.165972222225</v>
      </c>
      <c r="U3701">
        <f t="shared" si="294"/>
        <v>2015</v>
      </c>
    </row>
    <row r="3702" spans="1:21" ht="43.2" x14ac:dyDescent="0.3">
      <c r="A3702">
        <v>3256</v>
      </c>
      <c r="B3702" s="9" t="s">
        <v>3256</v>
      </c>
      <c r="C3702" s="3" t="s">
        <v>7366</v>
      </c>
      <c r="D3702" s="5">
        <v>10000</v>
      </c>
      <c r="E3702" s="7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>
        <f t="shared" si="291"/>
        <v>72.760000000000005</v>
      </c>
      <c r="Q3702" s="11" t="s">
        <v>8315</v>
      </c>
      <c r="R3702" t="s">
        <v>8316</v>
      </c>
      <c r="S3702" s="15">
        <f t="shared" si="292"/>
        <v>42144.573807870373</v>
      </c>
      <c r="T3702" s="15">
        <f t="shared" si="293"/>
        <v>42166.165972222225</v>
      </c>
      <c r="U3702">
        <f t="shared" si="294"/>
        <v>2015</v>
      </c>
    </row>
    <row r="3703" spans="1:21" ht="43.2" x14ac:dyDescent="0.3">
      <c r="A3703">
        <v>3272</v>
      </c>
      <c r="B3703" s="9" t="s">
        <v>3272</v>
      </c>
      <c r="C3703" s="3" t="s">
        <v>7382</v>
      </c>
      <c r="D3703" s="5">
        <v>10000</v>
      </c>
      <c r="E3703" s="7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>
        <f t="shared" si="291"/>
        <v>106.5</v>
      </c>
      <c r="Q3703" s="11" t="s">
        <v>8315</v>
      </c>
      <c r="R3703" t="s">
        <v>8316</v>
      </c>
      <c r="S3703" s="15">
        <f t="shared" si="292"/>
        <v>42284.500104166669</v>
      </c>
      <c r="T3703" s="15">
        <f t="shared" si="293"/>
        <v>42314.541770833333</v>
      </c>
      <c r="U3703">
        <f t="shared" si="294"/>
        <v>2015</v>
      </c>
    </row>
    <row r="3704" spans="1:21" ht="43.2" x14ac:dyDescent="0.3">
      <c r="A3704">
        <v>3288</v>
      </c>
      <c r="B3704" s="9" t="s">
        <v>3288</v>
      </c>
      <c r="C3704" s="3" t="s">
        <v>7398</v>
      </c>
      <c r="D3704" s="5">
        <v>10000</v>
      </c>
      <c r="E3704" s="7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>
        <f t="shared" si="291"/>
        <v>48.44</v>
      </c>
      <c r="Q3704" s="11" t="s">
        <v>8315</v>
      </c>
      <c r="R3704" t="s">
        <v>8316</v>
      </c>
      <c r="S3704" s="15">
        <f t="shared" si="292"/>
        <v>42505.774479166663</v>
      </c>
      <c r="T3704" s="15">
        <f t="shared" si="293"/>
        <v>42541.958333333328</v>
      </c>
      <c r="U3704">
        <f t="shared" si="294"/>
        <v>2016</v>
      </c>
    </row>
    <row r="3705" spans="1:21" ht="43.2" x14ac:dyDescent="0.3">
      <c r="A3705">
        <v>3298</v>
      </c>
      <c r="B3705" s="9" t="s">
        <v>3298</v>
      </c>
      <c r="C3705" s="3" t="s">
        <v>7408</v>
      </c>
      <c r="D3705" s="5">
        <v>10000</v>
      </c>
      <c r="E3705" s="7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>
        <f t="shared" si="291"/>
        <v>141.29</v>
      </c>
      <c r="Q3705" s="11" t="s">
        <v>8315</v>
      </c>
      <c r="R3705" t="s">
        <v>8316</v>
      </c>
      <c r="S3705" s="15">
        <f t="shared" si="292"/>
        <v>42239.957962962959</v>
      </c>
      <c r="T3705" s="15">
        <f t="shared" si="293"/>
        <v>42260</v>
      </c>
      <c r="U3705">
        <f t="shared" si="294"/>
        <v>2015</v>
      </c>
    </row>
    <row r="3706" spans="1:21" ht="43.2" x14ac:dyDescent="0.3">
      <c r="A3706">
        <v>3358</v>
      </c>
      <c r="B3706" s="9" t="s">
        <v>3357</v>
      </c>
      <c r="C3706" s="3" t="s">
        <v>7468</v>
      </c>
      <c r="D3706" s="5">
        <v>10000</v>
      </c>
      <c r="E3706" s="7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>
        <f t="shared" si="291"/>
        <v>63.57</v>
      </c>
      <c r="Q3706" s="11" t="s">
        <v>8315</v>
      </c>
      <c r="R3706" t="s">
        <v>8316</v>
      </c>
      <c r="S3706" s="15">
        <f t="shared" si="292"/>
        <v>41932.311099537037</v>
      </c>
      <c r="T3706" s="15">
        <f t="shared" si="293"/>
        <v>41962.352766203709</v>
      </c>
      <c r="U3706">
        <f t="shared" si="294"/>
        <v>2014</v>
      </c>
    </row>
    <row r="3707" spans="1:21" ht="43.2" x14ac:dyDescent="0.3">
      <c r="A3707">
        <v>3389</v>
      </c>
      <c r="B3707" s="9" t="s">
        <v>3388</v>
      </c>
      <c r="C3707" s="3" t="s">
        <v>7499</v>
      </c>
      <c r="D3707" s="5">
        <v>10000</v>
      </c>
      <c r="E3707" s="7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>
        <f t="shared" si="291"/>
        <v>184.68</v>
      </c>
      <c r="Q3707" s="11" t="s">
        <v>8315</v>
      </c>
      <c r="R3707" t="s">
        <v>8316</v>
      </c>
      <c r="S3707" s="15">
        <f t="shared" si="292"/>
        <v>42494.563449074078</v>
      </c>
      <c r="T3707" s="15">
        <f t="shared" si="293"/>
        <v>42524.563449074078</v>
      </c>
      <c r="U3707">
        <f t="shared" si="294"/>
        <v>2016</v>
      </c>
    </row>
    <row r="3708" spans="1:21" ht="43.2" x14ac:dyDescent="0.3">
      <c r="A3708">
        <v>3400</v>
      </c>
      <c r="B3708" s="9" t="s">
        <v>3399</v>
      </c>
      <c r="C3708" s="3" t="s">
        <v>7510</v>
      </c>
      <c r="D3708" s="5">
        <v>10000</v>
      </c>
      <c r="E3708" s="7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>
        <f t="shared" si="291"/>
        <v>118.13</v>
      </c>
      <c r="Q3708" s="11" t="s">
        <v>8315</v>
      </c>
      <c r="R3708" t="s">
        <v>8316</v>
      </c>
      <c r="S3708" s="15">
        <f t="shared" si="292"/>
        <v>41834.953865740739</v>
      </c>
      <c r="T3708" s="15">
        <f t="shared" si="293"/>
        <v>41879.953865740739</v>
      </c>
      <c r="U3708">
        <f t="shared" si="294"/>
        <v>2014</v>
      </c>
    </row>
    <row r="3709" spans="1:21" ht="43.2" x14ac:dyDescent="0.3">
      <c r="A3709">
        <v>3406</v>
      </c>
      <c r="B3709" s="9" t="s">
        <v>3405</v>
      </c>
      <c r="C3709" s="3" t="s">
        <v>7516</v>
      </c>
      <c r="D3709" s="5">
        <v>10000</v>
      </c>
      <c r="E3709" s="7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>
        <f t="shared" si="291"/>
        <v>110.23</v>
      </c>
      <c r="Q3709" s="11" t="s">
        <v>8315</v>
      </c>
      <c r="R3709" t="s">
        <v>8316</v>
      </c>
      <c r="S3709" s="15">
        <f t="shared" si="292"/>
        <v>41791.492777777778</v>
      </c>
      <c r="T3709" s="15">
        <f t="shared" si="293"/>
        <v>41836.492777777778</v>
      </c>
      <c r="U3709">
        <f t="shared" si="294"/>
        <v>2014</v>
      </c>
    </row>
    <row r="3710" spans="1:21" ht="43.2" x14ac:dyDescent="0.3">
      <c r="A3710">
        <v>3421</v>
      </c>
      <c r="B3710" s="9" t="s">
        <v>3420</v>
      </c>
      <c r="C3710" s="3" t="s">
        <v>7531</v>
      </c>
      <c r="D3710" s="5">
        <v>10000</v>
      </c>
      <c r="E3710" s="7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>
        <f t="shared" si="291"/>
        <v>103.21</v>
      </c>
      <c r="Q3710" s="11" t="s">
        <v>8315</v>
      </c>
      <c r="R3710" t="s">
        <v>8316</v>
      </c>
      <c r="S3710" s="15">
        <f t="shared" si="292"/>
        <v>42037.791238425925</v>
      </c>
      <c r="T3710" s="15">
        <f t="shared" si="293"/>
        <v>42067.791238425925</v>
      </c>
      <c r="U3710">
        <f t="shared" si="294"/>
        <v>2015</v>
      </c>
    </row>
    <row r="3711" spans="1:21" ht="43.2" x14ac:dyDescent="0.3">
      <c r="A3711">
        <v>3434</v>
      </c>
      <c r="B3711" s="9" t="s">
        <v>3433</v>
      </c>
      <c r="C3711" s="3" t="s">
        <v>7544</v>
      </c>
      <c r="D3711" s="5">
        <v>10000</v>
      </c>
      <c r="E3711" s="7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>
        <f t="shared" si="291"/>
        <v>62.83</v>
      </c>
      <c r="Q3711" s="11" t="s">
        <v>8315</v>
      </c>
      <c r="R3711" t="s">
        <v>8316</v>
      </c>
      <c r="S3711" s="15">
        <f t="shared" si="292"/>
        <v>41800.380428240744</v>
      </c>
      <c r="T3711" s="15">
        <f t="shared" si="293"/>
        <v>41830.380428240744</v>
      </c>
      <c r="U3711">
        <f t="shared" si="294"/>
        <v>2014</v>
      </c>
    </row>
    <row r="3712" spans="1:21" ht="43.2" x14ac:dyDescent="0.3">
      <c r="A3712">
        <v>3455</v>
      </c>
      <c r="B3712" s="9" t="s">
        <v>3454</v>
      </c>
      <c r="C3712" s="3" t="s">
        <v>7565</v>
      </c>
      <c r="D3712" s="5">
        <v>10000</v>
      </c>
      <c r="E3712" s="7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>
        <f t="shared" si="291"/>
        <v>145.87</v>
      </c>
      <c r="Q3712" s="11" t="s">
        <v>8315</v>
      </c>
      <c r="R3712" t="s">
        <v>8316</v>
      </c>
      <c r="S3712" s="15">
        <f t="shared" si="292"/>
        <v>42626.7503125</v>
      </c>
      <c r="T3712" s="15">
        <f t="shared" si="293"/>
        <v>42656.7503125</v>
      </c>
      <c r="U3712">
        <f t="shared" si="294"/>
        <v>2016</v>
      </c>
    </row>
    <row r="3713" spans="1:21" ht="43.2" x14ac:dyDescent="0.3">
      <c r="A3713">
        <v>3463</v>
      </c>
      <c r="B3713" s="9" t="s">
        <v>3462</v>
      </c>
      <c r="C3713" s="3" t="s">
        <v>7573</v>
      </c>
      <c r="D3713" s="5">
        <v>10000</v>
      </c>
      <c r="E3713" s="7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>
        <f t="shared" si="291"/>
        <v>90.68</v>
      </c>
      <c r="Q3713" s="11" t="s">
        <v>8315</v>
      </c>
      <c r="R3713" t="s">
        <v>8316</v>
      </c>
      <c r="S3713" s="15">
        <f t="shared" si="292"/>
        <v>42612.918807870374</v>
      </c>
      <c r="T3713" s="15">
        <f t="shared" si="293"/>
        <v>42654.165972222225</v>
      </c>
      <c r="U3713">
        <f t="shared" si="294"/>
        <v>2016</v>
      </c>
    </row>
    <row r="3714" spans="1:21" ht="43.2" x14ac:dyDescent="0.3">
      <c r="A3714">
        <v>3468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 s="11" t="s">
        <v>8315</v>
      </c>
      <c r="R3714" t="s">
        <v>8316</v>
      </c>
      <c r="S3714" s="15">
        <f t="shared" si="292"/>
        <v>42605.765381944439</v>
      </c>
      <c r="T3714" s="15">
        <f t="shared" si="293"/>
        <v>42634.125</v>
      </c>
      <c r="U3714">
        <f t="shared" si="294"/>
        <v>2016</v>
      </c>
    </row>
    <row r="3715" spans="1:21" ht="43.2" x14ac:dyDescent="0.3">
      <c r="A3715">
        <v>3481</v>
      </c>
      <c r="B3715" s="9" t="s">
        <v>3480</v>
      </c>
      <c r="C3715" s="3" t="s">
        <v>7591</v>
      </c>
      <c r="D3715" s="5">
        <v>10000</v>
      </c>
      <c r="E3715" s="7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>
        <f t="shared" si="291"/>
        <v>125.05</v>
      </c>
      <c r="Q3715" s="11" t="s">
        <v>8315</v>
      </c>
      <c r="R3715" t="s">
        <v>8316</v>
      </c>
      <c r="S3715" s="15">
        <f t="shared" si="292"/>
        <v>41989.24754629629</v>
      </c>
      <c r="T3715" s="15">
        <f t="shared" si="293"/>
        <v>42006.24754629629</v>
      </c>
      <c r="U3715">
        <f t="shared" si="294"/>
        <v>2014</v>
      </c>
    </row>
    <row r="3716" spans="1:21" ht="43.2" x14ac:dyDescent="0.3">
      <c r="A3716">
        <v>3507</v>
      </c>
      <c r="B3716" s="9" t="s">
        <v>3506</v>
      </c>
      <c r="C3716" s="3" t="s">
        <v>7617</v>
      </c>
      <c r="D3716" s="5">
        <v>10000</v>
      </c>
      <c r="E3716" s="7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 s="11" t="s">
        <v>8315</v>
      </c>
      <c r="R3716" t="s">
        <v>8316</v>
      </c>
      <c r="S3716" s="15">
        <f t="shared" si="292"/>
        <v>42491.92288194444</v>
      </c>
      <c r="T3716" s="15">
        <f t="shared" si="293"/>
        <v>42521.92288194444</v>
      </c>
      <c r="U3716">
        <f t="shared" si="294"/>
        <v>2016</v>
      </c>
    </row>
    <row r="3717" spans="1:21" ht="43.2" x14ac:dyDescent="0.3">
      <c r="A3717">
        <v>3524</v>
      </c>
      <c r="B3717" s="9" t="s">
        <v>3523</v>
      </c>
      <c r="C3717" s="3" t="s">
        <v>7634</v>
      </c>
      <c r="D3717" s="5">
        <v>10000</v>
      </c>
      <c r="E3717" s="7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 s="11" t="s">
        <v>8315</v>
      </c>
      <c r="R3717" t="s">
        <v>8316</v>
      </c>
      <c r="S3717" s="15">
        <f t="shared" si="292"/>
        <v>41880.76357638889</v>
      </c>
      <c r="T3717" s="15">
        <f t="shared" si="293"/>
        <v>41895.166666666664</v>
      </c>
      <c r="U3717">
        <f t="shared" si="294"/>
        <v>2014</v>
      </c>
    </row>
    <row r="3718" spans="1:21" ht="43.2" x14ac:dyDescent="0.3">
      <c r="A3718">
        <v>3575</v>
      </c>
      <c r="B3718" s="9" t="s">
        <v>3574</v>
      </c>
      <c r="C3718" s="3" t="s">
        <v>7685</v>
      </c>
      <c r="D3718" s="5">
        <v>10000</v>
      </c>
      <c r="E3718" s="7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 s="11" t="s">
        <v>8315</v>
      </c>
      <c r="R3718" t="s">
        <v>8316</v>
      </c>
      <c r="S3718" s="15">
        <f t="shared" si="292"/>
        <v>42561.783877314811</v>
      </c>
      <c r="T3718" s="15">
        <f t="shared" si="293"/>
        <v>42593.165972222225</v>
      </c>
      <c r="U3718">
        <f t="shared" si="294"/>
        <v>2016</v>
      </c>
    </row>
    <row r="3719" spans="1:21" ht="43.2" x14ac:dyDescent="0.3">
      <c r="A3719">
        <v>3714</v>
      </c>
      <c r="B3719" s="9" t="s">
        <v>3711</v>
      </c>
      <c r="C3719" s="3" t="s">
        <v>7824</v>
      </c>
      <c r="D3719" s="5">
        <v>10000</v>
      </c>
      <c r="E3719" s="7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 s="11" t="s">
        <v>8315</v>
      </c>
      <c r="R3719" t="s">
        <v>8316</v>
      </c>
      <c r="S3719" s="15">
        <f t="shared" si="292"/>
        <v>42118.556331018524</v>
      </c>
      <c r="T3719" s="15">
        <f t="shared" si="293"/>
        <v>42150.165972222225</v>
      </c>
      <c r="U3719">
        <f t="shared" si="294"/>
        <v>2015</v>
      </c>
    </row>
    <row r="3720" spans="1:21" ht="43.2" x14ac:dyDescent="0.3">
      <c r="A3720">
        <v>3620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s="11" t="s">
        <v>8315</v>
      </c>
      <c r="R3720" t="s">
        <v>8316</v>
      </c>
      <c r="S3720" s="15">
        <f t="shared" si="292"/>
        <v>42037.938206018516</v>
      </c>
      <c r="T3720" s="15">
        <f t="shared" si="293"/>
        <v>42068.166666666672</v>
      </c>
      <c r="U3720">
        <f t="shared" si="294"/>
        <v>2015</v>
      </c>
    </row>
    <row r="3721" spans="1:21" ht="72" x14ac:dyDescent="0.3">
      <c r="A3721">
        <v>3316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s="11" t="s">
        <v>8315</v>
      </c>
      <c r="R3721" t="s">
        <v>8316</v>
      </c>
      <c r="S3721" s="15">
        <f t="shared" si="292"/>
        <v>41826.871238425927</v>
      </c>
      <c r="T3721" s="15">
        <f t="shared" si="293"/>
        <v>41859.57916666667</v>
      </c>
      <c r="U3721">
        <f t="shared" si="294"/>
        <v>2014</v>
      </c>
    </row>
    <row r="3722" spans="1:21" ht="57.6" x14ac:dyDescent="0.3">
      <c r="A3722">
        <v>525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IFERROR(ROUND(E3722/L3722,2),0)</f>
        <v>1000</v>
      </c>
      <c r="Q3722" s="11" t="s">
        <v>8315</v>
      </c>
      <c r="R3722" t="s">
        <v>8316</v>
      </c>
      <c r="S3722" s="15">
        <f t="shared" ref="S3722:S3785" si="297">(((J3722/60)/60)/24)+DATE(1970,1,1)</f>
        <v>41850.400937500002</v>
      </c>
      <c r="T3722" s="15">
        <f t="shared" ref="T3722:T3785" si="298">(((I3722/60)/60)/24)+DATE(1970,1,1)</f>
        <v>41895.400937500002</v>
      </c>
      <c r="U3722">
        <f t="shared" ref="U3722:U3785" si="299">YEAR(S3722)</f>
        <v>2014</v>
      </c>
    </row>
    <row r="3723" spans="1:21" ht="43.2" x14ac:dyDescent="0.3">
      <c r="A3723">
        <v>3214</v>
      </c>
      <c r="B3723" s="9" t="s">
        <v>3214</v>
      </c>
      <c r="C3723" s="3" t="s">
        <v>7324</v>
      </c>
      <c r="D3723" s="5">
        <v>12000</v>
      </c>
      <c r="E3723" s="7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>
        <f t="shared" si="296"/>
        <v>106.57</v>
      </c>
      <c r="Q3723" s="11" t="s">
        <v>8315</v>
      </c>
      <c r="R3723" t="s">
        <v>8316</v>
      </c>
      <c r="S3723" s="15">
        <f t="shared" si="297"/>
        <v>42337.792511574073</v>
      </c>
      <c r="T3723" s="15">
        <f t="shared" si="298"/>
        <v>42374.996527777781</v>
      </c>
      <c r="U3723">
        <f t="shared" si="299"/>
        <v>2015</v>
      </c>
    </row>
    <row r="3724" spans="1:21" ht="43.2" x14ac:dyDescent="0.3">
      <c r="A3724">
        <v>3218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 s="11" t="s">
        <v>8315</v>
      </c>
      <c r="R3724" t="s">
        <v>8316</v>
      </c>
      <c r="S3724" s="15">
        <f t="shared" si="297"/>
        <v>41971.002152777779</v>
      </c>
      <c r="T3724" s="15">
        <f t="shared" si="298"/>
        <v>42004</v>
      </c>
      <c r="U3724">
        <f t="shared" si="299"/>
        <v>2014</v>
      </c>
    </row>
    <row r="3725" spans="1:21" ht="28.8" x14ac:dyDescent="0.3">
      <c r="A3725">
        <v>3248</v>
      </c>
      <c r="B3725" s="9" t="s">
        <v>3248</v>
      </c>
      <c r="C3725" s="3" t="s">
        <v>7358</v>
      </c>
      <c r="D3725" s="5">
        <v>12000</v>
      </c>
      <c r="E3725" s="7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>
        <f t="shared" si="296"/>
        <v>60.48</v>
      </c>
      <c r="Q3725" s="11" t="s">
        <v>8315</v>
      </c>
      <c r="R3725" t="s">
        <v>8316</v>
      </c>
      <c r="S3725" s="15">
        <f t="shared" si="297"/>
        <v>42068.888391203705</v>
      </c>
      <c r="T3725" s="15">
        <f t="shared" si="298"/>
        <v>42098.846724537041</v>
      </c>
      <c r="U3725">
        <f t="shared" si="299"/>
        <v>2015</v>
      </c>
    </row>
    <row r="3726" spans="1:21" ht="43.2" x14ac:dyDescent="0.3">
      <c r="A3726">
        <v>3677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 s="11" t="s">
        <v>8315</v>
      </c>
      <c r="R3726" t="s">
        <v>8316</v>
      </c>
      <c r="S3726" s="15">
        <f t="shared" si="297"/>
        <v>41802.574282407404</v>
      </c>
      <c r="T3726" s="15">
        <f t="shared" si="298"/>
        <v>41823.165972222225</v>
      </c>
      <c r="U3726">
        <f t="shared" si="299"/>
        <v>2014</v>
      </c>
    </row>
    <row r="3727" spans="1:21" ht="28.8" x14ac:dyDescent="0.3">
      <c r="A3727">
        <v>3262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 s="11" t="s">
        <v>8315</v>
      </c>
      <c r="R3727" t="s">
        <v>8316</v>
      </c>
      <c r="S3727" s="15">
        <f t="shared" si="297"/>
        <v>41964.315532407403</v>
      </c>
      <c r="T3727" s="15">
        <f t="shared" si="298"/>
        <v>41995.166666666672</v>
      </c>
      <c r="U3727">
        <f t="shared" si="299"/>
        <v>2014</v>
      </c>
    </row>
    <row r="3728" spans="1:21" ht="43.2" x14ac:dyDescent="0.3">
      <c r="A3728">
        <v>3163</v>
      </c>
      <c r="B3728" s="9" t="s">
        <v>3163</v>
      </c>
      <c r="C3728" s="3" t="s">
        <v>7273</v>
      </c>
      <c r="D3728" s="5">
        <v>13000</v>
      </c>
      <c r="E3728" s="7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>
        <f t="shared" si="296"/>
        <v>200.69</v>
      </c>
      <c r="Q3728" s="11" t="s">
        <v>8315</v>
      </c>
      <c r="R3728" t="s">
        <v>8316</v>
      </c>
      <c r="S3728" s="15">
        <f t="shared" si="297"/>
        <v>41775.753761574073</v>
      </c>
      <c r="T3728" s="15">
        <f t="shared" si="298"/>
        <v>41805.753761574073</v>
      </c>
      <c r="U3728">
        <f t="shared" si="299"/>
        <v>2014</v>
      </c>
    </row>
    <row r="3729" spans="1:21" ht="43.2" x14ac:dyDescent="0.3">
      <c r="A3729">
        <v>3254</v>
      </c>
      <c r="B3729" s="9" t="s">
        <v>3254</v>
      </c>
      <c r="C3729" s="3" t="s">
        <v>7364</v>
      </c>
      <c r="D3729" s="5">
        <v>13000</v>
      </c>
      <c r="E3729" s="7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>
        <f t="shared" si="296"/>
        <v>70.77</v>
      </c>
      <c r="Q3729" s="11" t="s">
        <v>8315</v>
      </c>
      <c r="R3729" t="s">
        <v>8316</v>
      </c>
      <c r="S3729" s="15">
        <f t="shared" si="297"/>
        <v>42059.085752314815</v>
      </c>
      <c r="T3729" s="15">
        <f t="shared" si="298"/>
        <v>42089.044085648144</v>
      </c>
      <c r="U3729">
        <f t="shared" si="299"/>
        <v>2015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8315</v>
      </c>
      <c r="R3730" t="s">
        <v>8316</v>
      </c>
      <c r="S3730" s="15">
        <f t="shared" si="297"/>
        <v>42205.171018518522</v>
      </c>
      <c r="T3730" s="15">
        <f t="shared" si="298"/>
        <v>42235.171018518522</v>
      </c>
      <c r="U3730">
        <f t="shared" si="299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8315</v>
      </c>
      <c r="R3731" t="s">
        <v>8316</v>
      </c>
      <c r="S3731" s="15">
        <f t="shared" si="297"/>
        <v>42041.205000000002</v>
      </c>
      <c r="T3731" s="15">
        <f t="shared" si="298"/>
        <v>42086.16333333333</v>
      </c>
      <c r="U3731">
        <f t="shared" si="299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8315</v>
      </c>
      <c r="R3732" t="s">
        <v>8316</v>
      </c>
      <c r="S3732" s="15">
        <f t="shared" si="297"/>
        <v>42203.677766203706</v>
      </c>
      <c r="T3732" s="15">
        <f t="shared" si="298"/>
        <v>42233.677766203706</v>
      </c>
      <c r="U3732">
        <f t="shared" si="299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8315</v>
      </c>
      <c r="R3733" t="s">
        <v>8316</v>
      </c>
      <c r="S3733" s="15">
        <f t="shared" si="297"/>
        <v>41983.752847222218</v>
      </c>
      <c r="T3733" s="15">
        <f t="shared" si="298"/>
        <v>42014.140972222223</v>
      </c>
      <c r="U3733">
        <f t="shared" si="299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15">
        <f t="shared" si="297"/>
        <v>41968.677465277782</v>
      </c>
      <c r="T3734" s="15">
        <f t="shared" si="298"/>
        <v>42028.5</v>
      </c>
      <c r="U3734">
        <f t="shared" si="299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8315</v>
      </c>
      <c r="R3735" t="s">
        <v>8316</v>
      </c>
      <c r="S3735" s="15">
        <f t="shared" si="297"/>
        <v>42103.024398148147</v>
      </c>
      <c r="T3735" s="15">
        <f t="shared" si="298"/>
        <v>42112.9375</v>
      </c>
      <c r="U3735">
        <f t="shared" si="299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8315</v>
      </c>
      <c r="R3736" t="s">
        <v>8316</v>
      </c>
      <c r="S3736" s="15">
        <f t="shared" si="297"/>
        <v>42089.901574074072</v>
      </c>
      <c r="T3736" s="15">
        <f t="shared" si="298"/>
        <v>42149.901574074072</v>
      </c>
      <c r="U3736">
        <f t="shared" si="299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8315</v>
      </c>
      <c r="R3737" t="s">
        <v>8316</v>
      </c>
      <c r="S3737" s="15">
        <f t="shared" si="297"/>
        <v>42122.693159722221</v>
      </c>
      <c r="T3737" s="15">
        <f t="shared" si="298"/>
        <v>42152.693159722221</v>
      </c>
      <c r="U3737">
        <f t="shared" si="299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8315</v>
      </c>
      <c r="R3738" t="s">
        <v>8316</v>
      </c>
      <c r="S3738" s="15">
        <f t="shared" si="297"/>
        <v>42048.711724537032</v>
      </c>
      <c r="T3738" s="15">
        <f t="shared" si="298"/>
        <v>42086.75</v>
      </c>
      <c r="U3738">
        <f t="shared" si="299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8315</v>
      </c>
      <c r="R3739" t="s">
        <v>8316</v>
      </c>
      <c r="S3739" s="15">
        <f t="shared" si="297"/>
        <v>42297.691006944442</v>
      </c>
      <c r="T3739" s="15">
        <f t="shared" si="298"/>
        <v>42320.290972222225</v>
      </c>
      <c r="U3739">
        <f t="shared" si="299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8315</v>
      </c>
      <c r="R3740" t="s">
        <v>8316</v>
      </c>
      <c r="S3740" s="15">
        <f t="shared" si="297"/>
        <v>41813.938715277778</v>
      </c>
      <c r="T3740" s="15">
        <f t="shared" si="298"/>
        <v>41835.916666666664</v>
      </c>
      <c r="U3740">
        <f t="shared" si="299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8315</v>
      </c>
      <c r="R3741" t="s">
        <v>8316</v>
      </c>
      <c r="S3741" s="15">
        <f t="shared" si="297"/>
        <v>42548.449861111112</v>
      </c>
      <c r="T3741" s="15">
        <f t="shared" si="298"/>
        <v>42568.449861111112</v>
      </c>
      <c r="U3741">
        <f t="shared" si="299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15">
        <f t="shared" si="297"/>
        <v>41833.089756944442</v>
      </c>
      <c r="T3742" s="15">
        <f t="shared" si="298"/>
        <v>41863.079143518517</v>
      </c>
      <c r="U3742">
        <f t="shared" si="299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8315</v>
      </c>
      <c r="R3743" t="s">
        <v>8316</v>
      </c>
      <c r="S3743" s="15">
        <f t="shared" si="297"/>
        <v>42325.920717592591</v>
      </c>
      <c r="T3743" s="15">
        <f t="shared" si="298"/>
        <v>42355.920717592591</v>
      </c>
      <c r="U3743">
        <f t="shared" si="299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15">
        <f t="shared" si="297"/>
        <v>41858.214629629627</v>
      </c>
      <c r="T3744" s="15">
        <f t="shared" si="298"/>
        <v>41888.214629629627</v>
      </c>
      <c r="U3744">
        <f t="shared" si="299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8315</v>
      </c>
      <c r="R3745" t="s">
        <v>8316</v>
      </c>
      <c r="S3745" s="15">
        <f t="shared" si="297"/>
        <v>41793.710231481484</v>
      </c>
      <c r="T3745" s="15">
        <f t="shared" si="298"/>
        <v>41823.710231481484</v>
      </c>
      <c r="U3745">
        <f t="shared" si="299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8315</v>
      </c>
      <c r="R3746" t="s">
        <v>8316</v>
      </c>
      <c r="S3746" s="15">
        <f t="shared" si="297"/>
        <v>41793.814259259263</v>
      </c>
      <c r="T3746" s="15">
        <f t="shared" si="298"/>
        <v>41825.165972222225</v>
      </c>
      <c r="U3746">
        <f t="shared" si="299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15">
        <f t="shared" si="297"/>
        <v>41831.697939814818</v>
      </c>
      <c r="T3747" s="15">
        <f t="shared" si="298"/>
        <v>41861.697939814818</v>
      </c>
      <c r="U3747">
        <f t="shared" si="299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15">
        <f t="shared" si="297"/>
        <v>42621.389340277776</v>
      </c>
      <c r="T3748" s="15">
        <f t="shared" si="298"/>
        <v>42651.389340277776</v>
      </c>
      <c r="U3748">
        <f t="shared" si="299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9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43.2" x14ac:dyDescent="0.3">
      <c r="A3754">
        <v>2922</v>
      </c>
      <c r="B3754" s="9" t="s">
        <v>2922</v>
      </c>
      <c r="C3754" s="3" t="s">
        <v>7032</v>
      </c>
      <c r="D3754" s="5">
        <v>500</v>
      </c>
      <c r="E3754" s="7">
        <v>500</v>
      </c>
      <c r="F3754" t="s">
        <v>8218</v>
      </c>
      <c r="G3754" t="s">
        <v>8224</v>
      </c>
      <c r="H3754" t="s">
        <v>8246</v>
      </c>
      <c r="I3754">
        <v>1431982727</v>
      </c>
      <c r="J3754">
        <v>1428094727</v>
      </c>
      <c r="K3754" t="b">
        <v>0</v>
      </c>
      <c r="L3754">
        <v>6</v>
      </c>
      <c r="M3754" t="b">
        <v>1</v>
      </c>
      <c r="N3754" t="s">
        <v>8303</v>
      </c>
      <c r="O3754">
        <f t="shared" si="295"/>
        <v>100</v>
      </c>
      <c r="P3754">
        <f t="shared" si="296"/>
        <v>83.33</v>
      </c>
      <c r="Q3754" s="11" t="s">
        <v>8315</v>
      </c>
      <c r="R3754" t="s">
        <v>8357</v>
      </c>
      <c r="S3754" s="15">
        <f t="shared" si="297"/>
        <v>42097.874155092592</v>
      </c>
      <c r="T3754" s="15">
        <f t="shared" si="298"/>
        <v>42142.874155092592</v>
      </c>
      <c r="U3754">
        <f t="shared" si="299"/>
        <v>2015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57.6" x14ac:dyDescent="0.3">
      <c r="A3757">
        <v>3761</v>
      </c>
      <c r="B3757" s="9" t="s">
        <v>3758</v>
      </c>
      <c r="C3757" s="3" t="s">
        <v>7871</v>
      </c>
      <c r="D3757" s="5">
        <v>500</v>
      </c>
      <c r="E3757" s="7">
        <v>500</v>
      </c>
      <c r="F3757" t="s">
        <v>8218</v>
      </c>
      <c r="G3757" t="s">
        <v>8224</v>
      </c>
      <c r="H3757" t="s">
        <v>8246</v>
      </c>
      <c r="I3757">
        <v>1439247600</v>
      </c>
      <c r="J3757">
        <v>1434625937</v>
      </c>
      <c r="K3757" t="b">
        <v>0</v>
      </c>
      <c r="L3757">
        <v>3</v>
      </c>
      <c r="M3757" t="b">
        <v>1</v>
      </c>
      <c r="N3757" t="s">
        <v>8303</v>
      </c>
      <c r="O3757">
        <f t="shared" si="295"/>
        <v>100</v>
      </c>
      <c r="P3757">
        <f t="shared" si="296"/>
        <v>166.67</v>
      </c>
      <c r="Q3757" s="11" t="s">
        <v>8315</v>
      </c>
      <c r="R3757" t="s">
        <v>8357</v>
      </c>
      <c r="S3757" s="15">
        <f t="shared" si="297"/>
        <v>42173.466863425929</v>
      </c>
      <c r="T3757" s="15">
        <f t="shared" si="298"/>
        <v>42226.958333333328</v>
      </c>
      <c r="U3757">
        <f t="shared" si="299"/>
        <v>2015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43.2" x14ac:dyDescent="0.3">
      <c r="A3763">
        <v>3205</v>
      </c>
      <c r="B3763" s="9" t="s">
        <v>3205</v>
      </c>
      <c r="C3763" s="3" t="s">
        <v>7315</v>
      </c>
      <c r="D3763" s="5">
        <v>8000</v>
      </c>
      <c r="E3763" s="7">
        <v>273</v>
      </c>
      <c r="F3763" t="s">
        <v>8220</v>
      </c>
      <c r="G3763" t="s">
        <v>8224</v>
      </c>
      <c r="H3763" t="s">
        <v>8246</v>
      </c>
      <c r="I3763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8303</v>
      </c>
      <c r="O3763">
        <f t="shared" si="295"/>
        <v>3</v>
      </c>
      <c r="P3763">
        <f t="shared" si="296"/>
        <v>22.75</v>
      </c>
      <c r="Q3763" s="11" t="s">
        <v>8315</v>
      </c>
      <c r="R3763" t="s">
        <v>8357</v>
      </c>
      <c r="S3763" s="15">
        <f t="shared" si="297"/>
        <v>42095.374675925923</v>
      </c>
      <c r="T3763" s="15">
        <f t="shared" si="298"/>
        <v>42125.374675925923</v>
      </c>
      <c r="U3763">
        <f t="shared" si="299"/>
        <v>2015</v>
      </c>
    </row>
    <row r="3764" spans="1:21" ht="43.2" x14ac:dyDescent="0.3">
      <c r="A3764">
        <v>3188</v>
      </c>
      <c r="B3764" s="9" t="s">
        <v>3188</v>
      </c>
      <c r="C3764" s="3" t="s">
        <v>7298</v>
      </c>
      <c r="D3764" s="5">
        <v>200</v>
      </c>
      <c r="E3764" s="7">
        <v>130</v>
      </c>
      <c r="F3764" t="s">
        <v>8220</v>
      </c>
      <c r="G3764" t="s">
        <v>8224</v>
      </c>
      <c r="H3764" t="s">
        <v>8246</v>
      </c>
      <c r="I3764">
        <v>1433930302</v>
      </c>
      <c r="J3764">
        <v>1432115902</v>
      </c>
      <c r="K3764" t="b">
        <v>0</v>
      </c>
      <c r="L3764">
        <v>9</v>
      </c>
      <c r="M3764" t="b">
        <v>0</v>
      </c>
      <c r="N3764" t="s">
        <v>8303</v>
      </c>
      <c r="O3764">
        <f t="shared" si="295"/>
        <v>65</v>
      </c>
      <c r="P3764">
        <f t="shared" si="296"/>
        <v>14.44</v>
      </c>
      <c r="Q3764" s="11" t="s">
        <v>8315</v>
      </c>
      <c r="R3764" t="s">
        <v>8357</v>
      </c>
      <c r="S3764" s="15">
        <f t="shared" si="297"/>
        <v>42144.415532407409</v>
      </c>
      <c r="T3764" s="15">
        <f t="shared" si="298"/>
        <v>42165.415532407409</v>
      </c>
      <c r="U3764">
        <f t="shared" si="299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43.2" x14ac:dyDescent="0.3">
      <c r="A3772">
        <v>3789</v>
      </c>
      <c r="B3772" s="9" t="s">
        <v>3786</v>
      </c>
      <c r="C3772" s="3" t="s">
        <v>7899</v>
      </c>
      <c r="D3772" s="5">
        <v>3550</v>
      </c>
      <c r="E3772" s="7">
        <v>116</v>
      </c>
      <c r="F3772" t="s">
        <v>8220</v>
      </c>
      <c r="G3772" t="s">
        <v>8224</v>
      </c>
      <c r="H3772" t="s">
        <v>8246</v>
      </c>
      <c r="I3772">
        <v>1434395418</v>
      </c>
      <c r="J3772">
        <v>1431630618</v>
      </c>
      <c r="K3772" t="b">
        <v>0</v>
      </c>
      <c r="L3772">
        <v>4</v>
      </c>
      <c r="M3772" t="b">
        <v>0</v>
      </c>
      <c r="N3772" t="s">
        <v>8303</v>
      </c>
      <c r="O3772">
        <f t="shared" si="295"/>
        <v>3</v>
      </c>
      <c r="P3772">
        <f t="shared" si="296"/>
        <v>29</v>
      </c>
      <c r="Q3772" s="11" t="s">
        <v>8315</v>
      </c>
      <c r="R3772" t="s">
        <v>8357</v>
      </c>
      <c r="S3772" s="15">
        <f t="shared" si="297"/>
        <v>42138.798819444448</v>
      </c>
      <c r="T3772" s="15">
        <f t="shared" si="298"/>
        <v>42170.798819444448</v>
      </c>
      <c r="U3772">
        <f t="shared" si="299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3192</v>
      </c>
      <c r="B3784" s="9" t="s">
        <v>3192</v>
      </c>
      <c r="C3784" s="3" t="s">
        <v>7302</v>
      </c>
      <c r="D3784" s="5">
        <v>10000</v>
      </c>
      <c r="E3784" s="7">
        <v>102</v>
      </c>
      <c r="F3784" t="s">
        <v>8220</v>
      </c>
      <c r="G3784" t="s">
        <v>8224</v>
      </c>
      <c r="H3784" t="s">
        <v>8246</v>
      </c>
      <c r="I3784">
        <v>1425160800</v>
      </c>
      <c r="J3784">
        <v>1421274859</v>
      </c>
      <c r="K3784" t="b">
        <v>0</v>
      </c>
      <c r="L3784">
        <v>8</v>
      </c>
      <c r="M3784" t="b">
        <v>0</v>
      </c>
      <c r="N3784" t="s">
        <v>8303</v>
      </c>
      <c r="O3784">
        <f t="shared" si="295"/>
        <v>1</v>
      </c>
      <c r="P3784">
        <f t="shared" si="296"/>
        <v>12.75</v>
      </c>
      <c r="Q3784" s="11" t="s">
        <v>8315</v>
      </c>
      <c r="R3784" t="s">
        <v>8357</v>
      </c>
      <c r="S3784" s="15">
        <f t="shared" si="297"/>
        <v>42018.94049768518</v>
      </c>
      <c r="T3784" s="15">
        <f t="shared" si="298"/>
        <v>42063.916666666672</v>
      </c>
      <c r="U3784">
        <f t="shared" si="299"/>
        <v>2015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1" t="s">
        <v>8315</v>
      </c>
      <c r="R3786" t="s">
        <v>8357</v>
      </c>
      <c r="S3786" s="15">
        <f t="shared" ref="S3786:S3842" si="302">(((J3786/60)/60)/24)+DATE(1970,1,1)</f>
        <v>42531.980694444443</v>
      </c>
      <c r="T3786" s="15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3.2" x14ac:dyDescent="0.3">
      <c r="A3787">
        <v>3632</v>
      </c>
      <c r="B3787" s="9" t="s">
        <v>3630</v>
      </c>
      <c r="C3787" s="3" t="s">
        <v>7742</v>
      </c>
      <c r="D3787" s="5">
        <v>500</v>
      </c>
      <c r="E3787" s="7">
        <v>100</v>
      </c>
      <c r="F3787" t="s">
        <v>8220</v>
      </c>
      <c r="G3787" t="s">
        <v>8224</v>
      </c>
      <c r="H3787" t="s">
        <v>8246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8303</v>
      </c>
      <c r="O3787">
        <f t="shared" si="300"/>
        <v>20</v>
      </c>
      <c r="P3787">
        <f t="shared" si="301"/>
        <v>100</v>
      </c>
      <c r="Q3787" s="11" t="s">
        <v>8315</v>
      </c>
      <c r="R3787" t="s">
        <v>8357</v>
      </c>
      <c r="S3787" s="15">
        <f t="shared" si="302"/>
        <v>41946.936909722222</v>
      </c>
      <c r="T3787" s="15">
        <f t="shared" si="303"/>
        <v>41966.936909722222</v>
      </c>
      <c r="U3787">
        <f t="shared" si="304"/>
        <v>2014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3.2" x14ac:dyDescent="0.3">
      <c r="A3791">
        <v>3794</v>
      </c>
      <c r="B3791" s="9" t="s">
        <v>3791</v>
      </c>
      <c r="C3791" s="3" t="s">
        <v>7904</v>
      </c>
      <c r="D3791" s="5">
        <v>5000</v>
      </c>
      <c r="E3791" s="7">
        <v>50</v>
      </c>
      <c r="F3791" t="s">
        <v>8220</v>
      </c>
      <c r="G3791" t="s">
        <v>8224</v>
      </c>
      <c r="H3791" t="s">
        <v>8246</v>
      </c>
      <c r="I3791">
        <v>1433685354</v>
      </c>
      <c r="J3791">
        <v>1431093354</v>
      </c>
      <c r="K3791" t="b">
        <v>0</v>
      </c>
      <c r="L3791">
        <v>1</v>
      </c>
      <c r="M3791" t="b">
        <v>0</v>
      </c>
      <c r="N3791" t="s">
        <v>8303</v>
      </c>
      <c r="O3791">
        <f t="shared" si="300"/>
        <v>1</v>
      </c>
      <c r="P3791">
        <f t="shared" si="301"/>
        <v>50</v>
      </c>
      <c r="Q3791" s="11" t="s">
        <v>8315</v>
      </c>
      <c r="R3791" t="s">
        <v>8357</v>
      </c>
      <c r="S3791" s="15">
        <f t="shared" si="302"/>
        <v>42132.58048611111</v>
      </c>
      <c r="T3791" s="15">
        <f t="shared" si="303"/>
        <v>42162.58048611111</v>
      </c>
      <c r="U3791">
        <f t="shared" si="304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43.2" x14ac:dyDescent="0.3">
      <c r="A3796">
        <v>3647</v>
      </c>
      <c r="B3796" s="9" t="s">
        <v>3645</v>
      </c>
      <c r="C3796" s="3" t="s">
        <v>7757</v>
      </c>
      <c r="D3796" s="5">
        <v>500</v>
      </c>
      <c r="E3796" s="7">
        <v>30</v>
      </c>
      <c r="F3796" t="s">
        <v>8220</v>
      </c>
      <c r="G3796" t="s">
        <v>8224</v>
      </c>
      <c r="H3796" t="s">
        <v>8246</v>
      </c>
      <c r="I3796">
        <v>1475258327</v>
      </c>
      <c r="J3796">
        <v>1471370327</v>
      </c>
      <c r="K3796" t="b">
        <v>0</v>
      </c>
      <c r="L3796">
        <v>2</v>
      </c>
      <c r="M3796" t="b">
        <v>0</v>
      </c>
      <c r="N3796" t="s">
        <v>8303</v>
      </c>
      <c r="O3796">
        <f t="shared" si="300"/>
        <v>6</v>
      </c>
      <c r="P3796">
        <f t="shared" si="301"/>
        <v>15</v>
      </c>
      <c r="Q3796" s="11" t="s">
        <v>8315</v>
      </c>
      <c r="R3796" t="s">
        <v>8357</v>
      </c>
      <c r="S3796" s="15">
        <f t="shared" si="302"/>
        <v>42598.749155092592</v>
      </c>
      <c r="T3796" s="15">
        <f t="shared" si="303"/>
        <v>42643.749155092592</v>
      </c>
      <c r="U3796">
        <f t="shared" si="304"/>
        <v>2016</v>
      </c>
    </row>
    <row r="3797" spans="1:21" ht="43.2" x14ac:dyDescent="0.3">
      <c r="A3797">
        <v>3201</v>
      </c>
      <c r="B3797" s="9" t="s">
        <v>3201</v>
      </c>
      <c r="C3797" s="3" t="s">
        <v>7311</v>
      </c>
      <c r="D3797" s="5">
        <v>2000</v>
      </c>
      <c r="E3797" s="7">
        <v>25</v>
      </c>
      <c r="F3797" t="s">
        <v>8220</v>
      </c>
      <c r="G3797" t="s">
        <v>8224</v>
      </c>
      <c r="H3797" t="s">
        <v>8246</v>
      </c>
      <c r="I3797">
        <v>1409509477</v>
      </c>
      <c r="J3797">
        <v>1407695077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1</v>
      </c>
      <c r="P3797">
        <f t="shared" si="301"/>
        <v>12.5</v>
      </c>
      <c r="Q3797" s="11" t="s">
        <v>8315</v>
      </c>
      <c r="R3797" t="s">
        <v>8357</v>
      </c>
      <c r="S3797" s="15">
        <f t="shared" si="302"/>
        <v>41861.767094907409</v>
      </c>
      <c r="T3797" s="15">
        <f t="shared" si="303"/>
        <v>41882.767094907409</v>
      </c>
      <c r="U3797">
        <f t="shared" si="304"/>
        <v>2014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43.2" x14ac:dyDescent="0.3">
      <c r="A3810">
        <v>534</v>
      </c>
      <c r="B3810" s="9" t="s">
        <v>535</v>
      </c>
      <c r="C3810" s="3" t="s">
        <v>4644</v>
      </c>
      <c r="D3810" s="5">
        <v>15000</v>
      </c>
      <c r="E3810" s="7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>
        <f t="shared" si="301"/>
        <v>327.08</v>
      </c>
      <c r="Q3810" s="11" t="s">
        <v>8315</v>
      </c>
      <c r="R3810" t="s">
        <v>8316</v>
      </c>
      <c r="S3810" s="15">
        <f t="shared" si="302"/>
        <v>42270.810995370368</v>
      </c>
      <c r="T3810" s="15">
        <f t="shared" si="303"/>
        <v>42309.958333333328</v>
      </c>
      <c r="U3810">
        <f t="shared" si="304"/>
        <v>2015</v>
      </c>
    </row>
    <row r="3811" spans="1:21" ht="57.6" x14ac:dyDescent="0.3">
      <c r="A3811">
        <v>1293</v>
      </c>
      <c r="B3811" s="9" t="s">
        <v>1294</v>
      </c>
      <c r="C3811" s="3" t="s">
        <v>5403</v>
      </c>
      <c r="D3811" s="5">
        <v>15000</v>
      </c>
      <c r="E3811" s="7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>
        <f t="shared" si="301"/>
        <v>127.79</v>
      </c>
      <c r="Q3811" s="11" t="s">
        <v>8315</v>
      </c>
      <c r="R3811" t="s">
        <v>8316</v>
      </c>
      <c r="S3811" s="15">
        <f t="shared" si="302"/>
        <v>42292.701053240744</v>
      </c>
      <c r="T3811" s="15">
        <f t="shared" si="303"/>
        <v>42322.742719907401</v>
      </c>
      <c r="U3811">
        <f t="shared" si="304"/>
        <v>2015</v>
      </c>
    </row>
    <row r="3812" spans="1:21" ht="57.6" x14ac:dyDescent="0.3">
      <c r="A3812">
        <v>3187</v>
      </c>
      <c r="B3812" s="9" t="s">
        <v>3187</v>
      </c>
      <c r="C3812" s="3" t="s">
        <v>7297</v>
      </c>
      <c r="D3812" s="5">
        <v>15000</v>
      </c>
      <c r="E3812" s="7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>
        <f t="shared" si="301"/>
        <v>71.489999999999995</v>
      </c>
      <c r="Q3812" s="11" t="s">
        <v>8315</v>
      </c>
      <c r="R3812" t="s">
        <v>8316</v>
      </c>
      <c r="S3812" s="15">
        <f t="shared" si="302"/>
        <v>41835.666354166664</v>
      </c>
      <c r="T3812" s="15">
        <f t="shared" si="303"/>
        <v>41855.666354166664</v>
      </c>
      <c r="U3812">
        <f t="shared" si="304"/>
        <v>2014</v>
      </c>
    </row>
    <row r="3813" spans="1:21" ht="28.8" x14ac:dyDescent="0.3">
      <c r="A3813">
        <v>3220</v>
      </c>
      <c r="B3813" s="9" t="s">
        <v>3220</v>
      </c>
      <c r="C3813" s="3" t="s">
        <v>7330</v>
      </c>
      <c r="D3813" s="5">
        <v>15000</v>
      </c>
      <c r="E3813" s="7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>
        <f t="shared" si="301"/>
        <v>256.37</v>
      </c>
      <c r="Q3813" s="11" t="s">
        <v>8315</v>
      </c>
      <c r="R3813" t="s">
        <v>8316</v>
      </c>
      <c r="S3813" s="15">
        <f t="shared" si="302"/>
        <v>42772.833379629628</v>
      </c>
      <c r="T3813" s="15">
        <f t="shared" si="303"/>
        <v>42806.875</v>
      </c>
      <c r="U3813">
        <f t="shared" si="304"/>
        <v>2017</v>
      </c>
    </row>
    <row r="3814" spans="1:21" ht="43.2" x14ac:dyDescent="0.3">
      <c r="A3814">
        <v>3235</v>
      </c>
      <c r="B3814" s="9" t="s">
        <v>3235</v>
      </c>
      <c r="C3814" s="3" t="s">
        <v>7345</v>
      </c>
      <c r="D3814" s="5">
        <v>15000</v>
      </c>
      <c r="E3814" s="7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>
        <f t="shared" si="301"/>
        <v>85.53</v>
      </c>
      <c r="Q3814" s="11" t="s">
        <v>8315</v>
      </c>
      <c r="R3814" t="s">
        <v>8316</v>
      </c>
      <c r="S3814" s="15">
        <f t="shared" si="302"/>
        <v>42522.347812499997</v>
      </c>
      <c r="T3814" s="15">
        <f t="shared" si="303"/>
        <v>42552.347812499997</v>
      </c>
      <c r="U3814">
        <f t="shared" si="304"/>
        <v>2016</v>
      </c>
    </row>
    <row r="3815" spans="1:21" ht="43.2" x14ac:dyDescent="0.3">
      <c r="A3815">
        <v>3267</v>
      </c>
      <c r="B3815" s="9" t="s">
        <v>3267</v>
      </c>
      <c r="C3815" s="3" t="s">
        <v>7377</v>
      </c>
      <c r="D3815" s="5">
        <v>15000</v>
      </c>
      <c r="E3815" s="7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>
        <f t="shared" si="301"/>
        <v>53.18</v>
      </c>
      <c r="Q3815" s="11" t="s">
        <v>8315</v>
      </c>
      <c r="R3815" t="s">
        <v>8316</v>
      </c>
      <c r="S3815" s="15">
        <f t="shared" si="302"/>
        <v>42172.757638888885</v>
      </c>
      <c r="T3815" s="15">
        <f t="shared" si="303"/>
        <v>42202.757638888885</v>
      </c>
      <c r="U3815">
        <f t="shared" si="304"/>
        <v>2015</v>
      </c>
    </row>
    <row r="3816" spans="1:21" ht="57.6" x14ac:dyDescent="0.3">
      <c r="A3816">
        <v>3286</v>
      </c>
      <c r="B3816" s="9" t="s">
        <v>3286</v>
      </c>
      <c r="C3816" s="3" t="s">
        <v>7396</v>
      </c>
      <c r="D3816" s="5">
        <v>15000</v>
      </c>
      <c r="E3816" s="7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>
        <f t="shared" si="301"/>
        <v>125.12</v>
      </c>
      <c r="Q3816" s="11" t="s">
        <v>8315</v>
      </c>
      <c r="R3816" t="s">
        <v>8316</v>
      </c>
      <c r="S3816" s="15">
        <f t="shared" si="302"/>
        <v>42567.840069444443</v>
      </c>
      <c r="T3816" s="15">
        <f t="shared" si="303"/>
        <v>42597.840069444443</v>
      </c>
      <c r="U3816">
        <f t="shared" si="304"/>
        <v>2016</v>
      </c>
    </row>
    <row r="3817" spans="1:21" ht="43.2" x14ac:dyDescent="0.3">
      <c r="A3817">
        <v>3304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 s="11" t="s">
        <v>8315</v>
      </c>
      <c r="R3817" t="s">
        <v>8316</v>
      </c>
      <c r="S3817" s="15">
        <f t="shared" si="302"/>
        <v>42696.624444444446</v>
      </c>
      <c r="T3817" s="15">
        <f t="shared" si="303"/>
        <v>42726.624444444446</v>
      </c>
      <c r="U3817">
        <f t="shared" si="304"/>
        <v>2016</v>
      </c>
    </row>
    <row r="3818" spans="1:21" ht="28.8" x14ac:dyDescent="0.3">
      <c r="A3818">
        <v>3338</v>
      </c>
      <c r="B3818" s="9" t="s">
        <v>3338</v>
      </c>
      <c r="C3818" s="3" t="s">
        <v>7448</v>
      </c>
      <c r="D3818" s="5">
        <v>15000</v>
      </c>
      <c r="E3818" s="7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>
        <f t="shared" si="301"/>
        <v>136.85</v>
      </c>
      <c r="Q3818" s="11" t="s">
        <v>8315</v>
      </c>
      <c r="R3818" t="s">
        <v>8316</v>
      </c>
      <c r="S3818" s="15">
        <f t="shared" si="302"/>
        <v>42769.574999999997</v>
      </c>
      <c r="T3818" s="15">
        <f t="shared" si="303"/>
        <v>42790.574999999997</v>
      </c>
      <c r="U3818">
        <f t="shared" si="304"/>
        <v>2017</v>
      </c>
    </row>
    <row r="3819" spans="1:21" ht="43.2" x14ac:dyDescent="0.3">
      <c r="A3819">
        <v>3402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 s="11" t="s">
        <v>8315</v>
      </c>
      <c r="R3819" t="s">
        <v>8316</v>
      </c>
      <c r="S3819" s="15">
        <f t="shared" si="302"/>
        <v>42290.61855324074</v>
      </c>
      <c r="T3819" s="15">
        <f t="shared" si="303"/>
        <v>42320.104861111111</v>
      </c>
      <c r="U3819">
        <f t="shared" si="304"/>
        <v>2015</v>
      </c>
    </row>
    <row r="3820" spans="1:21" ht="43.2" x14ac:dyDescent="0.3">
      <c r="A3820">
        <v>3411</v>
      </c>
      <c r="B3820" s="9" t="s">
        <v>3410</v>
      </c>
      <c r="C3820" s="3" t="s">
        <v>7521</v>
      </c>
      <c r="D3820" s="5">
        <v>15000</v>
      </c>
      <c r="E3820" s="7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>
        <f t="shared" si="301"/>
        <v>199.17</v>
      </c>
      <c r="Q3820" s="11" t="s">
        <v>8315</v>
      </c>
      <c r="R3820" t="s">
        <v>8316</v>
      </c>
      <c r="S3820" s="15">
        <f t="shared" si="302"/>
        <v>42265.022824074069</v>
      </c>
      <c r="T3820" s="15">
        <f t="shared" si="303"/>
        <v>42285.022824074069</v>
      </c>
      <c r="U3820">
        <f t="shared" si="304"/>
        <v>2015</v>
      </c>
    </row>
    <row r="3821" spans="1:21" ht="43.2" x14ac:dyDescent="0.3">
      <c r="A3821">
        <v>3274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 s="11" t="s">
        <v>8315</v>
      </c>
      <c r="R3821" t="s">
        <v>8316</v>
      </c>
      <c r="S3821" s="15">
        <f t="shared" si="302"/>
        <v>42400.704537037032</v>
      </c>
      <c r="T3821" s="15">
        <f t="shared" si="303"/>
        <v>42444.875</v>
      </c>
      <c r="U3821">
        <f t="shared" si="304"/>
        <v>2016</v>
      </c>
    </row>
    <row r="3822" spans="1:21" ht="43.2" x14ac:dyDescent="0.3">
      <c r="A3822">
        <v>1297</v>
      </c>
      <c r="B3822" s="9" t="s">
        <v>1298</v>
      </c>
      <c r="C3822" s="3" t="s">
        <v>5407</v>
      </c>
      <c r="D3822" s="5">
        <v>20000</v>
      </c>
      <c r="E3822" s="7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>
        <f t="shared" si="301"/>
        <v>92.04</v>
      </c>
      <c r="Q3822" s="11" t="s">
        <v>8315</v>
      </c>
      <c r="R3822" t="s">
        <v>8316</v>
      </c>
      <c r="S3822" s="15">
        <f t="shared" si="302"/>
        <v>42461.747199074074</v>
      </c>
      <c r="T3822" s="15">
        <f t="shared" si="303"/>
        <v>42491.747199074074</v>
      </c>
      <c r="U3822">
        <f t="shared" si="304"/>
        <v>2016</v>
      </c>
    </row>
    <row r="3823" spans="1:21" ht="43.2" x14ac:dyDescent="0.3">
      <c r="A3823">
        <v>3147</v>
      </c>
      <c r="B3823" s="9" t="s">
        <v>3147</v>
      </c>
      <c r="C3823" s="3" t="s">
        <v>7257</v>
      </c>
      <c r="D3823" s="5">
        <v>20000</v>
      </c>
      <c r="E3823" s="7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>
        <f t="shared" si="301"/>
        <v>110.35</v>
      </c>
      <c r="Q3823" s="11" t="s">
        <v>8315</v>
      </c>
      <c r="R3823" t="s">
        <v>8316</v>
      </c>
      <c r="S3823" s="15">
        <f t="shared" si="302"/>
        <v>41909.969386574077</v>
      </c>
      <c r="T3823" s="15">
        <f t="shared" si="303"/>
        <v>41950.011053240742</v>
      </c>
      <c r="U3823">
        <f t="shared" si="304"/>
        <v>2014</v>
      </c>
    </row>
    <row r="3824" spans="1:21" ht="43.2" x14ac:dyDescent="0.3">
      <c r="A3824">
        <v>3219</v>
      </c>
      <c r="B3824" s="9" t="s">
        <v>3219</v>
      </c>
      <c r="C3824" s="3" t="s">
        <v>7329</v>
      </c>
      <c r="D3824" s="5">
        <v>20000</v>
      </c>
      <c r="E3824" s="7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>
        <f t="shared" si="301"/>
        <v>168.25</v>
      </c>
      <c r="Q3824" s="11" t="s">
        <v>8315</v>
      </c>
      <c r="R3824" t="s">
        <v>8316</v>
      </c>
      <c r="S3824" s="15">
        <f t="shared" si="302"/>
        <v>42050.983182870375</v>
      </c>
      <c r="T3824" s="15">
        <f t="shared" si="303"/>
        <v>42085.941516203704</v>
      </c>
      <c r="U3824">
        <f t="shared" si="304"/>
        <v>2015</v>
      </c>
    </row>
    <row r="3825" spans="1:21" ht="43.2" x14ac:dyDescent="0.3">
      <c r="A3825">
        <v>3229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 s="11" t="s">
        <v>8315</v>
      </c>
      <c r="R3825" t="s">
        <v>8316</v>
      </c>
      <c r="S3825" s="15">
        <f t="shared" si="302"/>
        <v>41933.291643518518</v>
      </c>
      <c r="T3825" s="15">
        <f t="shared" si="303"/>
        <v>41963.333310185189</v>
      </c>
      <c r="U3825">
        <f t="shared" si="304"/>
        <v>2014</v>
      </c>
    </row>
    <row r="3826" spans="1:21" ht="43.2" x14ac:dyDescent="0.3">
      <c r="A3826">
        <v>3236</v>
      </c>
      <c r="B3826" s="9" t="s">
        <v>3236</v>
      </c>
      <c r="C3826" s="3" t="s">
        <v>7346</v>
      </c>
      <c r="D3826" s="5">
        <v>20000</v>
      </c>
      <c r="E3826" s="7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>
        <f t="shared" si="301"/>
        <v>182.91</v>
      </c>
      <c r="Q3826" s="11" t="s">
        <v>8315</v>
      </c>
      <c r="R3826" t="s">
        <v>8316</v>
      </c>
      <c r="S3826" s="15">
        <f t="shared" si="302"/>
        <v>42702.917048611111</v>
      </c>
      <c r="T3826" s="15">
        <f t="shared" si="303"/>
        <v>42732.917048611111</v>
      </c>
      <c r="U3826">
        <f t="shared" si="304"/>
        <v>2016</v>
      </c>
    </row>
    <row r="3827" spans="1:21" ht="43.2" x14ac:dyDescent="0.3">
      <c r="A3827">
        <v>3253</v>
      </c>
      <c r="B3827" s="9" t="s">
        <v>3253</v>
      </c>
      <c r="C3827" s="3" t="s">
        <v>7363</v>
      </c>
      <c r="D3827" s="5">
        <v>20000</v>
      </c>
      <c r="E3827" s="7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>
        <f t="shared" si="301"/>
        <v>177.09</v>
      </c>
      <c r="Q3827" s="11" t="s">
        <v>8315</v>
      </c>
      <c r="R3827" t="s">
        <v>8316</v>
      </c>
      <c r="S3827" s="15">
        <f t="shared" si="302"/>
        <v>42602.576712962968</v>
      </c>
      <c r="T3827" s="15">
        <f t="shared" si="303"/>
        <v>42621.15625</v>
      </c>
      <c r="U3827">
        <f t="shared" si="304"/>
        <v>2016</v>
      </c>
    </row>
    <row r="3828" spans="1:21" ht="43.2" x14ac:dyDescent="0.3">
      <c r="A3828">
        <v>3245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 s="11" t="s">
        <v>8315</v>
      </c>
      <c r="R3828" t="s">
        <v>8316</v>
      </c>
      <c r="S3828" s="15">
        <f t="shared" si="302"/>
        <v>42135.60020833333</v>
      </c>
      <c r="T3828" s="15">
        <f t="shared" si="303"/>
        <v>42167.083333333328</v>
      </c>
      <c r="U3828">
        <f t="shared" si="304"/>
        <v>2015</v>
      </c>
    </row>
    <row r="3829" spans="1:21" ht="43.2" x14ac:dyDescent="0.3">
      <c r="A3829">
        <v>3211</v>
      </c>
      <c r="B3829" s="9" t="s">
        <v>3211</v>
      </c>
      <c r="C3829" s="3" t="s">
        <v>7321</v>
      </c>
      <c r="D3829" s="5">
        <v>23000</v>
      </c>
      <c r="E3829" s="7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>
        <f t="shared" si="301"/>
        <v>85.53</v>
      </c>
      <c r="Q3829" s="11" t="s">
        <v>8315</v>
      </c>
      <c r="R3829" t="s">
        <v>8316</v>
      </c>
      <c r="S3829" s="15">
        <f t="shared" si="302"/>
        <v>41834.586574074077</v>
      </c>
      <c r="T3829" s="15">
        <f t="shared" si="303"/>
        <v>41866.083333333336</v>
      </c>
      <c r="U3829">
        <f t="shared" si="304"/>
        <v>2014</v>
      </c>
    </row>
    <row r="3830" spans="1:21" ht="43.2" x14ac:dyDescent="0.3">
      <c r="A3830">
        <v>3259</v>
      </c>
      <c r="B3830" s="9" t="s">
        <v>3259</v>
      </c>
      <c r="C3830" s="3" t="s">
        <v>7369</v>
      </c>
      <c r="D3830" s="5">
        <v>23000</v>
      </c>
      <c r="E3830" s="7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>
        <f t="shared" si="301"/>
        <v>251.74</v>
      </c>
      <c r="Q3830" s="11" t="s">
        <v>8315</v>
      </c>
      <c r="R3830" t="s">
        <v>8316</v>
      </c>
      <c r="S3830" s="15">
        <f t="shared" si="302"/>
        <v>42614.760937500003</v>
      </c>
      <c r="T3830" s="15">
        <f t="shared" si="303"/>
        <v>42644.165972222225</v>
      </c>
      <c r="U3830">
        <f t="shared" si="304"/>
        <v>2016</v>
      </c>
    </row>
    <row r="3831" spans="1:21" ht="57.6" x14ac:dyDescent="0.3">
      <c r="A3831">
        <v>3250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 s="11" t="s">
        <v>8315</v>
      </c>
      <c r="R3831" t="s">
        <v>8316</v>
      </c>
      <c r="S3831" s="15">
        <f t="shared" si="302"/>
        <v>41918.742175925923</v>
      </c>
      <c r="T3831" s="15">
        <f t="shared" si="303"/>
        <v>41948.783842592595</v>
      </c>
      <c r="U3831">
        <f t="shared" si="304"/>
        <v>2014</v>
      </c>
    </row>
    <row r="3832" spans="1:21" ht="57.6" x14ac:dyDescent="0.3">
      <c r="A3832">
        <v>3224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 s="11" t="s">
        <v>8315</v>
      </c>
      <c r="R3832" t="s">
        <v>8316</v>
      </c>
      <c r="S3832" s="15">
        <f t="shared" si="302"/>
        <v>42697.850844907407</v>
      </c>
      <c r="T3832" s="15">
        <f t="shared" si="303"/>
        <v>42745.208333333328</v>
      </c>
      <c r="U3832">
        <f t="shared" si="304"/>
        <v>2016</v>
      </c>
    </row>
    <row r="3833" spans="1:21" ht="43.2" x14ac:dyDescent="0.3">
      <c r="A3833">
        <v>3425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 s="11" t="s">
        <v>8315</v>
      </c>
      <c r="R3833" t="s">
        <v>8316</v>
      </c>
      <c r="S3833" s="15">
        <f t="shared" si="302"/>
        <v>41884.617314814815</v>
      </c>
      <c r="T3833" s="15">
        <f t="shared" si="303"/>
        <v>41916.617314814815</v>
      </c>
      <c r="U3833">
        <f t="shared" si="304"/>
        <v>2014</v>
      </c>
    </row>
    <row r="3834" spans="1:21" ht="43.2" x14ac:dyDescent="0.3">
      <c r="A3834">
        <v>3282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 s="11" t="s">
        <v>8315</v>
      </c>
      <c r="R3834" t="s">
        <v>8316</v>
      </c>
      <c r="S3834" s="15">
        <f t="shared" si="302"/>
        <v>42445.19430555556</v>
      </c>
      <c r="T3834" s="15">
        <f t="shared" si="303"/>
        <v>42489.19430555556</v>
      </c>
      <c r="U3834">
        <f t="shared" si="304"/>
        <v>2016</v>
      </c>
    </row>
    <row r="3835" spans="1:21" ht="43.2" x14ac:dyDescent="0.3">
      <c r="A3835">
        <v>3166</v>
      </c>
      <c r="B3835" s="9" t="s">
        <v>3166</v>
      </c>
      <c r="C3835" s="3" t="s">
        <v>7276</v>
      </c>
      <c r="D3835" s="5">
        <v>35000</v>
      </c>
      <c r="E3835" s="7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>
        <f t="shared" si="301"/>
        <v>60.3</v>
      </c>
      <c r="Q3835" s="11" t="s">
        <v>8315</v>
      </c>
      <c r="R3835" t="s">
        <v>8316</v>
      </c>
      <c r="S3835" s="15">
        <f t="shared" si="302"/>
        <v>41940.69158564815</v>
      </c>
      <c r="T3835" s="15">
        <f t="shared" si="303"/>
        <v>41969.332638888889</v>
      </c>
      <c r="U3835">
        <f t="shared" si="304"/>
        <v>2014</v>
      </c>
    </row>
    <row r="3836" spans="1:21" ht="57.6" x14ac:dyDescent="0.3">
      <c r="A3836">
        <v>3215</v>
      </c>
      <c r="B3836" s="9" t="s">
        <v>3215</v>
      </c>
      <c r="C3836" s="3" t="s">
        <v>7325</v>
      </c>
      <c r="D3836" s="5">
        <v>35000</v>
      </c>
      <c r="E3836" s="7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>
        <f t="shared" si="301"/>
        <v>262.11</v>
      </c>
      <c r="Q3836" s="11" t="s">
        <v>8315</v>
      </c>
      <c r="R3836" t="s">
        <v>8316</v>
      </c>
      <c r="S3836" s="15">
        <f t="shared" si="302"/>
        <v>42219.665173611109</v>
      </c>
      <c r="T3836" s="15">
        <f t="shared" si="303"/>
        <v>42257.165972222225</v>
      </c>
      <c r="U3836">
        <f t="shared" si="304"/>
        <v>2015</v>
      </c>
    </row>
    <row r="3837" spans="1:21" ht="28.8" x14ac:dyDescent="0.3">
      <c r="A3837">
        <v>3237</v>
      </c>
      <c r="B3837" s="9" t="s">
        <v>3237</v>
      </c>
      <c r="C3837" s="3" t="s">
        <v>7347</v>
      </c>
      <c r="D3837" s="5">
        <v>35000</v>
      </c>
      <c r="E3837" s="7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>
        <f t="shared" si="301"/>
        <v>131.13999999999999</v>
      </c>
      <c r="Q3837" s="11" t="s">
        <v>8315</v>
      </c>
      <c r="R3837" t="s">
        <v>8316</v>
      </c>
      <c r="S3837" s="15">
        <f t="shared" si="302"/>
        <v>42252.474351851852</v>
      </c>
      <c r="T3837" s="15">
        <f t="shared" si="303"/>
        <v>42276.165972222225</v>
      </c>
      <c r="U3837">
        <f t="shared" si="304"/>
        <v>2015</v>
      </c>
    </row>
    <row r="3838" spans="1:21" ht="43.2" x14ac:dyDescent="0.3">
      <c r="A3838">
        <v>3547</v>
      </c>
      <c r="B3838" s="9" t="s">
        <v>3546</v>
      </c>
      <c r="C3838" s="3" t="s">
        <v>7657</v>
      </c>
      <c r="D3838" s="5">
        <v>35000</v>
      </c>
      <c r="E3838" s="7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>
        <f t="shared" si="301"/>
        <v>119.18</v>
      </c>
      <c r="Q3838" s="11" t="s">
        <v>8315</v>
      </c>
      <c r="R3838" t="s">
        <v>8316</v>
      </c>
      <c r="S3838" s="15">
        <f t="shared" si="302"/>
        <v>42480.078715277778</v>
      </c>
      <c r="T3838" s="15">
        <f t="shared" si="303"/>
        <v>42504.165972222225</v>
      </c>
      <c r="U3838">
        <f t="shared" si="304"/>
        <v>2016</v>
      </c>
    </row>
    <row r="3839" spans="1:21" ht="28.8" x14ac:dyDescent="0.3">
      <c r="A3839">
        <v>3648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 s="11" t="s">
        <v>8315</v>
      </c>
      <c r="R3839" t="s">
        <v>8316</v>
      </c>
      <c r="S3839" s="15">
        <f t="shared" si="302"/>
        <v>41887.292187500003</v>
      </c>
      <c r="T3839" s="15">
        <f t="shared" si="303"/>
        <v>41917.292187500003</v>
      </c>
      <c r="U3839">
        <f t="shared" si="304"/>
        <v>2014</v>
      </c>
    </row>
    <row r="3840" spans="1:21" ht="28.8" x14ac:dyDescent="0.3">
      <c r="A3840">
        <v>3691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 s="11" t="s">
        <v>8315</v>
      </c>
      <c r="R3840" t="s">
        <v>8316</v>
      </c>
      <c r="S3840" s="15">
        <f t="shared" si="302"/>
        <v>42020.700567129628</v>
      </c>
      <c r="T3840" s="15">
        <f t="shared" si="303"/>
        <v>42065.207638888889</v>
      </c>
      <c r="U3840">
        <f t="shared" si="304"/>
        <v>2015</v>
      </c>
    </row>
    <row r="3841" spans="1:21" ht="57.6" x14ac:dyDescent="0.3">
      <c r="A3841">
        <v>3557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 s="11" t="s">
        <v>8315</v>
      </c>
      <c r="R3841" t="s">
        <v>8316</v>
      </c>
      <c r="S3841" s="15">
        <f t="shared" si="302"/>
        <v>41730.276747685188</v>
      </c>
      <c r="T3841" s="15">
        <f t="shared" si="303"/>
        <v>41764.276747685188</v>
      </c>
      <c r="U3841">
        <f t="shared" si="304"/>
        <v>2014</v>
      </c>
    </row>
    <row r="3842" spans="1:21" ht="57.6" x14ac:dyDescent="0.3">
      <c r="A3842">
        <v>3838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 s="11" t="s">
        <v>8315</v>
      </c>
      <c r="R3842" t="s">
        <v>8316</v>
      </c>
      <c r="S3842" s="15">
        <f t="shared" si="302"/>
        <v>42116.710752314815</v>
      </c>
      <c r="T3842" s="15">
        <f t="shared" si="303"/>
        <v>42146.710752314815</v>
      </c>
      <c r="U3842">
        <f t="shared" si="304"/>
        <v>2015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885" si="305">ROUND(E3843/D3843*100,0)</f>
        <v>9</v>
      </c>
      <c r="P3843">
        <f t="shared" ref="P3843:P3885" si="306">IFERROR(ROUND(E3843/L3843,2),0)</f>
        <v>25.65</v>
      </c>
      <c r="Q3843" s="11" t="s">
        <v>8315</v>
      </c>
      <c r="R3843" t="s">
        <v>8316</v>
      </c>
      <c r="S3843" s="15">
        <f t="shared" ref="S3843:S3885" si="307">(((J3843/60)/60)/24)+DATE(1970,1,1)</f>
        <v>41780.785729166666</v>
      </c>
      <c r="T3843" s="15">
        <f t="shared" ref="T3843:T3885" si="308">(((I3843/60)/60)/24)+DATE(1970,1,1)</f>
        <v>41840.785729166666</v>
      </c>
      <c r="U3843">
        <f t="shared" ref="U3843:U3884" si="309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1" t="s">
        <v>8315</v>
      </c>
      <c r="R3844" t="s">
        <v>8316</v>
      </c>
      <c r="S3844" s="15">
        <f t="shared" si="307"/>
        <v>41740.493657407409</v>
      </c>
      <c r="T3844" s="15">
        <f t="shared" si="308"/>
        <v>41770.493657407409</v>
      </c>
      <c r="U3844">
        <f t="shared" si="309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1" t="s">
        <v>8315</v>
      </c>
      <c r="R3845" t="s">
        <v>8316</v>
      </c>
      <c r="S3845" s="15">
        <f t="shared" si="307"/>
        <v>41766.072500000002</v>
      </c>
      <c r="T3845" s="15">
        <f t="shared" si="308"/>
        <v>41791.072500000002</v>
      </c>
      <c r="U3845">
        <f t="shared" si="309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1" t="s">
        <v>8315</v>
      </c>
      <c r="R3846" t="s">
        <v>8316</v>
      </c>
      <c r="S3846" s="15">
        <f t="shared" si="307"/>
        <v>41766.617291666669</v>
      </c>
      <c r="T3846" s="15">
        <f t="shared" si="308"/>
        <v>41793.290972222225</v>
      </c>
      <c r="U3846">
        <f t="shared" si="309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1" t="s">
        <v>8315</v>
      </c>
      <c r="R3847" t="s">
        <v>8316</v>
      </c>
      <c r="S3847" s="15">
        <f t="shared" si="307"/>
        <v>42248.627013888887</v>
      </c>
      <c r="T3847" s="15">
        <f t="shared" si="308"/>
        <v>42278.627013888887</v>
      </c>
      <c r="U3847">
        <f t="shared" si="309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1" t="s">
        <v>8315</v>
      </c>
      <c r="R3848" t="s">
        <v>8316</v>
      </c>
      <c r="S3848" s="15">
        <f t="shared" si="307"/>
        <v>41885.221550925926</v>
      </c>
      <c r="T3848" s="15">
        <f t="shared" si="308"/>
        <v>41916.290972222225</v>
      </c>
      <c r="U3848">
        <f t="shared" si="309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1" t="s">
        <v>8315</v>
      </c>
      <c r="R3849" t="s">
        <v>8316</v>
      </c>
      <c r="S3849" s="15">
        <f t="shared" si="307"/>
        <v>42159.224432870367</v>
      </c>
      <c r="T3849" s="15">
        <f t="shared" si="308"/>
        <v>42204.224432870367</v>
      </c>
      <c r="U3849">
        <f t="shared" si="309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1" t="s">
        <v>8315</v>
      </c>
      <c r="R3850" t="s">
        <v>8316</v>
      </c>
      <c r="S3850" s="15">
        <f t="shared" si="307"/>
        <v>42265.817002314812</v>
      </c>
      <c r="T3850" s="15">
        <f t="shared" si="308"/>
        <v>42295.817002314812</v>
      </c>
      <c r="U3850">
        <f t="shared" si="309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15">
        <f t="shared" si="307"/>
        <v>42136.767175925925</v>
      </c>
      <c r="T3851" s="15">
        <f t="shared" si="308"/>
        <v>42166.767175925925</v>
      </c>
      <c r="U3851">
        <f t="shared" si="309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8315</v>
      </c>
      <c r="R3852" t="s">
        <v>8316</v>
      </c>
      <c r="S3852" s="15">
        <f t="shared" si="307"/>
        <v>41975.124340277776</v>
      </c>
      <c r="T3852" s="15">
        <f t="shared" si="308"/>
        <v>42005.124340277776</v>
      </c>
      <c r="U3852">
        <f t="shared" si="309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8315</v>
      </c>
      <c r="R3853" t="s">
        <v>8316</v>
      </c>
      <c r="S3853" s="15">
        <f t="shared" si="307"/>
        <v>42172.439571759256</v>
      </c>
      <c r="T3853" s="15">
        <f t="shared" si="308"/>
        <v>42202.439571759256</v>
      </c>
      <c r="U3853">
        <f t="shared" si="309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8315</v>
      </c>
      <c r="R3854" t="s">
        <v>8316</v>
      </c>
      <c r="S3854" s="15">
        <f t="shared" si="307"/>
        <v>42065.190694444449</v>
      </c>
      <c r="T3854" s="15">
        <f t="shared" si="308"/>
        <v>42090.149027777778</v>
      </c>
      <c r="U3854">
        <f t="shared" si="309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8315</v>
      </c>
      <c r="R3855" t="s">
        <v>8316</v>
      </c>
      <c r="S3855" s="15">
        <f t="shared" si="307"/>
        <v>41848.84002314815</v>
      </c>
      <c r="T3855" s="15">
        <f t="shared" si="308"/>
        <v>41883.84002314815</v>
      </c>
      <c r="U3855">
        <f t="shared" si="309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8315</v>
      </c>
      <c r="R3856" t="s">
        <v>8316</v>
      </c>
      <c r="S3856" s="15">
        <f t="shared" si="307"/>
        <v>42103.884930555556</v>
      </c>
      <c r="T3856" s="15">
        <f t="shared" si="308"/>
        <v>42133.884930555556</v>
      </c>
      <c r="U3856">
        <f t="shared" si="309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8315</v>
      </c>
      <c r="R3857" t="s">
        <v>8316</v>
      </c>
      <c r="S3857" s="15">
        <f t="shared" si="307"/>
        <v>42059.970729166671</v>
      </c>
      <c r="T3857" s="15">
        <f t="shared" si="308"/>
        <v>42089.929062499999</v>
      </c>
      <c r="U3857">
        <f t="shared" si="309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8315</v>
      </c>
      <c r="R3858" t="s">
        <v>8316</v>
      </c>
      <c r="S3858" s="15">
        <f t="shared" si="307"/>
        <v>42041.743090277778</v>
      </c>
      <c r="T3858" s="15">
        <f t="shared" si="308"/>
        <v>42071.701423611114</v>
      </c>
      <c r="U3858">
        <f t="shared" si="309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8315</v>
      </c>
      <c r="R3859" t="s">
        <v>8316</v>
      </c>
      <c r="S3859" s="15">
        <f t="shared" si="307"/>
        <v>41829.73715277778</v>
      </c>
      <c r="T3859" s="15">
        <f t="shared" si="308"/>
        <v>41852.716666666667</v>
      </c>
      <c r="U3859">
        <f t="shared" si="309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8315</v>
      </c>
      <c r="R3860" t="s">
        <v>8316</v>
      </c>
      <c r="S3860" s="15">
        <f t="shared" si="307"/>
        <v>42128.431064814817</v>
      </c>
      <c r="T3860" s="15">
        <f t="shared" si="308"/>
        <v>42146.875</v>
      </c>
      <c r="U3860">
        <f t="shared" si="309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15">
        <f t="shared" si="307"/>
        <v>41789.893599537041</v>
      </c>
      <c r="T3861" s="15">
        <f t="shared" si="308"/>
        <v>41815.875</v>
      </c>
      <c r="U3861">
        <f t="shared" si="309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8315</v>
      </c>
      <c r="R3862" t="s">
        <v>8316</v>
      </c>
      <c r="S3862" s="15">
        <f t="shared" si="307"/>
        <v>41833.660995370366</v>
      </c>
      <c r="T3862" s="15">
        <f t="shared" si="308"/>
        <v>41863.660995370366</v>
      </c>
      <c r="U3862">
        <f t="shared" si="309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8315</v>
      </c>
      <c r="R3863" t="s">
        <v>8316</v>
      </c>
      <c r="S3863" s="15">
        <f t="shared" si="307"/>
        <v>41914.590011574073</v>
      </c>
      <c r="T3863" s="15">
        <f t="shared" si="308"/>
        <v>41955.907638888893</v>
      </c>
      <c r="U3863">
        <f t="shared" si="309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8315</v>
      </c>
      <c r="R3864" t="s">
        <v>8316</v>
      </c>
      <c r="S3864" s="15">
        <f t="shared" si="307"/>
        <v>42611.261064814811</v>
      </c>
      <c r="T3864" s="15">
        <f t="shared" si="308"/>
        <v>42625.707638888889</v>
      </c>
      <c r="U3864">
        <f t="shared" si="309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1" t="s">
        <v>8315</v>
      </c>
      <c r="R3865" t="s">
        <v>8316</v>
      </c>
      <c r="S3865" s="15">
        <f t="shared" si="307"/>
        <v>42253.633159722223</v>
      </c>
      <c r="T3865" s="15">
        <f t="shared" si="308"/>
        <v>42313.674826388888</v>
      </c>
      <c r="U3865">
        <f t="shared" si="309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8315</v>
      </c>
      <c r="R3866" t="s">
        <v>8316</v>
      </c>
      <c r="S3866" s="15">
        <f t="shared" si="307"/>
        <v>42295.891828703709</v>
      </c>
      <c r="T3866" s="15">
        <f t="shared" si="308"/>
        <v>42325.933495370366</v>
      </c>
      <c r="U3866">
        <f t="shared" si="309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15">
        <f t="shared" si="307"/>
        <v>41841.651597222226</v>
      </c>
      <c r="T3867" s="15">
        <f t="shared" si="308"/>
        <v>41881.229166666664</v>
      </c>
      <c r="U3867">
        <f t="shared" si="309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8315</v>
      </c>
      <c r="R3868" t="s">
        <v>8316</v>
      </c>
      <c r="S3868" s="15">
        <f t="shared" si="307"/>
        <v>42402.947002314817</v>
      </c>
      <c r="T3868" s="15">
        <f t="shared" si="308"/>
        <v>42452.145138888889</v>
      </c>
      <c r="U3868">
        <f t="shared" si="309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8315</v>
      </c>
      <c r="R3869" t="s">
        <v>8316</v>
      </c>
      <c r="S3869" s="15">
        <f t="shared" si="307"/>
        <v>42509.814108796301</v>
      </c>
      <c r="T3869" s="15">
        <f t="shared" si="308"/>
        <v>42539.814108796301</v>
      </c>
      <c r="U3869">
        <f t="shared" si="309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1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43.2" x14ac:dyDescent="0.3">
      <c r="A3878">
        <v>3795</v>
      </c>
      <c r="B3878" s="9" t="s">
        <v>3792</v>
      </c>
      <c r="C3878" s="3" t="s">
        <v>7905</v>
      </c>
      <c r="D3878" s="5">
        <v>600</v>
      </c>
      <c r="E3878" s="7">
        <v>10</v>
      </c>
      <c r="F3878" t="s">
        <v>8220</v>
      </c>
      <c r="G3878" t="s">
        <v>8224</v>
      </c>
      <c r="H3878" t="s">
        <v>8246</v>
      </c>
      <c r="I3878">
        <v>1440801000</v>
      </c>
      <c r="J3878">
        <v>1437042490</v>
      </c>
      <c r="K3878" t="b">
        <v>0</v>
      </c>
      <c r="L3878">
        <v>2</v>
      </c>
      <c r="M3878" t="b">
        <v>0</v>
      </c>
      <c r="N3878" t="s">
        <v>8303</v>
      </c>
      <c r="O3878">
        <f t="shared" si="305"/>
        <v>2</v>
      </c>
      <c r="P3878">
        <f t="shared" si="306"/>
        <v>5</v>
      </c>
      <c r="Q3878" s="11" t="s">
        <v>8315</v>
      </c>
      <c r="R3878" t="s">
        <v>8357</v>
      </c>
      <c r="S3878" s="15">
        <f t="shared" si="307"/>
        <v>42201.436226851853</v>
      </c>
      <c r="T3878" s="15">
        <f t="shared" si="308"/>
        <v>42244.9375</v>
      </c>
      <c r="U3878">
        <f t="shared" si="309"/>
        <v>2015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3.2" x14ac:dyDescent="0.3">
      <c r="A3881">
        <v>3630</v>
      </c>
      <c r="B3881" s="9" t="s">
        <v>3628</v>
      </c>
      <c r="C3881" s="3" t="s">
        <v>7740</v>
      </c>
      <c r="D3881" s="5">
        <v>3000</v>
      </c>
      <c r="E3881" s="7">
        <v>1</v>
      </c>
      <c r="F3881" t="s">
        <v>8220</v>
      </c>
      <c r="G3881" t="s">
        <v>8224</v>
      </c>
      <c r="H3881" t="s">
        <v>8246</v>
      </c>
      <c r="I3881">
        <v>1417295990</v>
      </c>
      <c r="J3881">
        <v>1414700390</v>
      </c>
      <c r="K3881" t="b">
        <v>0</v>
      </c>
      <c r="L3881">
        <v>1</v>
      </c>
      <c r="M3881" t="b">
        <v>0</v>
      </c>
      <c r="N3881" t="s">
        <v>8303</v>
      </c>
      <c r="O3881">
        <f t="shared" si="305"/>
        <v>0</v>
      </c>
      <c r="P3881">
        <f t="shared" si="306"/>
        <v>1</v>
      </c>
      <c r="Q3881" s="11" t="s">
        <v>8315</v>
      </c>
      <c r="R3881" t="s">
        <v>8357</v>
      </c>
      <c r="S3881" s="15">
        <f t="shared" si="307"/>
        <v>41942.84710648148</v>
      </c>
      <c r="T3881" s="15">
        <f t="shared" si="308"/>
        <v>41972.888773148152</v>
      </c>
      <c r="U3881">
        <f t="shared" si="309"/>
        <v>2014</v>
      </c>
    </row>
    <row r="3882" spans="1:21" ht="43.2" x14ac:dyDescent="0.3">
      <c r="A3882">
        <v>3879</v>
      </c>
      <c r="B3882" s="9" t="s">
        <v>3876</v>
      </c>
      <c r="C3882" s="3" t="s">
        <v>7988</v>
      </c>
      <c r="D3882" s="5">
        <v>15000</v>
      </c>
      <c r="E3882" s="7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8303</v>
      </c>
      <c r="O3882">
        <f t="shared" si="305"/>
        <v>0</v>
      </c>
      <c r="P3882">
        <f t="shared" si="306"/>
        <v>0</v>
      </c>
      <c r="Q3882" s="11" t="s">
        <v>8315</v>
      </c>
      <c r="R3882" t="s">
        <v>8357</v>
      </c>
      <c r="S3882" s="15">
        <f t="shared" si="307"/>
        <v>41999.861064814817</v>
      </c>
      <c r="T3882" s="15">
        <f t="shared" si="308"/>
        <v>42029.861064814817</v>
      </c>
      <c r="U3882">
        <f t="shared" si="309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ref="U3885:U3948" si="310">YEAR(S3885)</f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6" si="311">ROUND(E3886/D3886*100,0)</f>
        <v>0</v>
      </c>
      <c r="P3886">
        <f t="shared" ref="P3886:P3906" si="312">IFERROR(ROUND(E3886/L3886,2),0)</f>
        <v>0</v>
      </c>
      <c r="Q3886" s="11" t="s">
        <v>8315</v>
      </c>
      <c r="R3886" t="s">
        <v>8357</v>
      </c>
      <c r="S3886" s="15">
        <f t="shared" ref="S3886:S3906" si="313">(((J3886/60)/60)/24)+DATE(1970,1,1)</f>
        <v>42065.791574074072</v>
      </c>
      <c r="T3886" s="15">
        <f t="shared" ref="T3886:T3906" si="314">(((I3886/60)/60)/24)+DATE(1970,1,1)</f>
        <v>42090.749907407408</v>
      </c>
      <c r="U3886">
        <f t="shared" si="310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1"/>
        <v>0</v>
      </c>
      <c r="P3887">
        <f t="shared" si="312"/>
        <v>0</v>
      </c>
      <c r="Q3887" s="11" t="s">
        <v>8315</v>
      </c>
      <c r="R3887" t="s">
        <v>8357</v>
      </c>
      <c r="S3887" s="15">
        <f t="shared" si="313"/>
        <v>42469.951284722221</v>
      </c>
      <c r="T3887" s="15">
        <f t="shared" si="314"/>
        <v>42499.951284722221</v>
      </c>
      <c r="U3887">
        <f t="shared" si="310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1"/>
        <v>0</v>
      </c>
      <c r="P3888">
        <f t="shared" si="312"/>
        <v>0</v>
      </c>
      <c r="Q3888" s="11" t="s">
        <v>8315</v>
      </c>
      <c r="R3888" t="s">
        <v>8357</v>
      </c>
      <c r="S3888" s="15">
        <f t="shared" si="313"/>
        <v>41954.228032407409</v>
      </c>
      <c r="T3888" s="15">
        <f t="shared" si="314"/>
        <v>41984.228032407409</v>
      </c>
      <c r="U3888">
        <f t="shared" si="310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1"/>
        <v>2</v>
      </c>
      <c r="P3889">
        <f t="shared" si="312"/>
        <v>17.5</v>
      </c>
      <c r="Q3889" s="11" t="s">
        <v>8315</v>
      </c>
      <c r="R3889" t="s">
        <v>8357</v>
      </c>
      <c r="S3889" s="15">
        <f t="shared" si="313"/>
        <v>42079.857974537037</v>
      </c>
      <c r="T3889" s="15">
        <f t="shared" si="314"/>
        <v>42125.916666666672</v>
      </c>
      <c r="U3889">
        <f t="shared" si="310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1"/>
        <v>27</v>
      </c>
      <c r="P3890">
        <f t="shared" si="312"/>
        <v>38.71</v>
      </c>
      <c r="Q3890" s="11" t="s">
        <v>8315</v>
      </c>
      <c r="R3890" t="s">
        <v>8316</v>
      </c>
      <c r="S3890" s="15">
        <f t="shared" si="313"/>
        <v>42762.545810185184</v>
      </c>
      <c r="T3890" s="15">
        <f t="shared" si="314"/>
        <v>42792.545810185184</v>
      </c>
      <c r="U3890">
        <f t="shared" si="310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1"/>
        <v>1</v>
      </c>
      <c r="P3891">
        <f t="shared" si="312"/>
        <v>13.11</v>
      </c>
      <c r="Q3891" s="11" t="s">
        <v>8315</v>
      </c>
      <c r="R3891" t="s">
        <v>8316</v>
      </c>
      <c r="S3891" s="15">
        <f t="shared" si="313"/>
        <v>41977.004976851851</v>
      </c>
      <c r="T3891" s="15">
        <f t="shared" si="314"/>
        <v>42008.976388888885</v>
      </c>
      <c r="U3891">
        <f t="shared" si="310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1"/>
        <v>17</v>
      </c>
      <c r="P3892">
        <f t="shared" si="312"/>
        <v>315.5</v>
      </c>
      <c r="Q3892" s="11" t="s">
        <v>8315</v>
      </c>
      <c r="R3892" t="s">
        <v>8316</v>
      </c>
      <c r="S3892" s="15">
        <f t="shared" si="313"/>
        <v>42171.758611111116</v>
      </c>
      <c r="T3892" s="15">
        <f t="shared" si="314"/>
        <v>42231.758611111116</v>
      </c>
      <c r="U3892">
        <f t="shared" si="310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1"/>
        <v>33</v>
      </c>
      <c r="P3893">
        <f t="shared" si="312"/>
        <v>37.14</v>
      </c>
      <c r="Q3893" s="11" t="s">
        <v>8315</v>
      </c>
      <c r="R3893" t="s">
        <v>8316</v>
      </c>
      <c r="S3893" s="15">
        <f t="shared" si="313"/>
        <v>42056.1324537037</v>
      </c>
      <c r="T3893" s="15">
        <f t="shared" si="314"/>
        <v>42086.207638888889</v>
      </c>
      <c r="U3893">
        <f t="shared" si="310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1"/>
        <v>0</v>
      </c>
      <c r="P3894">
        <f t="shared" si="312"/>
        <v>0</v>
      </c>
      <c r="Q3894" s="11" t="s">
        <v>8315</v>
      </c>
      <c r="R3894" t="s">
        <v>8316</v>
      </c>
      <c r="S3894" s="15">
        <f t="shared" si="313"/>
        <v>41867.652280092596</v>
      </c>
      <c r="T3894" s="15">
        <f t="shared" si="314"/>
        <v>41875.291666666664</v>
      </c>
      <c r="U3894">
        <f t="shared" si="310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1"/>
        <v>22</v>
      </c>
      <c r="P3895">
        <f t="shared" si="312"/>
        <v>128.27000000000001</v>
      </c>
      <c r="Q3895" s="11" t="s">
        <v>8315</v>
      </c>
      <c r="R3895" t="s">
        <v>8316</v>
      </c>
      <c r="S3895" s="15">
        <f t="shared" si="313"/>
        <v>41779.657870370371</v>
      </c>
      <c r="T3895" s="15">
        <f t="shared" si="314"/>
        <v>41821.25</v>
      </c>
      <c r="U3895">
        <f t="shared" si="310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1"/>
        <v>3</v>
      </c>
      <c r="P3896">
        <f t="shared" si="312"/>
        <v>47.27</v>
      </c>
      <c r="Q3896" s="11" t="s">
        <v>8315</v>
      </c>
      <c r="R3896" t="s">
        <v>8316</v>
      </c>
      <c r="S3896" s="15">
        <f t="shared" si="313"/>
        <v>42679.958472222221</v>
      </c>
      <c r="T3896" s="15">
        <f t="shared" si="314"/>
        <v>42710.207638888889</v>
      </c>
      <c r="U3896">
        <f t="shared" si="310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1"/>
        <v>5</v>
      </c>
      <c r="P3897">
        <f t="shared" si="312"/>
        <v>50</v>
      </c>
      <c r="Q3897" s="11" t="s">
        <v>8315</v>
      </c>
      <c r="R3897" t="s">
        <v>8316</v>
      </c>
      <c r="S3897" s="15">
        <f t="shared" si="313"/>
        <v>42032.250208333338</v>
      </c>
      <c r="T3897" s="15">
        <f t="shared" si="314"/>
        <v>42063.250208333338</v>
      </c>
      <c r="U3897">
        <f t="shared" si="310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1"/>
        <v>11</v>
      </c>
      <c r="P3898">
        <f t="shared" si="312"/>
        <v>42.5</v>
      </c>
      <c r="Q3898" s="11" t="s">
        <v>8315</v>
      </c>
      <c r="R3898" t="s">
        <v>8316</v>
      </c>
      <c r="S3898" s="15">
        <f t="shared" si="313"/>
        <v>41793.191875000004</v>
      </c>
      <c r="T3898" s="15">
        <f t="shared" si="314"/>
        <v>41807.191875000004</v>
      </c>
      <c r="U3898">
        <f t="shared" si="310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1"/>
        <v>18</v>
      </c>
      <c r="P3899">
        <f t="shared" si="312"/>
        <v>44</v>
      </c>
      <c r="Q3899" s="11" t="s">
        <v>8315</v>
      </c>
      <c r="R3899" t="s">
        <v>8316</v>
      </c>
      <c r="S3899" s="15">
        <f t="shared" si="313"/>
        <v>41982.87364583333</v>
      </c>
      <c r="T3899" s="15">
        <f t="shared" si="314"/>
        <v>42012.87364583333</v>
      </c>
      <c r="U3899">
        <f t="shared" si="310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1"/>
        <v>33</v>
      </c>
      <c r="P3900">
        <f t="shared" si="312"/>
        <v>50.88</v>
      </c>
      <c r="Q3900" s="11" t="s">
        <v>8315</v>
      </c>
      <c r="R3900" t="s">
        <v>8316</v>
      </c>
      <c r="S3900" s="15">
        <f t="shared" si="313"/>
        <v>42193.482291666667</v>
      </c>
      <c r="T3900" s="15">
        <f t="shared" si="314"/>
        <v>42233.666666666672</v>
      </c>
      <c r="U3900">
        <f t="shared" si="310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1"/>
        <v>1</v>
      </c>
      <c r="P3901">
        <f t="shared" si="312"/>
        <v>62.5</v>
      </c>
      <c r="Q3901" s="11" t="s">
        <v>8315</v>
      </c>
      <c r="R3901" t="s">
        <v>8316</v>
      </c>
      <c r="S3901" s="15">
        <f t="shared" si="313"/>
        <v>41843.775011574071</v>
      </c>
      <c r="T3901" s="15">
        <f t="shared" si="314"/>
        <v>41863.775011574071</v>
      </c>
      <c r="U3901">
        <f t="shared" si="310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1"/>
        <v>5</v>
      </c>
      <c r="P3902">
        <f t="shared" si="312"/>
        <v>27</v>
      </c>
      <c r="Q3902" s="11" t="s">
        <v>8315</v>
      </c>
      <c r="R3902" t="s">
        <v>8316</v>
      </c>
      <c r="S3902" s="15">
        <f t="shared" si="313"/>
        <v>42136.092488425929</v>
      </c>
      <c r="T3902" s="15">
        <f t="shared" si="314"/>
        <v>42166.092488425929</v>
      </c>
      <c r="U3902">
        <f t="shared" si="310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1"/>
        <v>1</v>
      </c>
      <c r="P3903">
        <f t="shared" si="312"/>
        <v>25</v>
      </c>
      <c r="Q3903" s="11" t="s">
        <v>8315</v>
      </c>
      <c r="R3903" t="s">
        <v>8316</v>
      </c>
      <c r="S3903" s="15">
        <f t="shared" si="313"/>
        <v>42317.826377314821</v>
      </c>
      <c r="T3903" s="15">
        <f t="shared" si="314"/>
        <v>42357.826377314821</v>
      </c>
      <c r="U3903">
        <f t="shared" si="310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1"/>
        <v>49</v>
      </c>
      <c r="P3904">
        <f t="shared" si="312"/>
        <v>47.26</v>
      </c>
      <c r="Q3904" s="11" t="s">
        <v>8315</v>
      </c>
      <c r="R3904" t="s">
        <v>8316</v>
      </c>
      <c r="S3904" s="15">
        <f t="shared" si="313"/>
        <v>42663.468078703707</v>
      </c>
      <c r="T3904" s="15">
        <f t="shared" si="314"/>
        <v>42688.509745370371</v>
      </c>
      <c r="U3904">
        <f t="shared" si="310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1"/>
        <v>0</v>
      </c>
      <c r="P3905">
        <f t="shared" si="312"/>
        <v>0</v>
      </c>
      <c r="Q3905" s="11" t="s">
        <v>8315</v>
      </c>
      <c r="R3905" t="s">
        <v>8316</v>
      </c>
      <c r="S3905" s="15">
        <f t="shared" si="313"/>
        <v>42186.01116898148</v>
      </c>
      <c r="T3905" s="15">
        <f t="shared" si="314"/>
        <v>42230.818055555559</v>
      </c>
      <c r="U3905">
        <f t="shared" si="310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11"/>
        <v>0</v>
      </c>
      <c r="P3906">
        <f t="shared" si="312"/>
        <v>1.5</v>
      </c>
      <c r="Q3906" s="11" t="s">
        <v>8315</v>
      </c>
      <c r="R3906" t="s">
        <v>8316</v>
      </c>
      <c r="S3906" s="15">
        <f t="shared" si="313"/>
        <v>42095.229166666672</v>
      </c>
      <c r="T3906" s="15">
        <f t="shared" si="314"/>
        <v>42109.211111111115</v>
      </c>
      <c r="U3906">
        <f t="shared" si="310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5">ROUND(E3907/D3907*100,0)</f>
        <v>12</v>
      </c>
      <c r="P3907">
        <f t="shared" ref="P3907:P3970" si="316">IFERROR(ROUND(E3907/L3907,2),0)</f>
        <v>24.71</v>
      </c>
      <c r="Q3907" s="11" t="s">
        <v>8315</v>
      </c>
      <c r="R3907" t="s">
        <v>8316</v>
      </c>
      <c r="S3907" s="15">
        <f t="shared" ref="S3907:S3970" si="317">(((J3907/60)/60)/24)+DATE(1970,1,1)</f>
        <v>42124.623877314814</v>
      </c>
      <c r="T3907" s="15">
        <f t="shared" ref="T3907:T3970" si="318">(((I3907/60)/60)/24)+DATE(1970,1,1)</f>
        <v>42166.958333333328</v>
      </c>
      <c r="U3907">
        <f t="shared" si="310"/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5"/>
        <v>67</v>
      </c>
      <c r="P3908">
        <f t="shared" si="316"/>
        <v>63.13</v>
      </c>
      <c r="Q3908" s="11" t="s">
        <v>8315</v>
      </c>
      <c r="R3908" t="s">
        <v>8316</v>
      </c>
      <c r="S3908" s="15">
        <f t="shared" si="317"/>
        <v>42143.917743055557</v>
      </c>
      <c r="T3908" s="15">
        <f t="shared" si="318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5"/>
        <v>15</v>
      </c>
      <c r="P3909">
        <f t="shared" si="316"/>
        <v>38.25</v>
      </c>
      <c r="Q3909" s="11" t="s">
        <v>8315</v>
      </c>
      <c r="R3909" t="s">
        <v>8316</v>
      </c>
      <c r="S3909" s="15">
        <f t="shared" si="317"/>
        <v>41906.819513888891</v>
      </c>
      <c r="T3909" s="15">
        <f t="shared" si="318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5"/>
        <v>9</v>
      </c>
      <c r="P3910">
        <f t="shared" si="316"/>
        <v>16.25</v>
      </c>
      <c r="Q3910" s="11" t="s">
        <v>8315</v>
      </c>
      <c r="R3910" t="s">
        <v>8316</v>
      </c>
      <c r="S3910" s="15">
        <f t="shared" si="317"/>
        <v>41834.135370370372</v>
      </c>
      <c r="T3910" s="15">
        <f t="shared" si="318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5"/>
        <v>0</v>
      </c>
      <c r="P3911">
        <f t="shared" si="316"/>
        <v>33.75</v>
      </c>
      <c r="Q3911" s="11" t="s">
        <v>8315</v>
      </c>
      <c r="R3911" t="s">
        <v>8316</v>
      </c>
      <c r="S3911" s="15">
        <f t="shared" si="317"/>
        <v>41863.359282407408</v>
      </c>
      <c r="T3911" s="15">
        <f t="shared" si="318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5"/>
        <v>3</v>
      </c>
      <c r="P3912">
        <f t="shared" si="316"/>
        <v>61.67</v>
      </c>
      <c r="Q3912" s="11" t="s">
        <v>8315</v>
      </c>
      <c r="R3912" t="s">
        <v>8316</v>
      </c>
      <c r="S3912" s="15">
        <f t="shared" si="317"/>
        <v>42224.756909722222</v>
      </c>
      <c r="T3912" s="15">
        <f t="shared" si="318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5"/>
        <v>37</v>
      </c>
      <c r="P3913">
        <f t="shared" si="316"/>
        <v>83.14</v>
      </c>
      <c r="Q3913" s="11" t="s">
        <v>8315</v>
      </c>
      <c r="R3913" t="s">
        <v>8316</v>
      </c>
      <c r="S3913" s="15">
        <f t="shared" si="317"/>
        <v>41939.8122337963</v>
      </c>
      <c r="T3913" s="15">
        <f t="shared" si="318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5"/>
        <v>0</v>
      </c>
      <c r="P3914">
        <f t="shared" si="316"/>
        <v>1</v>
      </c>
      <c r="Q3914" s="11" t="s">
        <v>8315</v>
      </c>
      <c r="R3914" t="s">
        <v>8316</v>
      </c>
      <c r="S3914" s="15">
        <f t="shared" si="317"/>
        <v>42059.270023148143</v>
      </c>
      <c r="T3914" s="15">
        <f t="shared" si="318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5"/>
        <v>10</v>
      </c>
      <c r="P3915">
        <f t="shared" si="316"/>
        <v>142.86000000000001</v>
      </c>
      <c r="Q3915" s="11" t="s">
        <v>8315</v>
      </c>
      <c r="R3915" t="s">
        <v>8316</v>
      </c>
      <c r="S3915" s="15">
        <f t="shared" si="317"/>
        <v>42308.211215277777</v>
      </c>
      <c r="T3915" s="15">
        <f t="shared" si="318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5"/>
        <v>36</v>
      </c>
      <c r="P3916">
        <f t="shared" si="316"/>
        <v>33.67</v>
      </c>
      <c r="Q3916" s="11" t="s">
        <v>8315</v>
      </c>
      <c r="R3916" t="s">
        <v>8316</v>
      </c>
      <c r="S3916" s="15">
        <f t="shared" si="317"/>
        <v>42114.818935185183</v>
      </c>
      <c r="T3916" s="15">
        <f t="shared" si="318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5"/>
        <v>0</v>
      </c>
      <c r="P3917">
        <f t="shared" si="316"/>
        <v>5</v>
      </c>
      <c r="Q3917" s="11" t="s">
        <v>8315</v>
      </c>
      <c r="R3917" t="s">
        <v>8316</v>
      </c>
      <c r="S3917" s="15">
        <f t="shared" si="317"/>
        <v>42492.98505787037</v>
      </c>
      <c r="T3917" s="15">
        <f t="shared" si="318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5"/>
        <v>0</v>
      </c>
      <c r="P3918">
        <f t="shared" si="316"/>
        <v>0</v>
      </c>
      <c r="Q3918" s="11" t="s">
        <v>8315</v>
      </c>
      <c r="R3918" t="s">
        <v>8316</v>
      </c>
      <c r="S3918" s="15">
        <f t="shared" si="317"/>
        <v>42494.471666666665</v>
      </c>
      <c r="T3918" s="15">
        <f t="shared" si="318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5"/>
        <v>0</v>
      </c>
      <c r="P3919">
        <f t="shared" si="316"/>
        <v>10</v>
      </c>
      <c r="Q3919" s="11" t="s">
        <v>8315</v>
      </c>
      <c r="R3919" t="s">
        <v>8316</v>
      </c>
      <c r="S3919" s="15">
        <f t="shared" si="317"/>
        <v>41863.527326388888</v>
      </c>
      <c r="T3919" s="15">
        <f t="shared" si="318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5"/>
        <v>0</v>
      </c>
      <c r="P3920">
        <f t="shared" si="316"/>
        <v>40</v>
      </c>
      <c r="Q3920" s="11" t="s">
        <v>8315</v>
      </c>
      <c r="R3920" t="s">
        <v>8316</v>
      </c>
      <c r="S3920" s="15">
        <f t="shared" si="317"/>
        <v>41843.664618055554</v>
      </c>
      <c r="T3920" s="15">
        <f t="shared" si="318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5"/>
        <v>2</v>
      </c>
      <c r="P3921">
        <f t="shared" si="316"/>
        <v>30</v>
      </c>
      <c r="Q3921" s="11" t="s">
        <v>8315</v>
      </c>
      <c r="R3921" t="s">
        <v>8316</v>
      </c>
      <c r="S3921" s="15">
        <f t="shared" si="317"/>
        <v>42358.684872685189</v>
      </c>
      <c r="T3921" s="15">
        <f t="shared" si="318"/>
        <v>42387</v>
      </c>
      <c r="U3921">
        <f t="shared" si="310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5"/>
        <v>5</v>
      </c>
      <c r="P3922">
        <f t="shared" si="316"/>
        <v>45</v>
      </c>
      <c r="Q3922" s="11" t="s">
        <v>8315</v>
      </c>
      <c r="R3922" t="s">
        <v>8316</v>
      </c>
      <c r="S3922" s="15">
        <f t="shared" si="317"/>
        <v>42657.38726851852</v>
      </c>
      <c r="T3922" s="15">
        <f t="shared" si="318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5"/>
        <v>0</v>
      </c>
      <c r="P3923">
        <f t="shared" si="316"/>
        <v>0</v>
      </c>
      <c r="Q3923" s="11" t="s">
        <v>8315</v>
      </c>
      <c r="R3923" t="s">
        <v>8316</v>
      </c>
      <c r="S3923" s="15">
        <f t="shared" si="317"/>
        <v>41926.542303240742</v>
      </c>
      <c r="T3923" s="15">
        <f t="shared" si="318"/>
        <v>41938.75</v>
      </c>
      <c r="U3923">
        <f t="shared" si="310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5"/>
        <v>8</v>
      </c>
      <c r="P3924">
        <f t="shared" si="316"/>
        <v>10.17</v>
      </c>
      <c r="Q3924" s="11" t="s">
        <v>8315</v>
      </c>
      <c r="R3924" t="s">
        <v>8316</v>
      </c>
      <c r="S3924" s="15">
        <f t="shared" si="317"/>
        <v>42020.768634259264</v>
      </c>
      <c r="T3924" s="15">
        <f t="shared" si="318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5"/>
        <v>12</v>
      </c>
      <c r="P3925">
        <f t="shared" si="316"/>
        <v>81.41</v>
      </c>
      <c r="Q3925" s="11" t="s">
        <v>8315</v>
      </c>
      <c r="R3925" t="s">
        <v>8316</v>
      </c>
      <c r="S3925" s="15">
        <f t="shared" si="317"/>
        <v>42075.979988425926</v>
      </c>
      <c r="T3925" s="15">
        <f t="shared" si="318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5"/>
        <v>15</v>
      </c>
      <c r="P3926">
        <f t="shared" si="316"/>
        <v>57.25</v>
      </c>
      <c r="Q3926" s="11" t="s">
        <v>8315</v>
      </c>
      <c r="R3926" t="s">
        <v>8316</v>
      </c>
      <c r="S3926" s="15">
        <f t="shared" si="317"/>
        <v>41786.959745370368</v>
      </c>
      <c r="T3926" s="15">
        <f t="shared" si="318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5"/>
        <v>10</v>
      </c>
      <c r="P3927">
        <f t="shared" si="316"/>
        <v>5</v>
      </c>
      <c r="Q3927" s="11" t="s">
        <v>8315</v>
      </c>
      <c r="R3927" t="s">
        <v>8316</v>
      </c>
      <c r="S3927" s="15">
        <f t="shared" si="317"/>
        <v>41820.870821759258</v>
      </c>
      <c r="T3927" s="15">
        <f t="shared" si="318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5"/>
        <v>0</v>
      </c>
      <c r="P3928">
        <f t="shared" si="316"/>
        <v>15</v>
      </c>
      <c r="Q3928" s="11" t="s">
        <v>8315</v>
      </c>
      <c r="R3928" t="s">
        <v>8316</v>
      </c>
      <c r="S3928" s="15">
        <f t="shared" si="317"/>
        <v>41970.085046296299</v>
      </c>
      <c r="T3928" s="15">
        <f t="shared" si="318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5"/>
        <v>1</v>
      </c>
      <c r="P3929">
        <f t="shared" si="316"/>
        <v>12.5</v>
      </c>
      <c r="Q3929" s="11" t="s">
        <v>8315</v>
      </c>
      <c r="R3929" t="s">
        <v>8316</v>
      </c>
      <c r="S3929" s="15">
        <f t="shared" si="317"/>
        <v>41830.267407407409</v>
      </c>
      <c r="T3929" s="15">
        <f t="shared" si="318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5"/>
        <v>13</v>
      </c>
      <c r="P3930">
        <f t="shared" si="316"/>
        <v>93</v>
      </c>
      <c r="Q3930" s="11" t="s">
        <v>8315</v>
      </c>
      <c r="R3930" t="s">
        <v>8316</v>
      </c>
      <c r="S3930" s="15">
        <f t="shared" si="317"/>
        <v>42265.683182870373</v>
      </c>
      <c r="T3930" s="15">
        <f t="shared" si="318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5"/>
        <v>2</v>
      </c>
      <c r="P3931">
        <f t="shared" si="316"/>
        <v>32.36</v>
      </c>
      <c r="Q3931" s="11" t="s">
        <v>8315</v>
      </c>
      <c r="R3931" t="s">
        <v>8316</v>
      </c>
      <c r="S3931" s="15">
        <f t="shared" si="317"/>
        <v>42601.827141203699</v>
      </c>
      <c r="T3931" s="15">
        <f t="shared" si="318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5"/>
        <v>0</v>
      </c>
      <c r="P3932">
        <f t="shared" si="316"/>
        <v>0</v>
      </c>
      <c r="Q3932" s="11" t="s">
        <v>8315</v>
      </c>
      <c r="R3932" t="s">
        <v>8316</v>
      </c>
      <c r="S3932" s="15">
        <f t="shared" si="317"/>
        <v>42433.338749999995</v>
      </c>
      <c r="T3932" s="15">
        <f t="shared" si="318"/>
        <v>42461.25</v>
      </c>
      <c r="U3932">
        <f t="shared" si="310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5"/>
        <v>0</v>
      </c>
      <c r="P3933">
        <f t="shared" si="316"/>
        <v>0</v>
      </c>
      <c r="Q3933" s="11" t="s">
        <v>8315</v>
      </c>
      <c r="R3933" t="s">
        <v>8316</v>
      </c>
      <c r="S3933" s="15">
        <f t="shared" si="317"/>
        <v>42228.151701388888</v>
      </c>
      <c r="T3933" s="15">
        <f t="shared" si="318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5"/>
        <v>0</v>
      </c>
      <c r="P3934">
        <f t="shared" si="316"/>
        <v>1</v>
      </c>
      <c r="Q3934" s="11" t="s">
        <v>8315</v>
      </c>
      <c r="R3934" t="s">
        <v>8316</v>
      </c>
      <c r="S3934" s="15">
        <f t="shared" si="317"/>
        <v>42415.168564814812</v>
      </c>
      <c r="T3934" s="15">
        <f t="shared" si="318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5"/>
        <v>16</v>
      </c>
      <c r="P3935">
        <f t="shared" si="316"/>
        <v>91.83</v>
      </c>
      <c r="Q3935" s="11" t="s">
        <v>8315</v>
      </c>
      <c r="R3935" t="s">
        <v>8316</v>
      </c>
      <c r="S3935" s="15">
        <f t="shared" si="317"/>
        <v>42538.968310185184</v>
      </c>
      <c r="T3935" s="15">
        <f t="shared" si="318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5"/>
        <v>11</v>
      </c>
      <c r="P3936">
        <f t="shared" si="316"/>
        <v>45.83</v>
      </c>
      <c r="Q3936" s="11" t="s">
        <v>8315</v>
      </c>
      <c r="R3936" t="s">
        <v>8316</v>
      </c>
      <c r="S3936" s="15">
        <f t="shared" si="317"/>
        <v>42233.671747685185</v>
      </c>
      <c r="T3936" s="15">
        <f t="shared" si="318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5"/>
        <v>44</v>
      </c>
      <c r="P3937">
        <f t="shared" si="316"/>
        <v>57.17</v>
      </c>
      <c r="Q3937" s="11" t="s">
        <v>8315</v>
      </c>
      <c r="R3937" t="s">
        <v>8316</v>
      </c>
      <c r="S3937" s="15">
        <f t="shared" si="317"/>
        <v>42221.656782407401</v>
      </c>
      <c r="T3937" s="15">
        <f t="shared" si="318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5"/>
        <v>0</v>
      </c>
      <c r="P3938">
        <f t="shared" si="316"/>
        <v>0</v>
      </c>
      <c r="Q3938" s="11" t="s">
        <v>8315</v>
      </c>
      <c r="R3938" t="s">
        <v>8316</v>
      </c>
      <c r="S3938" s="15">
        <f t="shared" si="317"/>
        <v>42675.262962962966</v>
      </c>
      <c r="T3938" s="15">
        <f t="shared" si="318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5"/>
        <v>86</v>
      </c>
      <c r="P3939">
        <f t="shared" si="316"/>
        <v>248.5</v>
      </c>
      <c r="Q3939" s="11" t="s">
        <v>8315</v>
      </c>
      <c r="R3939" t="s">
        <v>8316</v>
      </c>
      <c r="S3939" s="15">
        <f t="shared" si="317"/>
        <v>42534.631481481483</v>
      </c>
      <c r="T3939" s="15">
        <f t="shared" si="318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5"/>
        <v>12</v>
      </c>
      <c r="P3940">
        <f t="shared" si="316"/>
        <v>79.400000000000006</v>
      </c>
      <c r="Q3940" s="11" t="s">
        <v>8315</v>
      </c>
      <c r="R3940" t="s">
        <v>8316</v>
      </c>
      <c r="S3940" s="15">
        <f t="shared" si="317"/>
        <v>42151.905717592599</v>
      </c>
      <c r="T3940" s="15">
        <f t="shared" si="318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5"/>
        <v>0</v>
      </c>
      <c r="P3941">
        <f t="shared" si="316"/>
        <v>5</v>
      </c>
      <c r="Q3941" s="11" t="s">
        <v>8315</v>
      </c>
      <c r="R3941" t="s">
        <v>8316</v>
      </c>
      <c r="S3941" s="15">
        <f t="shared" si="317"/>
        <v>41915.400219907409</v>
      </c>
      <c r="T3941" s="15">
        <f t="shared" si="318"/>
        <v>41919.1875</v>
      </c>
      <c r="U3941">
        <f t="shared" si="310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5"/>
        <v>0</v>
      </c>
      <c r="P3942">
        <f t="shared" si="316"/>
        <v>5.5</v>
      </c>
      <c r="Q3942" s="11" t="s">
        <v>8315</v>
      </c>
      <c r="R3942" t="s">
        <v>8316</v>
      </c>
      <c r="S3942" s="15">
        <f t="shared" si="317"/>
        <v>41961.492488425924</v>
      </c>
      <c r="T3942" s="15">
        <f t="shared" si="318"/>
        <v>42006.492488425924</v>
      </c>
      <c r="U3942">
        <f t="shared" si="310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5"/>
        <v>1</v>
      </c>
      <c r="P3943">
        <f t="shared" si="316"/>
        <v>25</v>
      </c>
      <c r="Q3943" s="11" t="s">
        <v>8315</v>
      </c>
      <c r="R3943" t="s">
        <v>8316</v>
      </c>
      <c r="S3943" s="15">
        <f t="shared" si="317"/>
        <v>41940.587233796294</v>
      </c>
      <c r="T3943" s="15">
        <f t="shared" si="318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5"/>
        <v>0</v>
      </c>
      <c r="P3944">
        <f t="shared" si="316"/>
        <v>0</v>
      </c>
      <c r="Q3944" s="11" t="s">
        <v>8315</v>
      </c>
      <c r="R3944" t="s">
        <v>8316</v>
      </c>
      <c r="S3944" s="15">
        <f t="shared" si="317"/>
        <v>42111.904097222221</v>
      </c>
      <c r="T3944" s="15">
        <f t="shared" si="318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5"/>
        <v>36</v>
      </c>
      <c r="P3945">
        <f t="shared" si="316"/>
        <v>137.08000000000001</v>
      </c>
      <c r="Q3945" s="11" t="s">
        <v>8315</v>
      </c>
      <c r="R3945" t="s">
        <v>8316</v>
      </c>
      <c r="S3945" s="15">
        <f t="shared" si="317"/>
        <v>42279.778564814813</v>
      </c>
      <c r="T3945" s="15">
        <f t="shared" si="318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5"/>
        <v>0</v>
      </c>
      <c r="P3946">
        <f t="shared" si="316"/>
        <v>0</v>
      </c>
      <c r="Q3946" s="11" t="s">
        <v>8315</v>
      </c>
      <c r="R3946" t="s">
        <v>8316</v>
      </c>
      <c r="S3946" s="15">
        <f t="shared" si="317"/>
        <v>42213.662905092591</v>
      </c>
      <c r="T3946" s="15">
        <f t="shared" si="318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5"/>
        <v>0</v>
      </c>
      <c r="P3947">
        <f t="shared" si="316"/>
        <v>5</v>
      </c>
      <c r="Q3947" s="11" t="s">
        <v>8315</v>
      </c>
      <c r="R3947" t="s">
        <v>8316</v>
      </c>
      <c r="S3947" s="15">
        <f t="shared" si="317"/>
        <v>42109.801712962959</v>
      </c>
      <c r="T3947" s="15">
        <f t="shared" si="318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5"/>
        <v>3</v>
      </c>
      <c r="P3948">
        <f t="shared" si="316"/>
        <v>39</v>
      </c>
      <c r="Q3948" s="11" t="s">
        <v>8315</v>
      </c>
      <c r="R3948" t="s">
        <v>8316</v>
      </c>
      <c r="S3948" s="15">
        <f t="shared" si="317"/>
        <v>42031.833587962959</v>
      </c>
      <c r="T3948" s="15">
        <f t="shared" si="318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5"/>
        <v>3</v>
      </c>
      <c r="P3949">
        <f t="shared" si="316"/>
        <v>50.5</v>
      </c>
      <c r="Q3949" s="11" t="s">
        <v>8315</v>
      </c>
      <c r="R3949" t="s">
        <v>8316</v>
      </c>
      <c r="S3949" s="15">
        <f t="shared" si="317"/>
        <v>42615.142870370371</v>
      </c>
      <c r="T3949" s="15">
        <f t="shared" si="318"/>
        <v>42645.142870370371</v>
      </c>
      <c r="U3949">
        <f t="shared" ref="U3949:U4012" si="319">YEAR(S3949)</f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5"/>
        <v>0</v>
      </c>
      <c r="P3950">
        <f t="shared" si="316"/>
        <v>0</v>
      </c>
      <c r="Q3950" s="11" t="s">
        <v>8315</v>
      </c>
      <c r="R3950" t="s">
        <v>8316</v>
      </c>
      <c r="S3950" s="15">
        <f t="shared" si="317"/>
        <v>41829.325497685182</v>
      </c>
      <c r="T3950" s="15">
        <f t="shared" si="318"/>
        <v>41889.325497685182</v>
      </c>
      <c r="U3950">
        <f t="shared" si="31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5"/>
        <v>16</v>
      </c>
      <c r="P3951">
        <f t="shared" si="316"/>
        <v>49.28</v>
      </c>
      <c r="Q3951" s="11" t="s">
        <v>8315</v>
      </c>
      <c r="R3951" t="s">
        <v>8316</v>
      </c>
      <c r="S3951" s="15">
        <f t="shared" si="317"/>
        <v>42016.120613425926</v>
      </c>
      <c r="T3951" s="15">
        <f t="shared" si="318"/>
        <v>42046.120613425926</v>
      </c>
      <c r="U3951">
        <f t="shared" si="31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5"/>
        <v>1</v>
      </c>
      <c r="P3952">
        <f t="shared" si="316"/>
        <v>25</v>
      </c>
      <c r="Q3952" s="11" t="s">
        <v>8315</v>
      </c>
      <c r="R3952" t="s">
        <v>8316</v>
      </c>
      <c r="S3952" s="15">
        <f t="shared" si="317"/>
        <v>42439.702314814815</v>
      </c>
      <c r="T3952" s="15">
        <f t="shared" si="318"/>
        <v>42468.774305555555</v>
      </c>
      <c r="U3952">
        <f t="shared" si="31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5"/>
        <v>0</v>
      </c>
      <c r="P3953">
        <f t="shared" si="316"/>
        <v>1</v>
      </c>
      <c r="Q3953" s="11" t="s">
        <v>8315</v>
      </c>
      <c r="R3953" t="s">
        <v>8316</v>
      </c>
      <c r="S3953" s="15">
        <f t="shared" si="317"/>
        <v>42433.825717592597</v>
      </c>
      <c r="T3953" s="15">
        <f t="shared" si="318"/>
        <v>42493.784050925926</v>
      </c>
      <c r="U3953">
        <f t="shared" si="31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5"/>
        <v>0</v>
      </c>
      <c r="P3954">
        <f t="shared" si="316"/>
        <v>25</v>
      </c>
      <c r="Q3954" s="11" t="s">
        <v>8315</v>
      </c>
      <c r="R3954" t="s">
        <v>8316</v>
      </c>
      <c r="S3954" s="15">
        <f t="shared" si="317"/>
        <v>42243.790393518517</v>
      </c>
      <c r="T3954" s="15">
        <f t="shared" si="318"/>
        <v>42303.790393518517</v>
      </c>
      <c r="U3954">
        <f t="shared" si="31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5"/>
        <v>0</v>
      </c>
      <c r="P3955">
        <f t="shared" si="316"/>
        <v>0</v>
      </c>
      <c r="Q3955" s="11" t="s">
        <v>8315</v>
      </c>
      <c r="R3955" t="s">
        <v>8316</v>
      </c>
      <c r="S3955" s="15">
        <f t="shared" si="317"/>
        <v>42550.048449074078</v>
      </c>
      <c r="T3955" s="15">
        <f t="shared" si="318"/>
        <v>42580.978472222225</v>
      </c>
      <c r="U3955">
        <f t="shared" si="31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5"/>
        <v>0</v>
      </c>
      <c r="P3956">
        <f t="shared" si="316"/>
        <v>0</v>
      </c>
      <c r="Q3956" s="11" t="s">
        <v>8315</v>
      </c>
      <c r="R3956" t="s">
        <v>8316</v>
      </c>
      <c r="S3956" s="15">
        <f t="shared" si="317"/>
        <v>41774.651203703703</v>
      </c>
      <c r="T3956" s="15">
        <f t="shared" si="318"/>
        <v>41834.651203703703</v>
      </c>
      <c r="U3956">
        <f t="shared" si="31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5"/>
        <v>24</v>
      </c>
      <c r="P3957">
        <f t="shared" si="316"/>
        <v>53.13</v>
      </c>
      <c r="Q3957" s="11" t="s">
        <v>8315</v>
      </c>
      <c r="R3957" t="s">
        <v>8316</v>
      </c>
      <c r="S3957" s="15">
        <f t="shared" si="317"/>
        <v>42306.848854166667</v>
      </c>
      <c r="T3957" s="15">
        <f t="shared" si="318"/>
        <v>42336.890520833331</v>
      </c>
      <c r="U3957">
        <f t="shared" si="31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5"/>
        <v>0</v>
      </c>
      <c r="P3958">
        <f t="shared" si="316"/>
        <v>0</v>
      </c>
      <c r="Q3958" s="11" t="s">
        <v>8315</v>
      </c>
      <c r="R3958" t="s">
        <v>8316</v>
      </c>
      <c r="S3958" s="15">
        <f t="shared" si="317"/>
        <v>42457.932025462964</v>
      </c>
      <c r="T3958" s="15">
        <f t="shared" si="318"/>
        <v>42485.013888888891</v>
      </c>
      <c r="U3958">
        <f t="shared" si="31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5"/>
        <v>0</v>
      </c>
      <c r="P3959">
        <f t="shared" si="316"/>
        <v>7</v>
      </c>
      <c r="Q3959" s="11" t="s">
        <v>8315</v>
      </c>
      <c r="R3959" t="s">
        <v>8316</v>
      </c>
      <c r="S3959" s="15">
        <f t="shared" si="317"/>
        <v>42513.976319444439</v>
      </c>
      <c r="T3959" s="15">
        <f t="shared" si="318"/>
        <v>42559.976319444439</v>
      </c>
      <c r="U3959">
        <f t="shared" si="31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5"/>
        <v>32</v>
      </c>
      <c r="P3960">
        <f t="shared" si="316"/>
        <v>40.06</v>
      </c>
      <c r="Q3960" s="11" t="s">
        <v>8315</v>
      </c>
      <c r="R3960" t="s">
        <v>8316</v>
      </c>
      <c r="S3960" s="15">
        <f t="shared" si="317"/>
        <v>41816.950370370374</v>
      </c>
      <c r="T3960" s="15">
        <f t="shared" si="318"/>
        <v>41853.583333333336</v>
      </c>
      <c r="U3960">
        <f t="shared" si="31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5"/>
        <v>24</v>
      </c>
      <c r="P3961">
        <f t="shared" si="316"/>
        <v>24.33</v>
      </c>
      <c r="Q3961" s="11" t="s">
        <v>8315</v>
      </c>
      <c r="R3961" t="s">
        <v>8316</v>
      </c>
      <c r="S3961" s="15">
        <f t="shared" si="317"/>
        <v>41880.788842592592</v>
      </c>
      <c r="T3961" s="15">
        <f t="shared" si="318"/>
        <v>41910.788842592592</v>
      </c>
      <c r="U3961">
        <f t="shared" si="31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5"/>
        <v>2</v>
      </c>
      <c r="P3962">
        <f t="shared" si="316"/>
        <v>11.25</v>
      </c>
      <c r="Q3962" s="11" t="s">
        <v>8315</v>
      </c>
      <c r="R3962" t="s">
        <v>8316</v>
      </c>
      <c r="S3962" s="15">
        <f t="shared" si="317"/>
        <v>42342.845555555556</v>
      </c>
      <c r="T3962" s="15">
        <f t="shared" si="318"/>
        <v>42372.845555555556</v>
      </c>
      <c r="U3962">
        <f t="shared" si="31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5"/>
        <v>0</v>
      </c>
      <c r="P3963">
        <f t="shared" si="316"/>
        <v>10.5</v>
      </c>
      <c r="Q3963" s="11" t="s">
        <v>8315</v>
      </c>
      <c r="R3963" t="s">
        <v>8316</v>
      </c>
      <c r="S3963" s="15">
        <f t="shared" si="317"/>
        <v>41745.891319444447</v>
      </c>
      <c r="T3963" s="15">
        <f t="shared" si="318"/>
        <v>41767.891319444447</v>
      </c>
      <c r="U3963">
        <f t="shared" si="31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5"/>
        <v>3</v>
      </c>
      <c r="P3964">
        <f t="shared" si="316"/>
        <v>15</v>
      </c>
      <c r="Q3964" s="11" t="s">
        <v>8315</v>
      </c>
      <c r="R3964" t="s">
        <v>8316</v>
      </c>
      <c r="S3964" s="15">
        <f t="shared" si="317"/>
        <v>42311.621458333335</v>
      </c>
      <c r="T3964" s="15">
        <f t="shared" si="318"/>
        <v>42336.621458333335</v>
      </c>
      <c r="U3964">
        <f t="shared" si="31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5"/>
        <v>0</v>
      </c>
      <c r="P3965">
        <f t="shared" si="316"/>
        <v>0</v>
      </c>
      <c r="Q3965" s="11" t="s">
        <v>8315</v>
      </c>
      <c r="R3965" t="s">
        <v>8316</v>
      </c>
      <c r="S3965" s="15">
        <f t="shared" si="317"/>
        <v>42296.154131944444</v>
      </c>
      <c r="T3965" s="15">
        <f t="shared" si="318"/>
        <v>42326.195798611108</v>
      </c>
      <c r="U3965">
        <f t="shared" si="31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5"/>
        <v>6</v>
      </c>
      <c r="P3966">
        <f t="shared" si="316"/>
        <v>42</v>
      </c>
      <c r="Q3966" s="11" t="s">
        <v>8315</v>
      </c>
      <c r="R3966" t="s">
        <v>8316</v>
      </c>
      <c r="S3966" s="15">
        <f t="shared" si="317"/>
        <v>42053.722060185188</v>
      </c>
      <c r="T3966" s="15">
        <f t="shared" si="318"/>
        <v>42113.680393518516</v>
      </c>
      <c r="U3966">
        <f t="shared" si="31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5"/>
        <v>14</v>
      </c>
      <c r="P3967">
        <f t="shared" si="316"/>
        <v>71.25</v>
      </c>
      <c r="Q3967" s="11" t="s">
        <v>8315</v>
      </c>
      <c r="R3967" t="s">
        <v>8316</v>
      </c>
      <c r="S3967" s="15">
        <f t="shared" si="317"/>
        <v>42414.235879629632</v>
      </c>
      <c r="T3967" s="15">
        <f t="shared" si="318"/>
        <v>42474.194212962961</v>
      </c>
      <c r="U3967">
        <f t="shared" si="31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5"/>
        <v>1</v>
      </c>
      <c r="P3968">
        <f t="shared" si="316"/>
        <v>22.5</v>
      </c>
      <c r="Q3968" s="11" t="s">
        <v>8315</v>
      </c>
      <c r="R3968" t="s">
        <v>8316</v>
      </c>
      <c r="S3968" s="15">
        <f t="shared" si="317"/>
        <v>41801.711550925924</v>
      </c>
      <c r="T3968" s="15">
        <f t="shared" si="318"/>
        <v>41844.124305555553</v>
      </c>
      <c r="U3968">
        <f t="shared" si="31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5"/>
        <v>24</v>
      </c>
      <c r="P3969">
        <f t="shared" si="316"/>
        <v>41</v>
      </c>
      <c r="Q3969" s="11" t="s">
        <v>8315</v>
      </c>
      <c r="R3969" t="s">
        <v>8316</v>
      </c>
      <c r="S3969" s="15">
        <f t="shared" si="317"/>
        <v>42770.290590277778</v>
      </c>
      <c r="T3969" s="15">
        <f t="shared" si="318"/>
        <v>42800.290590277778</v>
      </c>
      <c r="U3969">
        <f t="shared" si="31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5"/>
        <v>11</v>
      </c>
      <c r="P3970">
        <f t="shared" si="316"/>
        <v>47.91</v>
      </c>
      <c r="Q3970" s="11" t="s">
        <v>8315</v>
      </c>
      <c r="R3970" t="s">
        <v>8316</v>
      </c>
      <c r="S3970" s="15">
        <f t="shared" si="317"/>
        <v>42452.815659722226</v>
      </c>
      <c r="T3970" s="15">
        <f t="shared" si="318"/>
        <v>42512.815659722226</v>
      </c>
      <c r="U3970">
        <f t="shared" si="31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0">ROUND(E3971/D3971*100,0)</f>
        <v>7</v>
      </c>
      <c r="P3971">
        <f t="shared" ref="P3971:P4034" si="321">IFERROR(ROUND(E3971/L3971,2),0)</f>
        <v>35.17</v>
      </c>
      <c r="Q3971" s="11" t="s">
        <v>8315</v>
      </c>
      <c r="R3971" t="s">
        <v>8316</v>
      </c>
      <c r="S3971" s="15">
        <f t="shared" ref="S3971:S4034" si="322">(((J3971/60)/60)/24)+DATE(1970,1,1)</f>
        <v>42601.854699074072</v>
      </c>
      <c r="T3971" s="15">
        <f t="shared" ref="T3971:T4034" si="323">(((I3971/60)/60)/24)+DATE(1970,1,1)</f>
        <v>42611.163194444445</v>
      </c>
      <c r="U3971">
        <f t="shared" si="319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0"/>
        <v>0</v>
      </c>
      <c r="P3972">
        <f t="shared" si="321"/>
        <v>5.5</v>
      </c>
      <c r="Q3972" s="11" t="s">
        <v>8315</v>
      </c>
      <c r="R3972" t="s">
        <v>8316</v>
      </c>
      <c r="S3972" s="15">
        <f t="shared" si="322"/>
        <v>42447.863553240735</v>
      </c>
      <c r="T3972" s="15">
        <f t="shared" si="323"/>
        <v>42477.863553240735</v>
      </c>
      <c r="U3972">
        <f t="shared" si="319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0"/>
        <v>1</v>
      </c>
      <c r="P3973">
        <f t="shared" si="321"/>
        <v>22.67</v>
      </c>
      <c r="Q3973" s="11" t="s">
        <v>8315</v>
      </c>
      <c r="R3973" t="s">
        <v>8316</v>
      </c>
      <c r="S3973" s="15">
        <f t="shared" si="322"/>
        <v>41811.536180555559</v>
      </c>
      <c r="T3973" s="15">
        <f t="shared" si="323"/>
        <v>41841.536180555559</v>
      </c>
      <c r="U3973">
        <f t="shared" si="319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0"/>
        <v>21</v>
      </c>
      <c r="P3974">
        <f t="shared" si="321"/>
        <v>26.38</v>
      </c>
      <c r="Q3974" s="11" t="s">
        <v>8315</v>
      </c>
      <c r="R3974" t="s">
        <v>8316</v>
      </c>
      <c r="S3974" s="15">
        <f t="shared" si="322"/>
        <v>41981.067523148144</v>
      </c>
      <c r="T3974" s="15">
        <f t="shared" si="323"/>
        <v>42041.067523148144</v>
      </c>
      <c r="U3974">
        <f t="shared" si="319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0"/>
        <v>78</v>
      </c>
      <c r="P3975">
        <f t="shared" si="321"/>
        <v>105.54</v>
      </c>
      <c r="Q3975" s="11" t="s">
        <v>8315</v>
      </c>
      <c r="R3975" t="s">
        <v>8316</v>
      </c>
      <c r="S3975" s="15">
        <f t="shared" si="322"/>
        <v>42469.68414351852</v>
      </c>
      <c r="T3975" s="15">
        <f t="shared" si="323"/>
        <v>42499.166666666672</v>
      </c>
      <c r="U3975">
        <f t="shared" si="319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0"/>
        <v>32</v>
      </c>
      <c r="P3976">
        <f t="shared" si="321"/>
        <v>29.09</v>
      </c>
      <c r="Q3976" s="11" t="s">
        <v>8315</v>
      </c>
      <c r="R3976" t="s">
        <v>8316</v>
      </c>
      <c r="S3976" s="15">
        <f t="shared" si="322"/>
        <v>42493.546851851846</v>
      </c>
      <c r="T3976" s="15">
        <f t="shared" si="323"/>
        <v>42523.546851851846</v>
      </c>
      <c r="U3976">
        <f t="shared" si="319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0"/>
        <v>0</v>
      </c>
      <c r="P3977">
        <f t="shared" si="321"/>
        <v>0</v>
      </c>
      <c r="Q3977" s="11" t="s">
        <v>8315</v>
      </c>
      <c r="R3977" t="s">
        <v>8316</v>
      </c>
      <c r="S3977" s="15">
        <f t="shared" si="322"/>
        <v>42534.866875</v>
      </c>
      <c r="T3977" s="15">
        <f t="shared" si="323"/>
        <v>42564.866875</v>
      </c>
      <c r="U3977">
        <f t="shared" si="319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0"/>
        <v>48</v>
      </c>
      <c r="P3978">
        <f t="shared" si="321"/>
        <v>62</v>
      </c>
      <c r="Q3978" s="11" t="s">
        <v>8315</v>
      </c>
      <c r="R3978" t="s">
        <v>8316</v>
      </c>
      <c r="S3978" s="15">
        <f t="shared" si="322"/>
        <v>41830.858344907407</v>
      </c>
      <c r="T3978" s="15">
        <f t="shared" si="323"/>
        <v>41852.291666666664</v>
      </c>
      <c r="U3978">
        <f t="shared" si="319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0"/>
        <v>1</v>
      </c>
      <c r="P3979">
        <f t="shared" si="321"/>
        <v>217.5</v>
      </c>
      <c r="Q3979" s="11" t="s">
        <v>8315</v>
      </c>
      <c r="R3979" t="s">
        <v>8316</v>
      </c>
      <c r="S3979" s="15">
        <f t="shared" si="322"/>
        <v>42543.788564814815</v>
      </c>
      <c r="T3979" s="15">
        <f t="shared" si="323"/>
        <v>42573.788564814815</v>
      </c>
      <c r="U3979">
        <f t="shared" si="319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0"/>
        <v>11</v>
      </c>
      <c r="P3980">
        <f t="shared" si="321"/>
        <v>26.75</v>
      </c>
      <c r="Q3980" s="11" t="s">
        <v>8315</v>
      </c>
      <c r="R3980" t="s">
        <v>8316</v>
      </c>
      <c r="S3980" s="15">
        <f t="shared" si="322"/>
        <v>41975.642974537041</v>
      </c>
      <c r="T3980" s="15">
        <f t="shared" si="323"/>
        <v>42035.642974537041</v>
      </c>
      <c r="U3980">
        <f t="shared" si="319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0"/>
        <v>2</v>
      </c>
      <c r="P3981">
        <f t="shared" si="321"/>
        <v>18.329999999999998</v>
      </c>
      <c r="Q3981" s="11" t="s">
        <v>8315</v>
      </c>
      <c r="R3981" t="s">
        <v>8316</v>
      </c>
      <c r="S3981" s="15">
        <f t="shared" si="322"/>
        <v>42069.903437500005</v>
      </c>
      <c r="T3981" s="15">
        <f t="shared" si="323"/>
        <v>42092.833333333328</v>
      </c>
      <c r="U3981">
        <f t="shared" si="319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0"/>
        <v>18</v>
      </c>
      <c r="P3982">
        <f t="shared" si="321"/>
        <v>64.290000000000006</v>
      </c>
      <c r="Q3982" s="11" t="s">
        <v>8315</v>
      </c>
      <c r="R3982" t="s">
        <v>8316</v>
      </c>
      <c r="S3982" s="15">
        <f t="shared" si="322"/>
        <v>41795.598923611113</v>
      </c>
      <c r="T3982" s="15">
        <f t="shared" si="323"/>
        <v>41825.598923611113</v>
      </c>
      <c r="U3982">
        <f t="shared" si="319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0"/>
        <v>4</v>
      </c>
      <c r="P3983">
        <f t="shared" si="321"/>
        <v>175</v>
      </c>
      <c r="Q3983" s="11" t="s">
        <v>8315</v>
      </c>
      <c r="R3983" t="s">
        <v>8316</v>
      </c>
      <c r="S3983" s="15">
        <f t="shared" si="322"/>
        <v>42508.179965277777</v>
      </c>
      <c r="T3983" s="15">
        <f t="shared" si="323"/>
        <v>42568.179965277777</v>
      </c>
      <c r="U3983">
        <f t="shared" si="319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0"/>
        <v>20</v>
      </c>
      <c r="P3984">
        <f t="shared" si="321"/>
        <v>34</v>
      </c>
      <c r="Q3984" s="11" t="s">
        <v>8315</v>
      </c>
      <c r="R3984" t="s">
        <v>8316</v>
      </c>
      <c r="S3984" s="15">
        <f t="shared" si="322"/>
        <v>42132.809953703705</v>
      </c>
      <c r="T3984" s="15">
        <f t="shared" si="323"/>
        <v>42192.809953703705</v>
      </c>
      <c r="U3984">
        <f t="shared" si="319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0"/>
        <v>35</v>
      </c>
      <c r="P3985">
        <f t="shared" si="321"/>
        <v>84.28</v>
      </c>
      <c r="Q3985" s="11" t="s">
        <v>8315</v>
      </c>
      <c r="R3985" t="s">
        <v>8316</v>
      </c>
      <c r="S3985" s="15">
        <f t="shared" si="322"/>
        <v>41747.86986111111</v>
      </c>
      <c r="T3985" s="15">
        <f t="shared" si="323"/>
        <v>41779.290972222225</v>
      </c>
      <c r="U3985">
        <f t="shared" si="319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0"/>
        <v>6</v>
      </c>
      <c r="P3986">
        <f t="shared" si="321"/>
        <v>9.5</v>
      </c>
      <c r="Q3986" s="11" t="s">
        <v>8315</v>
      </c>
      <c r="R3986" t="s">
        <v>8316</v>
      </c>
      <c r="S3986" s="15">
        <f t="shared" si="322"/>
        <v>41920.963472222218</v>
      </c>
      <c r="T3986" s="15">
        <f t="shared" si="323"/>
        <v>41951</v>
      </c>
      <c r="U3986">
        <f t="shared" si="319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0"/>
        <v>32</v>
      </c>
      <c r="P3987">
        <f t="shared" si="321"/>
        <v>33.74</v>
      </c>
      <c r="Q3987" s="11" t="s">
        <v>8315</v>
      </c>
      <c r="R3987" t="s">
        <v>8316</v>
      </c>
      <c r="S3987" s="15">
        <f t="shared" si="322"/>
        <v>42399.707407407404</v>
      </c>
      <c r="T3987" s="15">
        <f t="shared" si="323"/>
        <v>42420.878472222219</v>
      </c>
      <c r="U3987">
        <f t="shared" si="319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0"/>
        <v>10</v>
      </c>
      <c r="P3988">
        <f t="shared" si="321"/>
        <v>37.54</v>
      </c>
      <c r="Q3988" s="11" t="s">
        <v>8315</v>
      </c>
      <c r="R3988" t="s">
        <v>8316</v>
      </c>
      <c r="S3988" s="15">
        <f t="shared" si="322"/>
        <v>42467.548541666663</v>
      </c>
      <c r="T3988" s="15">
        <f t="shared" si="323"/>
        <v>42496.544444444444</v>
      </c>
      <c r="U3988">
        <f t="shared" si="319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0"/>
        <v>38</v>
      </c>
      <c r="P3989">
        <f t="shared" si="321"/>
        <v>11.62</v>
      </c>
      <c r="Q3989" s="11" t="s">
        <v>8315</v>
      </c>
      <c r="R3989" t="s">
        <v>8316</v>
      </c>
      <c r="S3989" s="15">
        <f t="shared" si="322"/>
        <v>41765.92465277778</v>
      </c>
      <c r="T3989" s="15">
        <f t="shared" si="323"/>
        <v>41775.92465277778</v>
      </c>
      <c r="U3989">
        <f t="shared" si="319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0"/>
        <v>2</v>
      </c>
      <c r="P3990">
        <f t="shared" si="321"/>
        <v>8</v>
      </c>
      <c r="Q3990" s="11" t="s">
        <v>8315</v>
      </c>
      <c r="R3990" t="s">
        <v>8316</v>
      </c>
      <c r="S3990" s="15">
        <f t="shared" si="322"/>
        <v>42230.08116898148</v>
      </c>
      <c r="T3990" s="15">
        <f t="shared" si="323"/>
        <v>42245.08116898148</v>
      </c>
      <c r="U3990">
        <f t="shared" si="319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0"/>
        <v>0</v>
      </c>
      <c r="P3991">
        <f t="shared" si="321"/>
        <v>0</v>
      </c>
      <c r="Q3991" s="11" t="s">
        <v>8315</v>
      </c>
      <c r="R3991" t="s">
        <v>8316</v>
      </c>
      <c r="S3991" s="15">
        <f t="shared" si="322"/>
        <v>42286.749780092592</v>
      </c>
      <c r="T3991" s="15">
        <f t="shared" si="323"/>
        <v>42316.791446759264</v>
      </c>
      <c r="U3991">
        <f t="shared" si="319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0"/>
        <v>4</v>
      </c>
      <c r="P3992">
        <f t="shared" si="321"/>
        <v>23</v>
      </c>
      <c r="Q3992" s="11" t="s">
        <v>8315</v>
      </c>
      <c r="R3992" t="s">
        <v>8316</v>
      </c>
      <c r="S3992" s="15">
        <f t="shared" si="322"/>
        <v>42401.672372685185</v>
      </c>
      <c r="T3992" s="15">
        <f t="shared" si="323"/>
        <v>42431.672372685185</v>
      </c>
      <c r="U3992">
        <f t="shared" si="319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0"/>
        <v>20</v>
      </c>
      <c r="P3993">
        <f t="shared" si="321"/>
        <v>100</v>
      </c>
      <c r="Q3993" s="11" t="s">
        <v>8315</v>
      </c>
      <c r="R3993" t="s">
        <v>8316</v>
      </c>
      <c r="S3993" s="15">
        <f t="shared" si="322"/>
        <v>42125.644467592589</v>
      </c>
      <c r="T3993" s="15">
        <f t="shared" si="323"/>
        <v>42155.644467592589</v>
      </c>
      <c r="U3993">
        <f t="shared" si="319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0"/>
        <v>5</v>
      </c>
      <c r="P3994">
        <f t="shared" si="321"/>
        <v>60.11</v>
      </c>
      <c r="Q3994" s="11" t="s">
        <v>8315</v>
      </c>
      <c r="R3994" t="s">
        <v>8316</v>
      </c>
      <c r="S3994" s="15">
        <f t="shared" si="322"/>
        <v>42289.94049768518</v>
      </c>
      <c r="T3994" s="15">
        <f t="shared" si="323"/>
        <v>42349.982164351852</v>
      </c>
      <c r="U3994">
        <f t="shared" si="319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0"/>
        <v>0</v>
      </c>
      <c r="P3995">
        <f t="shared" si="321"/>
        <v>3</v>
      </c>
      <c r="Q3995" s="11" t="s">
        <v>8315</v>
      </c>
      <c r="R3995" t="s">
        <v>8316</v>
      </c>
      <c r="S3995" s="15">
        <f t="shared" si="322"/>
        <v>42107.864722222221</v>
      </c>
      <c r="T3995" s="15">
        <f t="shared" si="323"/>
        <v>42137.864722222221</v>
      </c>
      <c r="U3995">
        <f t="shared" si="319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0"/>
        <v>0</v>
      </c>
      <c r="P3996">
        <f t="shared" si="321"/>
        <v>5</v>
      </c>
      <c r="Q3996" s="11" t="s">
        <v>8315</v>
      </c>
      <c r="R3996" t="s">
        <v>8316</v>
      </c>
      <c r="S3996" s="15">
        <f t="shared" si="322"/>
        <v>41809.389930555553</v>
      </c>
      <c r="T3996" s="15">
        <f t="shared" si="323"/>
        <v>41839.389930555553</v>
      </c>
      <c r="U3996">
        <f t="shared" si="319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0"/>
        <v>35</v>
      </c>
      <c r="P3997">
        <f t="shared" si="321"/>
        <v>17.5</v>
      </c>
      <c r="Q3997" s="11" t="s">
        <v>8315</v>
      </c>
      <c r="R3997" t="s">
        <v>8316</v>
      </c>
      <c r="S3997" s="15">
        <f t="shared" si="322"/>
        <v>42019.683761574073</v>
      </c>
      <c r="T3997" s="15">
        <f t="shared" si="323"/>
        <v>42049.477083333331</v>
      </c>
      <c r="U3997">
        <f t="shared" si="319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0"/>
        <v>17</v>
      </c>
      <c r="P3998">
        <f t="shared" si="321"/>
        <v>29.24</v>
      </c>
      <c r="Q3998" s="11" t="s">
        <v>8315</v>
      </c>
      <c r="R3998" t="s">
        <v>8316</v>
      </c>
      <c r="S3998" s="15">
        <f t="shared" si="322"/>
        <v>41950.26694444444</v>
      </c>
      <c r="T3998" s="15">
        <f t="shared" si="323"/>
        <v>41963.669444444444</v>
      </c>
      <c r="U3998">
        <f t="shared" si="319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0"/>
        <v>0</v>
      </c>
      <c r="P3999">
        <f t="shared" si="321"/>
        <v>0</v>
      </c>
      <c r="Q3999" s="11" t="s">
        <v>8315</v>
      </c>
      <c r="R3999" t="s">
        <v>8316</v>
      </c>
      <c r="S3999" s="15">
        <f t="shared" si="322"/>
        <v>42069.391446759255</v>
      </c>
      <c r="T3999" s="15">
        <f t="shared" si="323"/>
        <v>42099.349780092598</v>
      </c>
      <c r="U3999">
        <f t="shared" si="319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0"/>
        <v>57</v>
      </c>
      <c r="P4000">
        <f t="shared" si="321"/>
        <v>59.58</v>
      </c>
      <c r="Q4000" s="11" t="s">
        <v>8315</v>
      </c>
      <c r="R4000" t="s">
        <v>8316</v>
      </c>
      <c r="S4000" s="15">
        <f t="shared" si="322"/>
        <v>42061.963263888887</v>
      </c>
      <c r="T4000" s="15">
        <f t="shared" si="323"/>
        <v>42091.921597222223</v>
      </c>
      <c r="U4000">
        <f t="shared" si="319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0"/>
        <v>17</v>
      </c>
      <c r="P4001">
        <f t="shared" si="321"/>
        <v>82.57</v>
      </c>
      <c r="Q4001" s="11" t="s">
        <v>8315</v>
      </c>
      <c r="R4001" t="s">
        <v>8316</v>
      </c>
      <c r="S4001" s="15">
        <f t="shared" si="322"/>
        <v>41842.828680555554</v>
      </c>
      <c r="T4001" s="15">
        <f t="shared" si="323"/>
        <v>41882.827650462961</v>
      </c>
      <c r="U4001">
        <f t="shared" si="319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0"/>
        <v>0</v>
      </c>
      <c r="P4002">
        <f t="shared" si="321"/>
        <v>10</v>
      </c>
      <c r="Q4002" s="11" t="s">
        <v>8315</v>
      </c>
      <c r="R4002" t="s">
        <v>8316</v>
      </c>
      <c r="S4002" s="15">
        <f t="shared" si="322"/>
        <v>42437.64534722222</v>
      </c>
      <c r="T4002" s="15">
        <f t="shared" si="323"/>
        <v>42497.603680555556</v>
      </c>
      <c r="U4002">
        <f t="shared" si="319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0"/>
        <v>38</v>
      </c>
      <c r="P4003">
        <f t="shared" si="321"/>
        <v>32.36</v>
      </c>
      <c r="Q4003" s="11" t="s">
        <v>8315</v>
      </c>
      <c r="R4003" t="s">
        <v>8316</v>
      </c>
      <c r="S4003" s="15">
        <f t="shared" si="322"/>
        <v>42775.964212962965</v>
      </c>
      <c r="T4003" s="15">
        <f t="shared" si="323"/>
        <v>42795.791666666672</v>
      </c>
      <c r="U4003">
        <f t="shared" si="319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0"/>
        <v>2</v>
      </c>
      <c r="P4004">
        <f t="shared" si="321"/>
        <v>5.75</v>
      </c>
      <c r="Q4004" s="11" t="s">
        <v>8315</v>
      </c>
      <c r="R4004" t="s">
        <v>8316</v>
      </c>
      <c r="S4004" s="15">
        <f t="shared" si="322"/>
        <v>41879.043530092589</v>
      </c>
      <c r="T4004" s="15">
        <f t="shared" si="323"/>
        <v>41909.043530092589</v>
      </c>
      <c r="U4004">
        <f t="shared" si="319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0"/>
        <v>10</v>
      </c>
      <c r="P4005">
        <f t="shared" si="321"/>
        <v>100.5</v>
      </c>
      <c r="Q4005" s="11" t="s">
        <v>8315</v>
      </c>
      <c r="R4005" t="s">
        <v>8316</v>
      </c>
      <c r="S4005" s="15">
        <f t="shared" si="322"/>
        <v>42020.587349537032</v>
      </c>
      <c r="T4005" s="15">
        <f t="shared" si="323"/>
        <v>42050.587349537032</v>
      </c>
      <c r="U4005">
        <f t="shared" si="319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0"/>
        <v>0</v>
      </c>
      <c r="P4006">
        <f t="shared" si="321"/>
        <v>1</v>
      </c>
      <c r="Q4006" s="11" t="s">
        <v>8315</v>
      </c>
      <c r="R4006" t="s">
        <v>8316</v>
      </c>
      <c r="S4006" s="15">
        <f t="shared" si="322"/>
        <v>41890.16269675926</v>
      </c>
      <c r="T4006" s="15">
        <f t="shared" si="323"/>
        <v>41920.16269675926</v>
      </c>
      <c r="U4006">
        <f t="shared" si="319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0"/>
        <v>1</v>
      </c>
      <c r="P4007">
        <f t="shared" si="321"/>
        <v>20</v>
      </c>
      <c r="Q4007" s="11" t="s">
        <v>8315</v>
      </c>
      <c r="R4007" t="s">
        <v>8316</v>
      </c>
      <c r="S4007" s="15">
        <f t="shared" si="322"/>
        <v>41872.807696759257</v>
      </c>
      <c r="T4007" s="15">
        <f t="shared" si="323"/>
        <v>41932.807696759257</v>
      </c>
      <c r="U4007">
        <f t="shared" si="319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0"/>
        <v>0</v>
      </c>
      <c r="P4008">
        <f t="shared" si="321"/>
        <v>2</v>
      </c>
      <c r="Q4008" s="11" t="s">
        <v>8315</v>
      </c>
      <c r="R4008" t="s">
        <v>8316</v>
      </c>
      <c r="S4008" s="15">
        <f t="shared" si="322"/>
        <v>42391.772997685184</v>
      </c>
      <c r="T4008" s="15">
        <f t="shared" si="323"/>
        <v>42416.772997685184</v>
      </c>
      <c r="U4008">
        <f t="shared" si="319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0"/>
        <v>0</v>
      </c>
      <c r="P4009">
        <f t="shared" si="321"/>
        <v>5</v>
      </c>
      <c r="Q4009" s="11" t="s">
        <v>8315</v>
      </c>
      <c r="R4009" t="s">
        <v>8316</v>
      </c>
      <c r="S4009" s="15">
        <f t="shared" si="322"/>
        <v>41848.772928240738</v>
      </c>
      <c r="T4009" s="15">
        <f t="shared" si="323"/>
        <v>41877.686111111114</v>
      </c>
      <c r="U4009">
        <f t="shared" si="319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0"/>
        <v>6</v>
      </c>
      <c r="P4010">
        <f t="shared" si="321"/>
        <v>15</v>
      </c>
      <c r="Q4010" s="11" t="s">
        <v>8315</v>
      </c>
      <c r="R4010" t="s">
        <v>8316</v>
      </c>
      <c r="S4010" s="15">
        <f t="shared" si="322"/>
        <v>42177.964201388888</v>
      </c>
      <c r="T4010" s="15">
        <f t="shared" si="323"/>
        <v>42207.964201388888</v>
      </c>
      <c r="U4010">
        <f t="shared" si="319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0"/>
        <v>4</v>
      </c>
      <c r="P4011">
        <f t="shared" si="321"/>
        <v>25</v>
      </c>
      <c r="Q4011" s="11" t="s">
        <v>8315</v>
      </c>
      <c r="R4011" t="s">
        <v>8316</v>
      </c>
      <c r="S4011" s="15">
        <f t="shared" si="322"/>
        <v>41851.700925925928</v>
      </c>
      <c r="T4011" s="15">
        <f t="shared" si="323"/>
        <v>41891.700925925928</v>
      </c>
      <c r="U4011">
        <f t="shared" si="319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0"/>
        <v>24</v>
      </c>
      <c r="P4012">
        <f t="shared" si="321"/>
        <v>45.84</v>
      </c>
      <c r="Q4012" s="11" t="s">
        <v>8315</v>
      </c>
      <c r="R4012" t="s">
        <v>8316</v>
      </c>
      <c r="S4012" s="15">
        <f t="shared" si="322"/>
        <v>41921.770439814813</v>
      </c>
      <c r="T4012" s="15">
        <f t="shared" si="323"/>
        <v>41938.770439814813</v>
      </c>
      <c r="U4012">
        <f t="shared" si="319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0"/>
        <v>8</v>
      </c>
      <c r="P4013">
        <f t="shared" si="321"/>
        <v>4.75</v>
      </c>
      <c r="Q4013" s="11" t="s">
        <v>8315</v>
      </c>
      <c r="R4013" t="s">
        <v>8316</v>
      </c>
      <c r="S4013" s="15">
        <f t="shared" si="322"/>
        <v>42002.54488425926</v>
      </c>
      <c r="T4013" s="15">
        <f t="shared" si="323"/>
        <v>42032.54488425926</v>
      </c>
      <c r="U4013">
        <f t="shared" ref="U4013:U4076" si="324">YEAR(S4013)</f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0"/>
        <v>0</v>
      </c>
      <c r="P4014">
        <f t="shared" si="321"/>
        <v>0</v>
      </c>
      <c r="Q4014" s="11" t="s">
        <v>8315</v>
      </c>
      <c r="R4014" t="s">
        <v>8316</v>
      </c>
      <c r="S4014" s="15">
        <f t="shared" si="322"/>
        <v>42096.544548611113</v>
      </c>
      <c r="T4014" s="15">
        <f t="shared" si="323"/>
        <v>42126.544548611113</v>
      </c>
      <c r="U4014">
        <f t="shared" si="32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0"/>
        <v>1</v>
      </c>
      <c r="P4015">
        <f t="shared" si="321"/>
        <v>13</v>
      </c>
      <c r="Q4015" s="11" t="s">
        <v>8315</v>
      </c>
      <c r="R4015" t="s">
        <v>8316</v>
      </c>
      <c r="S4015" s="15">
        <f t="shared" si="322"/>
        <v>42021.301192129627</v>
      </c>
      <c r="T4015" s="15">
        <f t="shared" si="323"/>
        <v>42051.301192129627</v>
      </c>
      <c r="U4015">
        <f t="shared" si="32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0"/>
        <v>0</v>
      </c>
      <c r="P4016">
        <f t="shared" si="321"/>
        <v>0</v>
      </c>
      <c r="Q4016" s="11" t="s">
        <v>8315</v>
      </c>
      <c r="R4016" t="s">
        <v>8316</v>
      </c>
      <c r="S4016" s="15">
        <f t="shared" si="322"/>
        <v>42419.246168981481</v>
      </c>
      <c r="T4016" s="15">
        <f t="shared" si="323"/>
        <v>42434.246168981481</v>
      </c>
      <c r="U4016">
        <f t="shared" si="32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0"/>
        <v>0</v>
      </c>
      <c r="P4017">
        <f t="shared" si="321"/>
        <v>1</v>
      </c>
      <c r="Q4017" s="11" t="s">
        <v>8315</v>
      </c>
      <c r="R4017" t="s">
        <v>8316</v>
      </c>
      <c r="S4017" s="15">
        <f t="shared" si="322"/>
        <v>42174.780821759254</v>
      </c>
      <c r="T4017" s="15">
        <f t="shared" si="323"/>
        <v>42204.780821759254</v>
      </c>
      <c r="U4017">
        <f t="shared" si="32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0"/>
        <v>14</v>
      </c>
      <c r="P4018">
        <f t="shared" si="321"/>
        <v>10</v>
      </c>
      <c r="Q4018" s="11" t="s">
        <v>8315</v>
      </c>
      <c r="R4018" t="s">
        <v>8316</v>
      </c>
      <c r="S4018" s="15">
        <f t="shared" si="322"/>
        <v>41869.872685185182</v>
      </c>
      <c r="T4018" s="15">
        <f t="shared" si="323"/>
        <v>41899.872685185182</v>
      </c>
      <c r="U4018">
        <f t="shared" si="32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0"/>
        <v>1</v>
      </c>
      <c r="P4019">
        <f t="shared" si="321"/>
        <v>52.5</v>
      </c>
      <c r="Q4019" s="11" t="s">
        <v>8315</v>
      </c>
      <c r="R4019" t="s">
        <v>8316</v>
      </c>
      <c r="S4019" s="15">
        <f t="shared" si="322"/>
        <v>41856.672152777777</v>
      </c>
      <c r="T4019" s="15">
        <f t="shared" si="323"/>
        <v>41886.672152777777</v>
      </c>
      <c r="U4019">
        <f t="shared" si="32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0"/>
        <v>9</v>
      </c>
      <c r="P4020">
        <f t="shared" si="321"/>
        <v>32.5</v>
      </c>
      <c r="Q4020" s="11" t="s">
        <v>8315</v>
      </c>
      <c r="R4020" t="s">
        <v>8316</v>
      </c>
      <c r="S4020" s="15">
        <f t="shared" si="322"/>
        <v>42620.91097222222</v>
      </c>
      <c r="T4020" s="15">
        <f t="shared" si="323"/>
        <v>42650.91097222222</v>
      </c>
      <c r="U4020">
        <f t="shared" si="32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0"/>
        <v>1</v>
      </c>
      <c r="P4021">
        <f t="shared" si="321"/>
        <v>7.25</v>
      </c>
      <c r="Q4021" s="11" t="s">
        <v>8315</v>
      </c>
      <c r="R4021" t="s">
        <v>8316</v>
      </c>
      <c r="S4021" s="15">
        <f t="shared" si="322"/>
        <v>42417.675879629634</v>
      </c>
      <c r="T4021" s="15">
        <f t="shared" si="323"/>
        <v>42475.686111111107</v>
      </c>
      <c r="U4021">
        <f t="shared" si="32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0"/>
        <v>17</v>
      </c>
      <c r="P4022">
        <f t="shared" si="321"/>
        <v>33.33</v>
      </c>
      <c r="Q4022" s="11" t="s">
        <v>8315</v>
      </c>
      <c r="R4022" t="s">
        <v>8316</v>
      </c>
      <c r="S4022" s="15">
        <f t="shared" si="322"/>
        <v>42057.190960648149</v>
      </c>
      <c r="T4022" s="15">
        <f t="shared" si="323"/>
        <v>42087.149293981478</v>
      </c>
      <c r="U4022">
        <f t="shared" si="32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0"/>
        <v>1</v>
      </c>
      <c r="P4023">
        <f t="shared" si="321"/>
        <v>62.5</v>
      </c>
      <c r="Q4023" s="11" t="s">
        <v>8315</v>
      </c>
      <c r="R4023" t="s">
        <v>8316</v>
      </c>
      <c r="S4023" s="15">
        <f t="shared" si="322"/>
        <v>41878.911550925928</v>
      </c>
      <c r="T4023" s="15">
        <f t="shared" si="323"/>
        <v>41938.911550925928</v>
      </c>
      <c r="U4023">
        <f t="shared" si="32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0"/>
        <v>70</v>
      </c>
      <c r="P4024">
        <f t="shared" si="321"/>
        <v>63.56</v>
      </c>
      <c r="Q4024" s="11" t="s">
        <v>8315</v>
      </c>
      <c r="R4024" t="s">
        <v>8316</v>
      </c>
      <c r="S4024" s="15">
        <f t="shared" si="322"/>
        <v>41990.584108796291</v>
      </c>
      <c r="T4024" s="15">
        <f t="shared" si="323"/>
        <v>42036.120833333334</v>
      </c>
      <c r="U4024">
        <f t="shared" si="32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s="11" t="s">
        <v>8315</v>
      </c>
      <c r="R4025" t="s">
        <v>8316</v>
      </c>
      <c r="S4025" s="15">
        <f t="shared" si="322"/>
        <v>42408.999571759254</v>
      </c>
      <c r="T4025" s="15">
        <f t="shared" si="323"/>
        <v>42453.957905092597</v>
      </c>
      <c r="U4025">
        <f t="shared" si="32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0"/>
        <v>1</v>
      </c>
      <c r="P4026">
        <f t="shared" si="321"/>
        <v>10</v>
      </c>
      <c r="Q4026" s="11" t="s">
        <v>8315</v>
      </c>
      <c r="R4026" t="s">
        <v>8316</v>
      </c>
      <c r="S4026" s="15">
        <f t="shared" si="322"/>
        <v>42217.670104166667</v>
      </c>
      <c r="T4026" s="15">
        <f t="shared" si="323"/>
        <v>42247.670104166667</v>
      </c>
      <c r="U4026">
        <f t="shared" si="32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0"/>
        <v>5</v>
      </c>
      <c r="P4027">
        <f t="shared" si="321"/>
        <v>62.5</v>
      </c>
      <c r="Q4027" s="11" t="s">
        <v>8315</v>
      </c>
      <c r="R4027" t="s">
        <v>8316</v>
      </c>
      <c r="S4027" s="15">
        <f t="shared" si="322"/>
        <v>42151.237685185188</v>
      </c>
      <c r="T4027" s="15">
        <f t="shared" si="323"/>
        <v>42211.237685185188</v>
      </c>
      <c r="U4027">
        <f t="shared" si="32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s="11" t="s">
        <v>8315</v>
      </c>
      <c r="R4028" t="s">
        <v>8316</v>
      </c>
      <c r="S4028" s="15">
        <f t="shared" si="322"/>
        <v>42282.655543981484</v>
      </c>
      <c r="T4028" s="15">
        <f t="shared" si="323"/>
        <v>42342.697210648148</v>
      </c>
      <c r="U4028">
        <f t="shared" si="32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0"/>
        <v>7</v>
      </c>
      <c r="P4029">
        <f t="shared" si="321"/>
        <v>30.71</v>
      </c>
      <c r="Q4029" s="11" t="s">
        <v>8315</v>
      </c>
      <c r="R4029" t="s">
        <v>8316</v>
      </c>
      <c r="S4029" s="15">
        <f t="shared" si="322"/>
        <v>42768.97084490741</v>
      </c>
      <c r="T4029" s="15">
        <f t="shared" si="323"/>
        <v>42789.041666666672</v>
      </c>
      <c r="U4029">
        <f t="shared" si="32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0"/>
        <v>28</v>
      </c>
      <c r="P4030">
        <f t="shared" si="321"/>
        <v>51</v>
      </c>
      <c r="Q4030" s="11" t="s">
        <v>8315</v>
      </c>
      <c r="R4030" t="s">
        <v>8316</v>
      </c>
      <c r="S4030" s="15">
        <f t="shared" si="322"/>
        <v>41765.938657407409</v>
      </c>
      <c r="T4030" s="15">
        <f t="shared" si="323"/>
        <v>41795.938657407409</v>
      </c>
      <c r="U4030">
        <f t="shared" si="32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s="11" t="s">
        <v>8315</v>
      </c>
      <c r="R4031" t="s">
        <v>8316</v>
      </c>
      <c r="S4031" s="15">
        <f t="shared" si="322"/>
        <v>42322.025115740747</v>
      </c>
      <c r="T4031" s="15">
        <f t="shared" si="323"/>
        <v>42352.025115740747</v>
      </c>
      <c r="U4031">
        <f t="shared" si="32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0"/>
        <v>16</v>
      </c>
      <c r="P4032">
        <f t="shared" si="321"/>
        <v>66.67</v>
      </c>
      <c r="Q4032" s="11" t="s">
        <v>8315</v>
      </c>
      <c r="R4032" t="s">
        <v>8316</v>
      </c>
      <c r="S4032" s="15">
        <f t="shared" si="322"/>
        <v>42374.655081018514</v>
      </c>
      <c r="T4032" s="15">
        <f t="shared" si="323"/>
        <v>42403.784027777772</v>
      </c>
      <c r="U4032">
        <f t="shared" si="32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s="11" t="s">
        <v>8315</v>
      </c>
      <c r="R4033" t="s">
        <v>8316</v>
      </c>
      <c r="S4033" s="15">
        <f t="shared" si="322"/>
        <v>41941.585231481484</v>
      </c>
      <c r="T4033" s="15">
        <f t="shared" si="323"/>
        <v>41991.626898148148</v>
      </c>
      <c r="U4033">
        <f t="shared" si="32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0"/>
        <v>7</v>
      </c>
      <c r="P4034">
        <f t="shared" si="321"/>
        <v>59</v>
      </c>
      <c r="Q4034" s="11" t="s">
        <v>8315</v>
      </c>
      <c r="R4034" t="s">
        <v>8316</v>
      </c>
      <c r="S4034" s="15">
        <f t="shared" si="322"/>
        <v>42293.809212962966</v>
      </c>
      <c r="T4034" s="15">
        <f t="shared" si="323"/>
        <v>42353.85087962963</v>
      </c>
      <c r="U4034">
        <f t="shared" si="32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5">ROUND(E4035/D4035*100,0)</f>
        <v>26</v>
      </c>
      <c r="P4035">
        <f t="shared" ref="P4035:P4098" si="326">IFERROR(ROUND(E4035/L4035,2),0)</f>
        <v>65.34</v>
      </c>
      <c r="Q4035" s="11" t="s">
        <v>8315</v>
      </c>
      <c r="R4035" t="s">
        <v>8316</v>
      </c>
      <c r="S4035" s="15">
        <f t="shared" ref="S4035:S4098" si="327">(((J4035/60)/60)/24)+DATE(1970,1,1)</f>
        <v>42614.268796296295</v>
      </c>
      <c r="T4035" s="15">
        <f t="shared" ref="T4035:T4098" si="328">(((I4035/60)/60)/24)+DATE(1970,1,1)</f>
        <v>42645.375</v>
      </c>
      <c r="U4035">
        <f t="shared" si="324"/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5"/>
        <v>1</v>
      </c>
      <c r="P4036">
        <f t="shared" si="326"/>
        <v>100</v>
      </c>
      <c r="Q4036" s="11" t="s">
        <v>8315</v>
      </c>
      <c r="R4036" t="s">
        <v>8316</v>
      </c>
      <c r="S4036" s="15">
        <f t="shared" si="327"/>
        <v>42067.947337962964</v>
      </c>
      <c r="T4036" s="15">
        <f t="shared" si="328"/>
        <v>42097.905671296292</v>
      </c>
      <c r="U4036">
        <f t="shared" si="324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5"/>
        <v>37</v>
      </c>
      <c r="P4037">
        <f t="shared" si="326"/>
        <v>147.4</v>
      </c>
      <c r="Q4037" s="11" t="s">
        <v>8315</v>
      </c>
      <c r="R4037" t="s">
        <v>8316</v>
      </c>
      <c r="S4037" s="15">
        <f t="shared" si="327"/>
        <v>41903.882951388885</v>
      </c>
      <c r="T4037" s="15">
        <f t="shared" si="328"/>
        <v>41933.882951388885</v>
      </c>
      <c r="U4037">
        <f t="shared" si="324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5"/>
        <v>47</v>
      </c>
      <c r="P4038">
        <f t="shared" si="326"/>
        <v>166.06</v>
      </c>
      <c r="Q4038" s="11" t="s">
        <v>8315</v>
      </c>
      <c r="R4038" t="s">
        <v>8316</v>
      </c>
      <c r="S4038" s="15">
        <f t="shared" si="327"/>
        <v>41804.937083333331</v>
      </c>
      <c r="T4038" s="15">
        <f t="shared" si="328"/>
        <v>41821.9375</v>
      </c>
      <c r="U4038">
        <f t="shared" si="324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5"/>
        <v>11</v>
      </c>
      <c r="P4039">
        <f t="shared" si="326"/>
        <v>40</v>
      </c>
      <c r="Q4039" s="11" t="s">
        <v>8315</v>
      </c>
      <c r="R4039" t="s">
        <v>8316</v>
      </c>
      <c r="S4039" s="15">
        <f t="shared" si="327"/>
        <v>42497.070775462969</v>
      </c>
      <c r="T4039" s="15">
        <f t="shared" si="328"/>
        <v>42514.600694444445</v>
      </c>
      <c r="U4039">
        <f t="shared" si="324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5"/>
        <v>12</v>
      </c>
      <c r="P4040">
        <f t="shared" si="326"/>
        <v>75.25</v>
      </c>
      <c r="Q4040" s="11" t="s">
        <v>8315</v>
      </c>
      <c r="R4040" t="s">
        <v>8316</v>
      </c>
      <c r="S4040" s="15">
        <f t="shared" si="327"/>
        <v>41869.798726851855</v>
      </c>
      <c r="T4040" s="15">
        <f t="shared" si="328"/>
        <v>41929.798726851855</v>
      </c>
      <c r="U4040">
        <f t="shared" si="324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5"/>
        <v>60</v>
      </c>
      <c r="P4041">
        <f t="shared" si="326"/>
        <v>60</v>
      </c>
      <c r="Q4041" s="11" t="s">
        <v>8315</v>
      </c>
      <c r="R4041" t="s">
        <v>8316</v>
      </c>
      <c r="S4041" s="15">
        <f t="shared" si="327"/>
        <v>42305.670914351853</v>
      </c>
      <c r="T4041" s="15">
        <f t="shared" si="328"/>
        <v>42339.249305555553</v>
      </c>
      <c r="U4041">
        <f t="shared" si="324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5"/>
        <v>31</v>
      </c>
      <c r="P4042">
        <f t="shared" si="326"/>
        <v>1250</v>
      </c>
      <c r="Q4042" s="11" t="s">
        <v>8315</v>
      </c>
      <c r="R4042" t="s">
        <v>8316</v>
      </c>
      <c r="S4042" s="15">
        <f t="shared" si="327"/>
        <v>42144.231527777782</v>
      </c>
      <c r="T4042" s="15">
        <f t="shared" si="328"/>
        <v>42203.125</v>
      </c>
      <c r="U4042">
        <f t="shared" si="324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5"/>
        <v>0</v>
      </c>
      <c r="P4043">
        <f t="shared" si="326"/>
        <v>10.5</v>
      </c>
      <c r="Q4043" s="11" t="s">
        <v>8315</v>
      </c>
      <c r="R4043" t="s">
        <v>8316</v>
      </c>
      <c r="S4043" s="15">
        <f t="shared" si="327"/>
        <v>42559.474004629628</v>
      </c>
      <c r="T4043" s="15">
        <f t="shared" si="328"/>
        <v>42619.474004629628</v>
      </c>
      <c r="U4043">
        <f t="shared" si="324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5"/>
        <v>0</v>
      </c>
      <c r="P4044">
        <f t="shared" si="326"/>
        <v>7</v>
      </c>
      <c r="Q4044" s="11" t="s">
        <v>8315</v>
      </c>
      <c r="R4044" t="s">
        <v>8316</v>
      </c>
      <c r="S4044" s="15">
        <f t="shared" si="327"/>
        <v>41995.084074074075</v>
      </c>
      <c r="T4044" s="15">
        <f t="shared" si="328"/>
        <v>42024.802777777775</v>
      </c>
      <c r="U4044">
        <f t="shared" si="324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5"/>
        <v>0</v>
      </c>
      <c r="P4045">
        <f t="shared" si="326"/>
        <v>0</v>
      </c>
      <c r="Q4045" s="11" t="s">
        <v>8315</v>
      </c>
      <c r="R4045" t="s">
        <v>8316</v>
      </c>
      <c r="S4045" s="15">
        <f t="shared" si="327"/>
        <v>41948.957465277781</v>
      </c>
      <c r="T4045" s="15">
        <f t="shared" si="328"/>
        <v>41963.957465277781</v>
      </c>
      <c r="U4045">
        <f t="shared" si="324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5"/>
        <v>38</v>
      </c>
      <c r="P4046">
        <f t="shared" si="326"/>
        <v>56.25</v>
      </c>
      <c r="Q4046" s="11" t="s">
        <v>8315</v>
      </c>
      <c r="R4046" t="s">
        <v>8316</v>
      </c>
      <c r="S4046" s="15">
        <f t="shared" si="327"/>
        <v>42074.219699074078</v>
      </c>
      <c r="T4046" s="15">
        <f t="shared" si="328"/>
        <v>42104.208333333328</v>
      </c>
      <c r="U4046">
        <f t="shared" si="324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5"/>
        <v>0</v>
      </c>
      <c r="P4047">
        <f t="shared" si="326"/>
        <v>1</v>
      </c>
      <c r="Q4047" s="11" t="s">
        <v>8315</v>
      </c>
      <c r="R4047" t="s">
        <v>8316</v>
      </c>
      <c r="S4047" s="15">
        <f t="shared" si="327"/>
        <v>41842.201261574075</v>
      </c>
      <c r="T4047" s="15">
        <f t="shared" si="328"/>
        <v>41872.201261574075</v>
      </c>
      <c r="U4047">
        <f t="shared" si="324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5"/>
        <v>8</v>
      </c>
      <c r="P4048">
        <f t="shared" si="326"/>
        <v>38.33</v>
      </c>
      <c r="Q4048" s="11" t="s">
        <v>8315</v>
      </c>
      <c r="R4048" t="s">
        <v>8316</v>
      </c>
      <c r="S4048" s="15">
        <f t="shared" si="327"/>
        <v>41904.650578703702</v>
      </c>
      <c r="T4048" s="15">
        <f t="shared" si="328"/>
        <v>41934.650578703702</v>
      </c>
      <c r="U4048">
        <f t="shared" si="324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5"/>
        <v>2</v>
      </c>
      <c r="P4049">
        <f t="shared" si="326"/>
        <v>27.5</v>
      </c>
      <c r="Q4049" s="11" t="s">
        <v>8315</v>
      </c>
      <c r="R4049" t="s">
        <v>8316</v>
      </c>
      <c r="S4049" s="15">
        <f t="shared" si="327"/>
        <v>41991.022488425922</v>
      </c>
      <c r="T4049" s="15">
        <f t="shared" si="328"/>
        <v>42015.041666666672</v>
      </c>
      <c r="U4049">
        <f t="shared" si="324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5"/>
        <v>18</v>
      </c>
      <c r="P4050">
        <f t="shared" si="326"/>
        <v>32.979999999999997</v>
      </c>
      <c r="Q4050" s="11" t="s">
        <v>8315</v>
      </c>
      <c r="R4050" t="s">
        <v>8316</v>
      </c>
      <c r="S4050" s="15">
        <f t="shared" si="327"/>
        <v>42436.509108796294</v>
      </c>
      <c r="T4050" s="15">
        <f t="shared" si="328"/>
        <v>42471.467442129629</v>
      </c>
      <c r="U4050">
        <f t="shared" si="324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5"/>
        <v>0</v>
      </c>
      <c r="P4051">
        <f t="shared" si="326"/>
        <v>16</v>
      </c>
      <c r="Q4051" s="11" t="s">
        <v>8315</v>
      </c>
      <c r="R4051" t="s">
        <v>8316</v>
      </c>
      <c r="S4051" s="15">
        <f t="shared" si="327"/>
        <v>42169.958506944444</v>
      </c>
      <c r="T4051" s="15">
        <f t="shared" si="328"/>
        <v>42199.958506944444</v>
      </c>
      <c r="U4051">
        <f t="shared" si="324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5"/>
        <v>0</v>
      </c>
      <c r="P4052">
        <f t="shared" si="326"/>
        <v>1</v>
      </c>
      <c r="Q4052" s="11" t="s">
        <v>8315</v>
      </c>
      <c r="R4052" t="s">
        <v>8316</v>
      </c>
      <c r="S4052" s="15">
        <f t="shared" si="327"/>
        <v>41905.636469907404</v>
      </c>
      <c r="T4052" s="15">
        <f t="shared" si="328"/>
        <v>41935.636469907404</v>
      </c>
      <c r="U4052">
        <f t="shared" si="324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5"/>
        <v>0</v>
      </c>
      <c r="P4053">
        <f t="shared" si="326"/>
        <v>0</v>
      </c>
      <c r="Q4053" s="11" t="s">
        <v>8315</v>
      </c>
      <c r="R4053" t="s">
        <v>8316</v>
      </c>
      <c r="S4053" s="15">
        <f t="shared" si="327"/>
        <v>41761.810150462967</v>
      </c>
      <c r="T4053" s="15">
        <f t="shared" si="328"/>
        <v>41768.286805555559</v>
      </c>
      <c r="U4053">
        <f t="shared" si="324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5"/>
        <v>38</v>
      </c>
      <c r="P4054">
        <f t="shared" si="326"/>
        <v>86.62</v>
      </c>
      <c r="Q4054" s="11" t="s">
        <v>8315</v>
      </c>
      <c r="R4054" t="s">
        <v>8316</v>
      </c>
      <c r="S4054" s="15">
        <f t="shared" si="327"/>
        <v>41865.878657407404</v>
      </c>
      <c r="T4054" s="15">
        <f t="shared" si="328"/>
        <v>41925.878657407404</v>
      </c>
      <c r="U4054">
        <f t="shared" si="324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5"/>
        <v>22</v>
      </c>
      <c r="P4055">
        <f t="shared" si="326"/>
        <v>55</v>
      </c>
      <c r="Q4055" s="11" t="s">
        <v>8315</v>
      </c>
      <c r="R4055" t="s">
        <v>8316</v>
      </c>
      <c r="S4055" s="15">
        <f t="shared" si="327"/>
        <v>41928.690138888887</v>
      </c>
      <c r="T4055" s="15">
        <f t="shared" si="328"/>
        <v>41958.833333333328</v>
      </c>
      <c r="U4055">
        <f t="shared" si="324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5"/>
        <v>0</v>
      </c>
      <c r="P4056">
        <f t="shared" si="326"/>
        <v>0</v>
      </c>
      <c r="Q4056" s="11" t="s">
        <v>8315</v>
      </c>
      <c r="R4056" t="s">
        <v>8316</v>
      </c>
      <c r="S4056" s="15">
        <f t="shared" si="327"/>
        <v>42613.841261574074</v>
      </c>
      <c r="T4056" s="15">
        <f t="shared" si="328"/>
        <v>42644.166666666672</v>
      </c>
      <c r="U4056">
        <f t="shared" si="324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5"/>
        <v>18</v>
      </c>
      <c r="P4057">
        <f t="shared" si="326"/>
        <v>41.95</v>
      </c>
      <c r="Q4057" s="11" t="s">
        <v>8315</v>
      </c>
      <c r="R4057" t="s">
        <v>8316</v>
      </c>
      <c r="S4057" s="15">
        <f t="shared" si="327"/>
        <v>41779.648506944446</v>
      </c>
      <c r="T4057" s="15">
        <f t="shared" si="328"/>
        <v>41809.648506944446</v>
      </c>
      <c r="U4057">
        <f t="shared" si="324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5"/>
        <v>53</v>
      </c>
      <c r="P4058">
        <f t="shared" si="326"/>
        <v>88.33</v>
      </c>
      <c r="Q4058" s="11" t="s">
        <v>8315</v>
      </c>
      <c r="R4058" t="s">
        <v>8316</v>
      </c>
      <c r="S4058" s="15">
        <f t="shared" si="327"/>
        <v>42534.933321759265</v>
      </c>
      <c r="T4058" s="15">
        <f t="shared" si="328"/>
        <v>42554.832638888889</v>
      </c>
      <c r="U4058">
        <f t="shared" si="324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5"/>
        <v>22</v>
      </c>
      <c r="P4059">
        <f t="shared" si="326"/>
        <v>129.16999999999999</v>
      </c>
      <c r="Q4059" s="11" t="s">
        <v>8315</v>
      </c>
      <c r="R4059" t="s">
        <v>8316</v>
      </c>
      <c r="S4059" s="15">
        <f t="shared" si="327"/>
        <v>42310.968518518523</v>
      </c>
      <c r="T4059" s="15">
        <f t="shared" si="328"/>
        <v>42333.958333333328</v>
      </c>
      <c r="U4059">
        <f t="shared" si="324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5"/>
        <v>3</v>
      </c>
      <c r="P4060">
        <f t="shared" si="326"/>
        <v>23.75</v>
      </c>
      <c r="Q4060" s="11" t="s">
        <v>8315</v>
      </c>
      <c r="R4060" t="s">
        <v>8316</v>
      </c>
      <c r="S4060" s="15">
        <f t="shared" si="327"/>
        <v>42446.060694444444</v>
      </c>
      <c r="T4060" s="15">
        <f t="shared" si="328"/>
        <v>42461.165972222225</v>
      </c>
      <c r="U4060">
        <f t="shared" si="324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5"/>
        <v>3</v>
      </c>
      <c r="P4061">
        <f t="shared" si="326"/>
        <v>35.71</v>
      </c>
      <c r="Q4061" s="11" t="s">
        <v>8315</v>
      </c>
      <c r="R4061" t="s">
        <v>8316</v>
      </c>
      <c r="S4061" s="15">
        <f t="shared" si="327"/>
        <v>41866.640648148146</v>
      </c>
      <c r="T4061" s="15">
        <f t="shared" si="328"/>
        <v>41898.125</v>
      </c>
      <c r="U4061">
        <f t="shared" si="324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5"/>
        <v>3</v>
      </c>
      <c r="P4062">
        <f t="shared" si="326"/>
        <v>57</v>
      </c>
      <c r="Q4062" s="11" t="s">
        <v>8315</v>
      </c>
      <c r="R4062" t="s">
        <v>8316</v>
      </c>
      <c r="S4062" s="15">
        <f t="shared" si="327"/>
        <v>41779.695092592592</v>
      </c>
      <c r="T4062" s="15">
        <f t="shared" si="328"/>
        <v>41813.666666666664</v>
      </c>
      <c r="U4062">
        <f t="shared" si="324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5"/>
        <v>0</v>
      </c>
      <c r="P4063">
        <f t="shared" si="326"/>
        <v>0</v>
      </c>
      <c r="Q4063" s="11" t="s">
        <v>8315</v>
      </c>
      <c r="R4063" t="s">
        <v>8316</v>
      </c>
      <c r="S4063" s="15">
        <f t="shared" si="327"/>
        <v>42421.141469907408</v>
      </c>
      <c r="T4063" s="15">
        <f t="shared" si="328"/>
        <v>42481.099803240737</v>
      </c>
      <c r="U4063">
        <f t="shared" si="324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5"/>
        <v>2</v>
      </c>
      <c r="P4064">
        <f t="shared" si="326"/>
        <v>163.33000000000001</v>
      </c>
      <c r="Q4064" s="11" t="s">
        <v>8315</v>
      </c>
      <c r="R4064" t="s">
        <v>8316</v>
      </c>
      <c r="S4064" s="15">
        <f t="shared" si="327"/>
        <v>42523.739212962959</v>
      </c>
      <c r="T4064" s="15">
        <f t="shared" si="328"/>
        <v>42553.739212962959</v>
      </c>
      <c r="U4064">
        <f t="shared" si="324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5"/>
        <v>1</v>
      </c>
      <c r="P4065">
        <f t="shared" si="326"/>
        <v>15</v>
      </c>
      <c r="Q4065" s="11" t="s">
        <v>8315</v>
      </c>
      <c r="R4065" t="s">
        <v>8316</v>
      </c>
      <c r="S4065" s="15">
        <f t="shared" si="327"/>
        <v>41787.681527777779</v>
      </c>
      <c r="T4065" s="15">
        <f t="shared" si="328"/>
        <v>41817.681527777779</v>
      </c>
      <c r="U4065">
        <f t="shared" si="324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5"/>
        <v>19</v>
      </c>
      <c r="P4066">
        <f t="shared" si="326"/>
        <v>64.17</v>
      </c>
      <c r="Q4066" s="11" t="s">
        <v>8315</v>
      </c>
      <c r="R4066" t="s">
        <v>8316</v>
      </c>
      <c r="S4066" s="15">
        <f t="shared" si="327"/>
        <v>42093.588263888887</v>
      </c>
      <c r="T4066" s="15">
        <f t="shared" si="328"/>
        <v>42123.588263888887</v>
      </c>
      <c r="U4066">
        <f t="shared" si="324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5"/>
        <v>1</v>
      </c>
      <c r="P4067">
        <f t="shared" si="326"/>
        <v>6.75</v>
      </c>
      <c r="Q4067" s="11" t="s">
        <v>8315</v>
      </c>
      <c r="R4067" t="s">
        <v>8316</v>
      </c>
      <c r="S4067" s="15">
        <f t="shared" si="327"/>
        <v>41833.951516203706</v>
      </c>
      <c r="T4067" s="15">
        <f t="shared" si="328"/>
        <v>41863.951516203706</v>
      </c>
      <c r="U4067">
        <f t="shared" si="324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5"/>
        <v>0</v>
      </c>
      <c r="P4068">
        <f t="shared" si="326"/>
        <v>25</v>
      </c>
      <c r="Q4068" s="11" t="s">
        <v>8315</v>
      </c>
      <c r="R4068" t="s">
        <v>8316</v>
      </c>
      <c r="S4068" s="15">
        <f t="shared" si="327"/>
        <v>42479.039212962962</v>
      </c>
      <c r="T4068" s="15">
        <f t="shared" si="328"/>
        <v>42509.039212962962</v>
      </c>
      <c r="U4068">
        <f t="shared" si="324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5"/>
        <v>61</v>
      </c>
      <c r="P4069">
        <f t="shared" si="326"/>
        <v>179.12</v>
      </c>
      <c r="Q4069" s="11" t="s">
        <v>8315</v>
      </c>
      <c r="R4069" t="s">
        <v>8316</v>
      </c>
      <c r="S4069" s="15">
        <f t="shared" si="327"/>
        <v>42235.117476851854</v>
      </c>
      <c r="T4069" s="15">
        <f t="shared" si="328"/>
        <v>42275.117476851854</v>
      </c>
      <c r="U4069">
        <f t="shared" si="324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5"/>
        <v>1</v>
      </c>
      <c r="P4070">
        <f t="shared" si="326"/>
        <v>34.950000000000003</v>
      </c>
      <c r="Q4070" s="11" t="s">
        <v>8315</v>
      </c>
      <c r="R4070" t="s">
        <v>8316</v>
      </c>
      <c r="S4070" s="15">
        <f t="shared" si="327"/>
        <v>42718.963599537034</v>
      </c>
      <c r="T4070" s="15">
        <f t="shared" si="328"/>
        <v>42748.961805555555</v>
      </c>
      <c r="U4070">
        <f t="shared" si="324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5"/>
        <v>34</v>
      </c>
      <c r="P4071">
        <f t="shared" si="326"/>
        <v>33.08</v>
      </c>
      <c r="Q4071" s="11" t="s">
        <v>8315</v>
      </c>
      <c r="R4071" t="s">
        <v>8316</v>
      </c>
      <c r="S4071" s="15">
        <f t="shared" si="327"/>
        <v>42022.661527777775</v>
      </c>
      <c r="T4071" s="15">
        <f t="shared" si="328"/>
        <v>42063.5</v>
      </c>
      <c r="U4071">
        <f t="shared" si="324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5"/>
        <v>17</v>
      </c>
      <c r="P4072">
        <f t="shared" si="326"/>
        <v>27.5</v>
      </c>
      <c r="Q4072" s="11" t="s">
        <v>8315</v>
      </c>
      <c r="R4072" t="s">
        <v>8316</v>
      </c>
      <c r="S4072" s="15">
        <f t="shared" si="327"/>
        <v>42031.666898148149</v>
      </c>
      <c r="T4072" s="15">
        <f t="shared" si="328"/>
        <v>42064.125</v>
      </c>
      <c r="U4072">
        <f t="shared" si="324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5"/>
        <v>0</v>
      </c>
      <c r="P4073">
        <f t="shared" si="326"/>
        <v>0</v>
      </c>
      <c r="Q4073" s="11" t="s">
        <v>8315</v>
      </c>
      <c r="R4073" t="s">
        <v>8316</v>
      </c>
      <c r="S4073" s="15">
        <f t="shared" si="327"/>
        <v>42700.804756944446</v>
      </c>
      <c r="T4073" s="15">
        <f t="shared" si="328"/>
        <v>42730.804756944446</v>
      </c>
      <c r="U4073">
        <f t="shared" si="324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5"/>
        <v>0</v>
      </c>
      <c r="P4074">
        <f t="shared" si="326"/>
        <v>2</v>
      </c>
      <c r="Q4074" s="11" t="s">
        <v>8315</v>
      </c>
      <c r="R4074" t="s">
        <v>8316</v>
      </c>
      <c r="S4074" s="15">
        <f t="shared" si="327"/>
        <v>41812.77443287037</v>
      </c>
      <c r="T4074" s="15">
        <f t="shared" si="328"/>
        <v>41872.77443287037</v>
      </c>
      <c r="U4074">
        <f t="shared" si="324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5"/>
        <v>1</v>
      </c>
      <c r="P4075">
        <f t="shared" si="326"/>
        <v>18.5</v>
      </c>
      <c r="Q4075" s="11" t="s">
        <v>8315</v>
      </c>
      <c r="R4075" t="s">
        <v>8316</v>
      </c>
      <c r="S4075" s="15">
        <f t="shared" si="327"/>
        <v>42078.34520833334</v>
      </c>
      <c r="T4075" s="15">
        <f t="shared" si="328"/>
        <v>42133.166666666672</v>
      </c>
      <c r="U4075">
        <f t="shared" si="324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5"/>
        <v>27</v>
      </c>
      <c r="P4076">
        <f t="shared" si="326"/>
        <v>35</v>
      </c>
      <c r="Q4076" s="11" t="s">
        <v>8315</v>
      </c>
      <c r="R4076" t="s">
        <v>8316</v>
      </c>
      <c r="S4076" s="15">
        <f t="shared" si="327"/>
        <v>42283.552951388891</v>
      </c>
      <c r="T4076" s="15">
        <f t="shared" si="328"/>
        <v>42313.594618055555</v>
      </c>
      <c r="U4076">
        <f t="shared" si="324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5"/>
        <v>29</v>
      </c>
      <c r="P4077">
        <f t="shared" si="326"/>
        <v>44.31</v>
      </c>
      <c r="Q4077" s="11" t="s">
        <v>8315</v>
      </c>
      <c r="R4077" t="s">
        <v>8316</v>
      </c>
      <c r="S4077" s="15">
        <f t="shared" si="327"/>
        <v>41779.045937499999</v>
      </c>
      <c r="T4077" s="15">
        <f t="shared" si="328"/>
        <v>41820.727777777778</v>
      </c>
      <c r="U4077">
        <f t="shared" ref="U4077:U4115" si="329">YEAR(S4077)</f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5"/>
        <v>0</v>
      </c>
      <c r="P4078">
        <f t="shared" si="326"/>
        <v>0</v>
      </c>
      <c r="Q4078" s="11" t="s">
        <v>8315</v>
      </c>
      <c r="R4078" t="s">
        <v>8316</v>
      </c>
      <c r="S4078" s="15">
        <f t="shared" si="327"/>
        <v>41905.795706018522</v>
      </c>
      <c r="T4078" s="15">
        <f t="shared" si="328"/>
        <v>41933.82708333333</v>
      </c>
      <c r="U4078">
        <f t="shared" si="32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5"/>
        <v>9</v>
      </c>
      <c r="P4079">
        <f t="shared" si="326"/>
        <v>222.5</v>
      </c>
      <c r="Q4079" s="11" t="s">
        <v>8315</v>
      </c>
      <c r="R4079" t="s">
        <v>8316</v>
      </c>
      <c r="S4079" s="15">
        <f t="shared" si="327"/>
        <v>42695.7105787037</v>
      </c>
      <c r="T4079" s="15">
        <f t="shared" si="328"/>
        <v>42725.7105787037</v>
      </c>
      <c r="U4079">
        <f t="shared" si="32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5"/>
        <v>0</v>
      </c>
      <c r="P4080">
        <f t="shared" si="326"/>
        <v>0</v>
      </c>
      <c r="Q4080" s="11" t="s">
        <v>8315</v>
      </c>
      <c r="R4080" t="s">
        <v>8316</v>
      </c>
      <c r="S4080" s="15">
        <f t="shared" si="327"/>
        <v>42732.787523148145</v>
      </c>
      <c r="T4080" s="15">
        <f t="shared" si="328"/>
        <v>42762.787523148145</v>
      </c>
      <c r="U4080">
        <f t="shared" si="32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5"/>
        <v>0</v>
      </c>
      <c r="P4081">
        <f t="shared" si="326"/>
        <v>5</v>
      </c>
      <c r="Q4081" s="11" t="s">
        <v>8315</v>
      </c>
      <c r="R4081" t="s">
        <v>8316</v>
      </c>
      <c r="S4081" s="15">
        <f t="shared" si="327"/>
        <v>42510.938900462963</v>
      </c>
      <c r="T4081" s="15">
        <f t="shared" si="328"/>
        <v>42540.938900462963</v>
      </c>
      <c r="U4081">
        <f t="shared" si="32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5"/>
        <v>0</v>
      </c>
      <c r="P4082">
        <f t="shared" si="326"/>
        <v>0</v>
      </c>
      <c r="Q4082" s="11" t="s">
        <v>8315</v>
      </c>
      <c r="R4082" t="s">
        <v>8316</v>
      </c>
      <c r="S4082" s="15">
        <f t="shared" si="327"/>
        <v>42511.698101851856</v>
      </c>
      <c r="T4082" s="15">
        <f t="shared" si="328"/>
        <v>42535.787500000006</v>
      </c>
      <c r="U4082">
        <f t="shared" si="32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5"/>
        <v>16</v>
      </c>
      <c r="P4083">
        <f t="shared" si="326"/>
        <v>29.17</v>
      </c>
      <c r="Q4083" s="11" t="s">
        <v>8315</v>
      </c>
      <c r="R4083" t="s">
        <v>8316</v>
      </c>
      <c r="S4083" s="15">
        <f t="shared" si="327"/>
        <v>42041.581307870365</v>
      </c>
      <c r="T4083" s="15">
        <f t="shared" si="328"/>
        <v>42071.539641203708</v>
      </c>
      <c r="U4083">
        <f t="shared" si="32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5"/>
        <v>2</v>
      </c>
      <c r="P4084">
        <f t="shared" si="326"/>
        <v>1.5</v>
      </c>
      <c r="Q4084" s="11" t="s">
        <v>8315</v>
      </c>
      <c r="R4084" t="s">
        <v>8316</v>
      </c>
      <c r="S4084" s="15">
        <f t="shared" si="327"/>
        <v>42307.189270833333</v>
      </c>
      <c r="T4084" s="15">
        <f t="shared" si="328"/>
        <v>42322.958333333328</v>
      </c>
      <c r="U4084">
        <f t="shared" si="32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5"/>
        <v>22</v>
      </c>
      <c r="P4085">
        <f t="shared" si="326"/>
        <v>126.5</v>
      </c>
      <c r="Q4085" s="11" t="s">
        <v>8315</v>
      </c>
      <c r="R4085" t="s">
        <v>8316</v>
      </c>
      <c r="S4085" s="15">
        <f t="shared" si="327"/>
        <v>42353.761759259258</v>
      </c>
      <c r="T4085" s="15">
        <f t="shared" si="328"/>
        <v>42383.761759259258</v>
      </c>
      <c r="U4085">
        <f t="shared" si="32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5"/>
        <v>0</v>
      </c>
      <c r="P4086">
        <f t="shared" si="326"/>
        <v>10</v>
      </c>
      <c r="Q4086" s="11" t="s">
        <v>8315</v>
      </c>
      <c r="R4086" t="s">
        <v>8316</v>
      </c>
      <c r="S4086" s="15">
        <f t="shared" si="327"/>
        <v>42622.436412037037</v>
      </c>
      <c r="T4086" s="15">
        <f t="shared" si="328"/>
        <v>42652.436412037037</v>
      </c>
      <c r="U4086">
        <f t="shared" si="32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5"/>
        <v>0</v>
      </c>
      <c r="P4087">
        <f t="shared" si="326"/>
        <v>10</v>
      </c>
      <c r="Q4087" s="11" t="s">
        <v>8315</v>
      </c>
      <c r="R4087" t="s">
        <v>8316</v>
      </c>
      <c r="S4087" s="15">
        <f t="shared" si="327"/>
        <v>42058.603877314818</v>
      </c>
      <c r="T4087" s="15">
        <f t="shared" si="328"/>
        <v>42087.165972222225</v>
      </c>
      <c r="U4087">
        <f t="shared" si="32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5"/>
        <v>5</v>
      </c>
      <c r="P4088">
        <f t="shared" si="326"/>
        <v>9.4</v>
      </c>
      <c r="Q4088" s="11" t="s">
        <v>8315</v>
      </c>
      <c r="R4088" t="s">
        <v>8316</v>
      </c>
      <c r="S4088" s="15">
        <f t="shared" si="327"/>
        <v>42304.940960648149</v>
      </c>
      <c r="T4088" s="15">
        <f t="shared" si="328"/>
        <v>42329.166666666672</v>
      </c>
      <c r="U4088">
        <f t="shared" si="32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5"/>
        <v>0</v>
      </c>
      <c r="P4089">
        <f t="shared" si="326"/>
        <v>0</v>
      </c>
      <c r="Q4089" s="11" t="s">
        <v>8315</v>
      </c>
      <c r="R4089" t="s">
        <v>8316</v>
      </c>
      <c r="S4089" s="15">
        <f t="shared" si="327"/>
        <v>42538.742893518516</v>
      </c>
      <c r="T4089" s="15">
        <f t="shared" si="328"/>
        <v>42568.742893518516</v>
      </c>
      <c r="U4089">
        <f t="shared" si="32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5"/>
        <v>11</v>
      </c>
      <c r="P4090">
        <f t="shared" si="326"/>
        <v>72</v>
      </c>
      <c r="Q4090" s="11" t="s">
        <v>8315</v>
      </c>
      <c r="R4090" t="s">
        <v>8316</v>
      </c>
      <c r="S4090" s="15">
        <f t="shared" si="327"/>
        <v>41990.612546296295</v>
      </c>
      <c r="T4090" s="15">
        <f t="shared" si="328"/>
        <v>42020.434722222228</v>
      </c>
      <c r="U4090">
        <f t="shared" si="32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5"/>
        <v>5</v>
      </c>
      <c r="P4091">
        <f t="shared" si="326"/>
        <v>30</v>
      </c>
      <c r="Q4091" s="11" t="s">
        <v>8315</v>
      </c>
      <c r="R4091" t="s">
        <v>8316</v>
      </c>
      <c r="S4091" s="15">
        <f t="shared" si="327"/>
        <v>42122.732499999998</v>
      </c>
      <c r="T4091" s="15">
        <f t="shared" si="328"/>
        <v>42155.732638888891</v>
      </c>
      <c r="U4091">
        <f t="shared" si="32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5"/>
        <v>3</v>
      </c>
      <c r="P4092">
        <f t="shared" si="326"/>
        <v>10.67</v>
      </c>
      <c r="Q4092" s="11" t="s">
        <v>8315</v>
      </c>
      <c r="R4092" t="s">
        <v>8316</v>
      </c>
      <c r="S4092" s="15">
        <f t="shared" si="327"/>
        <v>42209.67288194444</v>
      </c>
      <c r="T4092" s="15">
        <f t="shared" si="328"/>
        <v>42223.625</v>
      </c>
      <c r="U4092">
        <f t="shared" si="32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5"/>
        <v>13</v>
      </c>
      <c r="P4093">
        <f t="shared" si="326"/>
        <v>25.5</v>
      </c>
      <c r="Q4093" s="11" t="s">
        <v>8315</v>
      </c>
      <c r="R4093" t="s">
        <v>8316</v>
      </c>
      <c r="S4093" s="15">
        <f t="shared" si="327"/>
        <v>41990.506377314814</v>
      </c>
      <c r="T4093" s="15">
        <f t="shared" si="328"/>
        <v>42020.506377314814</v>
      </c>
      <c r="U4093">
        <f t="shared" si="32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5"/>
        <v>0</v>
      </c>
      <c r="P4094">
        <f t="shared" si="326"/>
        <v>20</v>
      </c>
      <c r="Q4094" s="11" t="s">
        <v>8315</v>
      </c>
      <c r="R4094" t="s">
        <v>8316</v>
      </c>
      <c r="S4094" s="15">
        <f t="shared" si="327"/>
        <v>42039.194988425923</v>
      </c>
      <c r="T4094" s="15">
        <f t="shared" si="328"/>
        <v>42099.153321759266</v>
      </c>
      <c r="U4094">
        <f t="shared" si="32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5"/>
        <v>2</v>
      </c>
      <c r="P4095">
        <f t="shared" si="326"/>
        <v>15</v>
      </c>
      <c r="Q4095" s="11" t="s">
        <v>8315</v>
      </c>
      <c r="R4095" t="s">
        <v>8316</v>
      </c>
      <c r="S4095" s="15">
        <f t="shared" si="327"/>
        <v>42178.815891203703</v>
      </c>
      <c r="T4095" s="15">
        <f t="shared" si="328"/>
        <v>42238.815891203703</v>
      </c>
      <c r="U4095">
        <f t="shared" si="32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5"/>
        <v>37</v>
      </c>
      <c r="P4096">
        <f t="shared" si="326"/>
        <v>91.25</v>
      </c>
      <c r="Q4096" s="11" t="s">
        <v>8315</v>
      </c>
      <c r="R4096" t="s">
        <v>8316</v>
      </c>
      <c r="S4096" s="15">
        <f t="shared" si="327"/>
        <v>41890.086805555555</v>
      </c>
      <c r="T4096" s="15">
        <f t="shared" si="328"/>
        <v>41934.207638888889</v>
      </c>
      <c r="U4096">
        <f t="shared" si="32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5"/>
        <v>3</v>
      </c>
      <c r="P4097">
        <f t="shared" si="326"/>
        <v>800</v>
      </c>
      <c r="Q4097" s="11" t="s">
        <v>8315</v>
      </c>
      <c r="R4097" t="s">
        <v>8316</v>
      </c>
      <c r="S4097" s="15">
        <f t="shared" si="327"/>
        <v>42693.031828703708</v>
      </c>
      <c r="T4097" s="15">
        <f t="shared" si="328"/>
        <v>42723.031828703708</v>
      </c>
      <c r="U4097">
        <f t="shared" si="32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5"/>
        <v>11</v>
      </c>
      <c r="P4098">
        <f t="shared" si="326"/>
        <v>80</v>
      </c>
      <c r="Q4098" s="11" t="s">
        <v>8315</v>
      </c>
      <c r="R4098" t="s">
        <v>8316</v>
      </c>
      <c r="S4098" s="15">
        <f t="shared" si="327"/>
        <v>42750.530312499999</v>
      </c>
      <c r="T4098" s="15">
        <f t="shared" si="328"/>
        <v>42794.368749999994</v>
      </c>
      <c r="U4098">
        <f t="shared" si="32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30">ROUND(E4099/D4099*100,0)</f>
        <v>0</v>
      </c>
      <c r="P4099">
        <f t="shared" ref="P4099:P4115" si="331">IFERROR(ROUND(E4099/L4099,2),0)</f>
        <v>0</v>
      </c>
      <c r="Q4099" s="11" t="s">
        <v>8315</v>
      </c>
      <c r="R4099" t="s">
        <v>8316</v>
      </c>
      <c r="S4099" s="15">
        <f t="shared" ref="S4099:S4115" si="332">(((J4099/60)/60)/24)+DATE(1970,1,1)</f>
        <v>42344.824502314819</v>
      </c>
      <c r="T4099" s="15">
        <f t="shared" ref="T4099:T4115" si="333">(((I4099/60)/60)/24)+DATE(1970,1,1)</f>
        <v>42400.996527777781</v>
      </c>
      <c r="U4099">
        <f t="shared" si="329"/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0"/>
        <v>0</v>
      </c>
      <c r="P4100">
        <f t="shared" si="331"/>
        <v>0</v>
      </c>
      <c r="Q4100" s="11" t="s">
        <v>8315</v>
      </c>
      <c r="R4100" t="s">
        <v>8316</v>
      </c>
      <c r="S4100" s="15">
        <f t="shared" si="332"/>
        <v>42495.722187499996</v>
      </c>
      <c r="T4100" s="15">
        <f t="shared" si="333"/>
        <v>42525.722187499996</v>
      </c>
      <c r="U4100">
        <f t="shared" si="329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0"/>
        <v>1</v>
      </c>
      <c r="P4101">
        <f t="shared" si="331"/>
        <v>50</v>
      </c>
      <c r="Q4101" s="11" t="s">
        <v>8315</v>
      </c>
      <c r="R4101" t="s">
        <v>8316</v>
      </c>
      <c r="S4101" s="15">
        <f t="shared" si="332"/>
        <v>42570.850381944445</v>
      </c>
      <c r="T4101" s="15">
        <f t="shared" si="333"/>
        <v>42615.850381944445</v>
      </c>
      <c r="U4101">
        <f t="shared" si="329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0"/>
        <v>0</v>
      </c>
      <c r="P4102">
        <f t="shared" si="331"/>
        <v>0</v>
      </c>
      <c r="Q4102" s="11" t="s">
        <v>8315</v>
      </c>
      <c r="R4102" t="s">
        <v>8316</v>
      </c>
      <c r="S4102" s="15">
        <f t="shared" si="332"/>
        <v>41927.124884259261</v>
      </c>
      <c r="T4102" s="15">
        <f t="shared" si="333"/>
        <v>41937.124884259261</v>
      </c>
      <c r="U4102">
        <f t="shared" si="329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0"/>
        <v>0</v>
      </c>
      <c r="P4103">
        <f t="shared" si="331"/>
        <v>0</v>
      </c>
      <c r="Q4103" s="11" t="s">
        <v>8315</v>
      </c>
      <c r="R4103" t="s">
        <v>8316</v>
      </c>
      <c r="S4103" s="15">
        <f t="shared" si="332"/>
        <v>42730.903726851851</v>
      </c>
      <c r="T4103" s="15">
        <f t="shared" si="333"/>
        <v>42760.903726851851</v>
      </c>
      <c r="U4103">
        <f t="shared" si="329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0"/>
        <v>27</v>
      </c>
      <c r="P4104">
        <f t="shared" si="331"/>
        <v>22.83</v>
      </c>
      <c r="Q4104" s="11" t="s">
        <v>8315</v>
      </c>
      <c r="R4104" t="s">
        <v>8316</v>
      </c>
      <c r="S4104" s="15">
        <f t="shared" si="332"/>
        <v>42475.848067129627</v>
      </c>
      <c r="T4104" s="15">
        <f t="shared" si="333"/>
        <v>42505.848067129627</v>
      </c>
      <c r="U4104">
        <f t="shared" si="329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0"/>
        <v>10</v>
      </c>
      <c r="P4105">
        <f t="shared" si="331"/>
        <v>16.670000000000002</v>
      </c>
      <c r="Q4105" s="11" t="s">
        <v>8315</v>
      </c>
      <c r="R4105" t="s">
        <v>8316</v>
      </c>
      <c r="S4105" s="15">
        <f t="shared" si="332"/>
        <v>42188.83293981482</v>
      </c>
      <c r="T4105" s="15">
        <f t="shared" si="333"/>
        <v>42242.772222222222</v>
      </c>
      <c r="U4105">
        <f t="shared" si="329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0"/>
        <v>21</v>
      </c>
      <c r="P4106">
        <f t="shared" si="331"/>
        <v>45.79</v>
      </c>
      <c r="Q4106" s="11" t="s">
        <v>8315</v>
      </c>
      <c r="R4106" t="s">
        <v>8316</v>
      </c>
      <c r="S4106" s="15">
        <f t="shared" si="332"/>
        <v>42640.278171296297</v>
      </c>
      <c r="T4106" s="15">
        <f t="shared" si="333"/>
        <v>42670.278171296297</v>
      </c>
      <c r="U4106">
        <f t="shared" si="329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0"/>
        <v>7</v>
      </c>
      <c r="P4107">
        <f t="shared" si="331"/>
        <v>383.33</v>
      </c>
      <c r="Q4107" s="11" t="s">
        <v>8315</v>
      </c>
      <c r="R4107" t="s">
        <v>8316</v>
      </c>
      <c r="S4107" s="15">
        <f t="shared" si="332"/>
        <v>42697.010520833333</v>
      </c>
      <c r="T4107" s="15">
        <f t="shared" si="333"/>
        <v>42730.010520833333</v>
      </c>
      <c r="U4107">
        <f t="shared" si="329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0"/>
        <v>71</v>
      </c>
      <c r="P4108">
        <f t="shared" si="331"/>
        <v>106.97</v>
      </c>
      <c r="Q4108" s="11" t="s">
        <v>8315</v>
      </c>
      <c r="R4108" t="s">
        <v>8316</v>
      </c>
      <c r="S4108" s="15">
        <f t="shared" si="332"/>
        <v>42053.049375000002</v>
      </c>
      <c r="T4108" s="15">
        <f t="shared" si="333"/>
        <v>42096.041666666672</v>
      </c>
      <c r="U4108">
        <f t="shared" si="329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0"/>
        <v>2</v>
      </c>
      <c r="P4109">
        <f t="shared" si="331"/>
        <v>10.25</v>
      </c>
      <c r="Q4109" s="11" t="s">
        <v>8315</v>
      </c>
      <c r="R4109" t="s">
        <v>8316</v>
      </c>
      <c r="S4109" s="15">
        <f t="shared" si="332"/>
        <v>41883.916678240741</v>
      </c>
      <c r="T4109" s="15">
        <f t="shared" si="333"/>
        <v>41906.916678240741</v>
      </c>
      <c r="U4109">
        <f t="shared" si="329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0"/>
        <v>2</v>
      </c>
      <c r="P4110">
        <f t="shared" si="331"/>
        <v>59</v>
      </c>
      <c r="Q4110" s="11" t="s">
        <v>8315</v>
      </c>
      <c r="R4110" t="s">
        <v>8316</v>
      </c>
      <c r="S4110" s="15">
        <f t="shared" si="332"/>
        <v>42767.031678240746</v>
      </c>
      <c r="T4110" s="15">
        <f t="shared" si="333"/>
        <v>42797.208333333328</v>
      </c>
      <c r="U4110">
        <f t="shared" si="329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0"/>
        <v>0</v>
      </c>
      <c r="P4111">
        <f t="shared" si="331"/>
        <v>0</v>
      </c>
      <c r="Q4111" s="11" t="s">
        <v>8315</v>
      </c>
      <c r="R4111" t="s">
        <v>8316</v>
      </c>
      <c r="S4111" s="15">
        <f t="shared" si="332"/>
        <v>42307.539398148147</v>
      </c>
      <c r="T4111" s="15">
        <f t="shared" si="333"/>
        <v>42337.581064814818</v>
      </c>
      <c r="U4111">
        <f t="shared" si="329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0"/>
        <v>29</v>
      </c>
      <c r="P4112">
        <f t="shared" si="331"/>
        <v>14.33</v>
      </c>
      <c r="Q4112" s="11" t="s">
        <v>8315</v>
      </c>
      <c r="R4112" t="s">
        <v>8316</v>
      </c>
      <c r="S4112" s="15">
        <f t="shared" si="332"/>
        <v>42512.626747685179</v>
      </c>
      <c r="T4112" s="15">
        <f t="shared" si="333"/>
        <v>42572.626747685179</v>
      </c>
      <c r="U4112">
        <f t="shared" si="329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0"/>
        <v>3</v>
      </c>
      <c r="P4113">
        <f t="shared" si="331"/>
        <v>15.67</v>
      </c>
      <c r="Q4113" s="11" t="s">
        <v>8315</v>
      </c>
      <c r="R4113" t="s">
        <v>8316</v>
      </c>
      <c r="S4113" s="15">
        <f t="shared" si="332"/>
        <v>42029.135879629626</v>
      </c>
      <c r="T4113" s="15">
        <f t="shared" si="333"/>
        <v>42059.135879629626</v>
      </c>
      <c r="U4113">
        <f t="shared" si="329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0"/>
        <v>0</v>
      </c>
      <c r="P4114">
        <f t="shared" si="331"/>
        <v>1</v>
      </c>
      <c r="Q4114" s="11" t="s">
        <v>8315</v>
      </c>
      <c r="R4114" t="s">
        <v>8316</v>
      </c>
      <c r="S4114" s="15">
        <f t="shared" si="332"/>
        <v>42400.946597222224</v>
      </c>
      <c r="T4114" s="15">
        <f t="shared" si="333"/>
        <v>42428</v>
      </c>
      <c r="U4114">
        <f t="shared" si="329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0"/>
        <v>0</v>
      </c>
      <c r="P4115">
        <f t="shared" si="331"/>
        <v>1</v>
      </c>
      <c r="Q4115" s="11" t="s">
        <v>8315</v>
      </c>
      <c r="R4115" t="s">
        <v>8316</v>
      </c>
      <c r="S4115" s="15">
        <f t="shared" si="332"/>
        <v>42358.573182870372</v>
      </c>
      <c r="T4115" s="15">
        <f t="shared" si="333"/>
        <v>42377.273611111115</v>
      </c>
      <c r="U4115">
        <f t="shared" si="329"/>
        <v>2015</v>
      </c>
    </row>
  </sheetData>
  <autoFilter ref="A1:U4115" xr:uid="{DE87F220-BB56-4F4D-A92E-76EF080173B8}"/>
  <conditionalFormatting sqref="F1:F1048576">
    <cfRule type="cellIs" dxfId="15" priority="1" operator="equal">
      <formula>"live"</formula>
    </cfRule>
    <cfRule type="cellIs" dxfId="14" priority="3" operator="equal">
      <formula>"successful"</formula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1:O1048576 P1 R1:U1">
    <cfRule type="colorScale" priority="2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C273-C4A3-4AFA-BF6F-25FA7976803F}">
  <dimension ref="A1:F6"/>
  <sheetViews>
    <sheetView zoomScaleNormal="100" workbookViewId="0">
      <selection activeCell="I34" sqref="I34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109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2932-545F-4C61-9798-E3D4081EA1D5}">
  <dimension ref="A1:E7"/>
  <sheetViews>
    <sheetView workbookViewId="0">
      <selection activeCell="L39" sqref="L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2C3BB-5284-47F0-9BD7-06B15B8485C1}">
  <dimension ref="A1:F18"/>
  <sheetViews>
    <sheetView zoomScale="90" zoomScaleNormal="90" workbookViewId="0">
      <selection activeCell="Q44" sqref="Q4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F6AB-A863-4CDB-B2DA-9EBD4DE52DB3}">
  <dimension ref="A1:F6"/>
  <sheetViews>
    <sheetView zoomScale="130" zoomScaleNormal="130" workbookViewId="0">
      <selection activeCell="F6" sqref="F6"/>
    </sheetView>
  </sheetViews>
  <sheetFormatPr defaultRowHeight="14.4" x14ac:dyDescent="0.3"/>
  <cols>
    <col min="1" max="1" width="30.77734375" bestFit="1" customWidth="1"/>
    <col min="2" max="2" width="67.6640625" style="3" customWidth="1"/>
    <col min="3" max="3" width="8.21875" style="21" bestFit="1" customWidth="1"/>
    <col min="4" max="4" width="9.109375" style="21" bestFit="1" customWidth="1"/>
    <col min="5" max="5" width="17.6640625" style="21" bestFit="1" customWidth="1"/>
    <col min="6" max="6" width="17.33203125" bestFit="1" customWidth="1"/>
  </cols>
  <sheetData>
    <row r="1" spans="1:6" s="18" customFormat="1" x14ac:dyDescent="0.3">
      <c r="A1" s="18" t="s">
        <v>8380</v>
      </c>
      <c r="B1" s="19" t="s">
        <v>4110</v>
      </c>
      <c r="C1" s="20" t="s">
        <v>8381</v>
      </c>
      <c r="D1" s="20" t="s">
        <v>8382</v>
      </c>
      <c r="E1" s="20" t="s">
        <v>8307</v>
      </c>
      <c r="F1" s="18" t="s">
        <v>8383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14, FALSE)</f>
        <v>101</v>
      </c>
      <c r="F2">
        <f>VLOOKUP(A2, Kickstarter!B:L, 11,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14, FALSE)</f>
        <v>101</v>
      </c>
      <c r="F3">
        <f>VLOOKUP(A3, Kickstarter!B:L, 11, 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14, FALSE)</f>
        <v>172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14, FALSE)</f>
        <v>117</v>
      </c>
      <c r="F5">
        <f>VLOOKUP(A5, Kickstarter!B:L, 11, FALSE)</f>
        <v>26</v>
      </c>
    </row>
    <row r="6" spans="1:6" ht="28.8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1D5DC-F388-451B-80BA-46EFB36FF4D7}">
  <dimension ref="A1:C20"/>
  <sheetViews>
    <sheetView workbookViewId="0">
      <selection activeCell="I33" sqref="I33"/>
    </sheetView>
  </sheetViews>
  <sheetFormatPr defaultRowHeight="14.4" x14ac:dyDescent="0.3"/>
  <cols>
    <col min="1" max="1" width="31.5546875" style="18" bestFit="1" customWidth="1"/>
    <col min="2" max="2" width="11.77734375" customWidth="1"/>
    <col min="3" max="3" width="12.6640625" customWidth="1"/>
  </cols>
  <sheetData>
    <row r="1" spans="1:3" x14ac:dyDescent="0.3">
      <c r="A1" s="18" t="s">
        <v>8402</v>
      </c>
      <c r="B1" s="18" t="s">
        <v>8384</v>
      </c>
      <c r="C1" s="18" t="s">
        <v>8385</v>
      </c>
    </row>
    <row r="2" spans="1:3" x14ac:dyDescent="0.3">
      <c r="A2" s="18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3">
      <c r="A3" s="18" t="s">
        <v>8387</v>
      </c>
      <c r="B3" s="16" t="e">
        <f>MEDIAN(#REF!)</f>
        <v>#REF!</v>
      </c>
      <c r="C3" s="16" t="e">
        <f>MEDIAN(#REF!)</f>
        <v>#REF!</v>
      </c>
    </row>
    <row r="4" spans="1:3" x14ac:dyDescent="0.3">
      <c r="A4" s="18" t="s">
        <v>8394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s="18" t="s">
        <v>8395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">
      <c r="A6" s="18" t="s">
        <v>8396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">
      <c r="A7" s="18" t="s">
        <v>8397</v>
      </c>
      <c r="B7" s="16" t="e">
        <f>B5-B6</f>
        <v>#REF!</v>
      </c>
      <c r="C7" s="16" t="e">
        <f>C5-C6</f>
        <v>#REF!</v>
      </c>
    </row>
    <row r="9" spans="1:3" x14ac:dyDescent="0.3">
      <c r="A9" s="18" t="s">
        <v>8388</v>
      </c>
      <c r="B9" s="16" t="e">
        <f>AVERAGE(#REF!)</f>
        <v>#REF!</v>
      </c>
      <c r="C9" s="16" t="e">
        <f>AVERAGE(#REF!)</f>
        <v>#REF!</v>
      </c>
    </row>
    <row r="10" spans="1:3" x14ac:dyDescent="0.3">
      <c r="A10" s="18" t="s">
        <v>8389</v>
      </c>
      <c r="B10" s="16" t="e">
        <f>MEDIAN(#REF!)</f>
        <v>#REF!</v>
      </c>
      <c r="C10" s="16" t="e">
        <f>MEDIAN(#REF!)</f>
        <v>#REF!</v>
      </c>
    </row>
    <row r="11" spans="1:3" x14ac:dyDescent="0.3">
      <c r="A11" s="18" t="s">
        <v>8398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s="18" t="s">
        <v>8399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">
      <c r="A13" s="18" t="s">
        <v>8400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">
      <c r="A14" s="18" t="s">
        <v>8401</v>
      </c>
      <c r="B14" s="16" t="e">
        <f>B12-B13</f>
        <v>#REF!</v>
      </c>
      <c r="C14" s="16" t="e">
        <f>C12-C13</f>
        <v>#REF!</v>
      </c>
    </row>
    <row r="16" spans="1:3" x14ac:dyDescent="0.3">
      <c r="A16" s="18" t="s">
        <v>8390</v>
      </c>
      <c r="B16" s="16" t="e">
        <f>AVERAGE(#REF!)</f>
        <v>#REF!</v>
      </c>
      <c r="C16" s="16" t="e">
        <f>AVERAGE(#REF!)</f>
        <v>#REF!</v>
      </c>
    </row>
    <row r="17" spans="1:3" x14ac:dyDescent="0.3">
      <c r="A17" s="18" t="s">
        <v>8391</v>
      </c>
      <c r="B17" s="16" t="e">
        <f>MEDIAN(#REF!)</f>
        <v>#REF!</v>
      </c>
      <c r="C17" s="16" t="e">
        <f>MEDIAN(#REF!)</f>
        <v>#REF!</v>
      </c>
    </row>
    <row r="19" spans="1:3" x14ac:dyDescent="0.3">
      <c r="A19" s="18" t="s">
        <v>8392</v>
      </c>
      <c r="B19" s="17" t="e">
        <f>AVERAGE(#REF!)</f>
        <v>#REF!</v>
      </c>
      <c r="C19" s="17" t="e">
        <f>AVERAGE(#REF!)</f>
        <v>#REF!</v>
      </c>
    </row>
    <row r="20" spans="1:3" x14ac:dyDescent="0.3">
      <c r="A20" s="18" t="s">
        <v>8393</v>
      </c>
      <c r="B20" s="17" t="e">
        <f>MEDIAN(#REF!)</f>
        <v>#REF!</v>
      </c>
      <c r="C20" s="17" t="e">
        <f>MEDIAN(#REF!)</f>
        <v>#REF!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Nguyen Cao</cp:lastModifiedBy>
  <dcterms:created xsi:type="dcterms:W3CDTF">2017-04-20T15:17:24Z</dcterms:created>
  <dcterms:modified xsi:type="dcterms:W3CDTF">2020-11-22T16:51:45Z</dcterms:modified>
</cp:coreProperties>
</file>