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Plan!$A$14:$BG$91</definedName>
    <definedName name="MA_VI_TRI">'Thành viên - Vị trí'!$T$4:$T$12</definedName>
    <definedName name="members">'Thành viên - Vị trí'!$C$3:$C$13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D6" i="3"/>
  <c r="D7"/>
  <c r="D8"/>
  <c r="D9"/>
  <c r="D10"/>
  <c r="D11"/>
  <c r="G8" i="5"/>
  <c r="G9"/>
  <c r="G10"/>
  <c r="G6"/>
  <c r="H88" i="3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0"/>
  <c r="G70"/>
  <c r="H69"/>
  <c r="G69"/>
  <c r="H68"/>
  <c r="G68"/>
  <c r="H67"/>
  <c r="G67"/>
  <c r="H66"/>
  <c r="G66"/>
  <c r="H53"/>
  <c r="G53"/>
  <c r="H52"/>
  <c r="G52"/>
  <c r="H47"/>
  <c r="G47"/>
  <c r="H46"/>
  <c r="G46"/>
  <c r="H44"/>
  <c r="G44"/>
  <c r="H43"/>
  <c r="G43"/>
  <c r="H37"/>
  <c r="G37"/>
  <c r="H35"/>
  <c r="G35"/>
  <c r="H34"/>
  <c r="G34"/>
  <c r="H33"/>
  <c r="G33"/>
  <c r="H32"/>
  <c r="G32"/>
  <c r="G30"/>
  <c r="H30"/>
  <c r="L12"/>
  <c r="L91"/>
  <c r="G18" s="1"/>
  <c r="M13"/>
  <c r="M91" s="1"/>
  <c r="H57" s="1"/>
  <c r="D5"/>
  <c r="D4"/>
  <c r="D3"/>
  <c r="D2"/>
  <c r="G17" l="1"/>
  <c r="H65"/>
  <c r="G65"/>
  <c r="G16"/>
  <c r="G57"/>
  <c r="M12"/>
  <c r="G15"/>
  <c r="N13"/>
  <c r="O13" s="1"/>
  <c r="O12" s="1"/>
  <c r="N91" l="1"/>
  <c r="N12"/>
  <c r="O91"/>
  <c r="P13"/>
  <c r="P12" s="1"/>
  <c r="G51" l="1"/>
  <c r="G49"/>
  <c r="G50"/>
  <c r="H15"/>
  <c r="H17"/>
  <c r="G59"/>
  <c r="G58"/>
  <c r="H59"/>
  <c r="H58"/>
  <c r="P91"/>
  <c r="Q13"/>
  <c r="Q12" s="1"/>
  <c r="G39" l="1"/>
  <c r="H50"/>
  <c r="H51"/>
  <c r="H49"/>
  <c r="H16"/>
  <c r="Q91"/>
  <c r="R13"/>
  <c r="R12" s="1"/>
  <c r="G38" l="1"/>
  <c r="R91"/>
  <c r="H18" s="1"/>
  <c r="S13"/>
  <c r="S12" s="1"/>
  <c r="G60" l="1"/>
  <c r="H60"/>
  <c r="S91"/>
  <c r="T13"/>
  <c r="T12" s="1"/>
  <c r="G61" l="1"/>
  <c r="H61"/>
  <c r="T91"/>
  <c r="U13"/>
  <c r="U12" s="1"/>
  <c r="G62" l="1"/>
  <c r="G29"/>
  <c r="H62"/>
  <c r="U91"/>
  <c r="V13"/>
  <c r="V12" s="1"/>
  <c r="H63" l="1"/>
  <c r="G63"/>
  <c r="V91"/>
  <c r="H39" s="1"/>
  <c r="W13"/>
  <c r="W12" s="1"/>
  <c r="H20" l="1"/>
  <c r="G20"/>
  <c r="G55"/>
  <c r="W91"/>
  <c r="H38" s="1"/>
  <c r="X13"/>
  <c r="X12" s="1"/>
  <c r="G21" l="1"/>
  <c r="H21"/>
  <c r="G28"/>
  <c r="H29"/>
  <c r="X91"/>
  <c r="G25" s="1"/>
  <c r="Y13"/>
  <c r="Y12" s="1"/>
  <c r="Y91" l="1"/>
  <c r="Z13"/>
  <c r="Z12" s="1"/>
  <c r="H25" l="1"/>
  <c r="Z91"/>
  <c r="AA13"/>
  <c r="AA12" s="1"/>
  <c r="G27" l="1"/>
  <c r="AA91"/>
  <c r="AB13"/>
  <c r="AB12" s="1"/>
  <c r="G22" l="1"/>
  <c r="H27"/>
  <c r="H55"/>
  <c r="AB91"/>
  <c r="AC13"/>
  <c r="AC12" s="1"/>
  <c r="H28" l="1"/>
  <c r="G24"/>
  <c r="AC91"/>
  <c r="AD13"/>
  <c r="AD12" s="1"/>
  <c r="H24" l="1"/>
  <c r="H22"/>
  <c r="AD91"/>
  <c r="G26" s="1"/>
  <c r="AE13"/>
  <c r="AE12" s="1"/>
  <c r="AE91" l="1"/>
  <c r="H26" s="1"/>
  <c r="AF13"/>
  <c r="AF12" s="1"/>
  <c r="AF91" l="1"/>
  <c r="G40" s="1"/>
  <c r="AG13"/>
  <c r="AG12" s="1"/>
  <c r="AG91" l="1"/>
  <c r="AH13"/>
  <c r="AH12" s="1"/>
  <c r="AH91" l="1"/>
  <c r="H40" s="1"/>
  <c r="AI13"/>
  <c r="AI12" s="1"/>
  <c r="AI91" l="1"/>
  <c r="AJ13"/>
  <c r="AJ12" s="1"/>
  <c r="AJ91" l="1"/>
  <c r="AK13"/>
  <c r="AK12" s="1"/>
  <c r="AK91" l="1"/>
  <c r="AL13"/>
  <c r="AL12" s="1"/>
  <c r="AL91" l="1"/>
  <c r="AM13"/>
  <c r="AM12" s="1"/>
  <c r="AM91" l="1"/>
  <c r="AN13"/>
  <c r="AN12" s="1"/>
  <c r="AN91" l="1"/>
  <c r="AO13"/>
  <c r="AO12" s="1"/>
  <c r="AO91" l="1"/>
  <c r="AP13"/>
  <c r="AP12" s="1"/>
  <c r="AP91" l="1"/>
  <c r="AQ13"/>
  <c r="AQ12" s="1"/>
  <c r="AQ91" l="1"/>
  <c r="AR13"/>
  <c r="AR12" s="1"/>
  <c r="AR91" l="1"/>
  <c r="AS13"/>
  <c r="AS12" s="1"/>
  <c r="AS91" l="1"/>
  <c r="AT13"/>
  <c r="AT12" s="1"/>
  <c r="AT91" l="1"/>
  <c r="AU13"/>
  <c r="AU12" s="1"/>
  <c r="AU91" l="1"/>
  <c r="AV13"/>
  <c r="AV12" s="1"/>
  <c r="AV91" l="1"/>
  <c r="AW13"/>
  <c r="AW12" s="1"/>
  <c r="AW91" l="1"/>
  <c r="AX13"/>
  <c r="AX12" s="1"/>
  <c r="AX91" l="1"/>
  <c r="AY13"/>
  <c r="AY12" s="1"/>
  <c r="AY91" l="1"/>
  <c r="AZ13"/>
  <c r="AZ12" s="1"/>
  <c r="AZ91" l="1"/>
  <c r="BA13"/>
  <c r="BA12" s="1"/>
  <c r="BA91" l="1"/>
  <c r="BB13"/>
  <c r="BB12" s="1"/>
  <c r="BB91" l="1"/>
  <c r="BC13"/>
  <c r="BC12" s="1"/>
  <c r="BC91" l="1"/>
  <c r="BD13"/>
  <c r="BD12" s="1"/>
  <c r="BD91" l="1"/>
  <c r="BE13"/>
  <c r="BE12" s="1"/>
  <c r="BE91" l="1"/>
  <c r="BF13"/>
  <c r="BG13" s="1"/>
  <c r="BH13" l="1"/>
  <c r="BG12"/>
  <c r="BF91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<sst xmlns="http://schemas.openxmlformats.org/spreadsheetml/2006/main" count="320" uniqueCount="153">
  <si>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</si>
  <si>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</si>
  <si>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</si>
  <si>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</si>
  <si>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</si>
  <si>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</si>
  <si>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</si>
  <si>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</si>
  <si>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</si>
  <si>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</si>
  <si>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</si>
  <si>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</si>
  <si>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</si>
  <si>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</si>
  <si>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</si>
  <si>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</si>
  <si>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</si>
  <si>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</si>
  <si>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</si>
  <si>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</si>
  <si>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</si>
  <si>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</si>
  <si>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</si>
  <si>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</si>
  <si>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</si>
  <si>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</si>
  <si>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</si>
  <si>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</si>
  <si>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</si>
  <si>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</si>
  <si>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</si>
  <si>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</si>
  <si>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</si>
  <si>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</si>
  <si>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</si>
  <si>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</si>
  <si>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</si>
  <si>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</si>
  <si>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</si>
  <si>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</si>
  <si>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</si>
  <si>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</si>
  <si>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</si>
  <si>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</si>
  <si>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</si>
  <si>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</si>
  <si>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</si>
  <si>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</si>
  <si>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</si>
  <si>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</si>
  <si>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</si>
  <si>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</si>
  <si>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</si>
  <si>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</si>
  <si>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</si>
  <si>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</si>
  <si>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</si>
  <si>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</si>
  <si>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</si>
  <si>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</si>
  <si>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</si>
  <si>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</si>
  <si>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</si>
  <si>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</si>
  <si>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</si>
  <si>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</si>
  <si>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</si>
  <si>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</si>
  <si>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</si>
  <si>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</si>
  <si>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</si>
  <si>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</si>
  <si>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</si>
  <si>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</si>
  <si>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</si>
  <si>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</si>
  <si>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</si>
  <si>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</si>
  <si>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</si>
  <si>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</si>
  <si>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</si>
  <si>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</si>
  <si>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</si>
  <si>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</si>
  <si>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</si>
  <si>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</si>
  <si>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</si>
  <si>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</si>
  <si>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</si>
  <si>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</si>
  <si>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</si>
  <si>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</si>
  <si>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</si>
  <si>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</si>
  <si>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</si>
  <si>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</si>
  <si>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</si>
  <si>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</si>
  <si>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</si>
  <si>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</si>
  <si>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</si>
  <si>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</si>
  <si>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</si>
  <si>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</si>
  <si>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</si>
  <si>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</si>
  <si>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</si>
  <si>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</si>
  <si>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</si>
  <si>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</si>
  <si>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</si>
  <si>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</si>
  <si>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</si>
  <si>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</si>
  <si>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</si>
  <si>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</si>
  <si>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</si>
  <si>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</si>
  <si>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</si>
  <si>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</si>
  <si>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</si>
  <si>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</si>
  <si>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</si>
  <si>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</si>
  <si>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</si>
  <si>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</si>
  <si>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</si>
  <si>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</si>
  <si>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</si>
  <si>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</si>
  <si>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</si>
  <si>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</si>
  <si>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</si>
  <si>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</si>
  <si>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</si>
  <si>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</si>
  <si>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</si>
  <si>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</si>
  <si>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</si>
  <si>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</si>
  <si>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</si>
  <si>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</si>
  <si>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Người phụ trách</t>
  </si>
  <si>
    <t>Người thiết kế</t>
  </si>
  <si>
    <t>Đổ toàn bộ account giảng viên vào bảng NGUOI_SU_SUNG</t>
  </si>
  <si>
    <t>Assign công việc giảng viên</t>
  </si>
  <si>
    <t>Gen ra thanh toán từ công việc giảng viên</t>
  </si>
  <si>
    <t>Đã đọc tài liệu hướng dẫn SVN</t>
  </si>
  <si>
    <t>Quản lý danh mục các hồ sơ</t>
  </si>
  <si>
    <t>Cập nhật thông tin hồ sơ theo giảng viên</t>
  </si>
  <si>
    <t>Theo dõi trạng thái hồ sơ giảng viên</t>
  </si>
  <si>
    <t>Viết được 1 Procedure sử dụng Cursor</t>
  </si>
  <si>
    <t>CD, RP, IE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</si>
</sst>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51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1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1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1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1"/>
  <sheetViews>
    <sheetView tabSelected="1" workbookViewId="0">
      <pane xSplit="5" ySplit="14" topLeftCell="F37" activePane="bottomRight" state="frozen"/>
      <selection pane="topRight" activeCell="E1" sqref="E1"/>
      <selection pane="bottomLeft" activeCell="A11" sqref="A11"/>
      <selection pane="bottomRight" activeCell="G39" sqref="G39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8" t="s">
        <v>54</v>
      </c>
      <c r="F1" s="13" t="s">
        <v>55</v>
      </c>
      <c r="G1" s="14" t="s">
        <v>34</v>
      </c>
    </row>
    <row r="2" spans="1:98">
      <c r="A2" s="38"/>
      <c r="B2" s="38"/>
      <c r="C2" s="16" t="s">
        <v>52</v>
      </c>
      <c r="D2" s="40">
        <f>SUMIF($E$14:$E$89,C2,$F$14:$F$89)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86</v>
      </c>
      <c r="D3" s="40">
        <f>SUMIF($E$14:$E$89,C3,$F$14:$F$89)</f>
        <v>0</v>
      </c>
      <c r="E3" s="40"/>
      <c r="F3" s="40"/>
      <c r="G3" s="17" t="s">
        <v>36</v>
      </c>
      <c r="M3" s="33"/>
    </row>
    <row r="4" spans="1:98">
      <c r="B4" s="38"/>
      <c r="C4" s="16" t="s">
        <v>87</v>
      </c>
      <c r="D4" s="40">
        <f>SUMIF($E$14:$E$89,C4,$F$14:$F$89)</f>
        <v>0</v>
      </c>
      <c r="E4" s="40"/>
      <c r="F4" s="40"/>
      <c r="G4" s="17"/>
      <c r="H4" s="37"/>
    </row>
    <row r="5" spans="1:98">
      <c r="A5" s="38"/>
      <c r="B5" s="38"/>
      <c r="C5" s="16" t="s">
        <v>88</v>
      </c>
      <c r="D5" s="40">
        <f>SUMIF($E$14:$E$89,C5,$F$14:$F$89)</f>
        <v>0</v>
      </c>
      <c r="E5" s="40"/>
      <c r="F5" s="40"/>
      <c r="G5" s="17" t="s">
        <v>37</v>
      </c>
    </row>
    <row r="6" spans="1:98">
      <c r="A6" s="38"/>
      <c r="B6" s="38"/>
      <c r="C6" s="16" t="s">
        <v>89</v>
      </c>
      <c r="D6" s="40">
        <f t="shared" ref="D6:D11" si="0">SUMIF($E$14:$E$89,C6,$F$14:$F$89)</f>
        <v>0</v>
      </c>
      <c r="E6" s="40"/>
      <c r="F6" s="40"/>
      <c r="G6" s="57"/>
    </row>
    <row r="7" spans="1:98">
      <c r="A7" s="38"/>
      <c r="B7" s="38"/>
      <c r="C7" s="16" t="s">
        <v>121</v>
      </c>
      <c r="D7" s="40">
        <f t="shared" si="0"/>
        <v>0</v>
      </c>
      <c r="E7" s="40"/>
      <c r="F7" s="40"/>
      <c r="G7" s="57"/>
    </row>
    <row r="8" spans="1:98">
      <c r="A8" s="38"/>
      <c r="B8" s="38"/>
      <c r="C8" s="16" t="s">
        <v>90</v>
      </c>
      <c r="D8" s="40">
        <f t="shared" si="0"/>
        <v>0</v>
      </c>
      <c r="E8" s="40"/>
      <c r="F8" s="40"/>
      <c r="G8" s="57"/>
    </row>
    <row r="9" spans="1:98">
      <c r="A9" s="38"/>
      <c r="B9" s="38"/>
      <c r="C9" s="16" t="s">
        <v>91</v>
      </c>
      <c r="D9" s="40">
        <f t="shared" si="0"/>
        <v>0</v>
      </c>
      <c r="E9" s="40"/>
      <c r="F9" s="40"/>
      <c r="G9" s="57"/>
    </row>
    <row r="10" spans="1:98">
      <c r="A10" s="38"/>
      <c r="B10" s="38"/>
      <c r="C10" s="16" t="s">
        <v>114</v>
      </c>
      <c r="D10" s="40">
        <f t="shared" si="0"/>
        <v>0</v>
      </c>
      <c r="E10" s="40"/>
      <c r="F10" s="40"/>
      <c r="G10" s="57"/>
    </row>
    <row r="11" spans="1:98">
      <c r="A11" s="38"/>
      <c r="B11" s="38"/>
      <c r="C11" s="16" t="s">
        <v>137</v>
      </c>
      <c r="D11" s="40">
        <f t="shared" si="0"/>
        <v>0</v>
      </c>
      <c r="E11" s="40"/>
      <c r="F11" s="40"/>
      <c r="G11" s="57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143</v>
      </c>
      <c r="E13" s="19" t="s">
        <v>142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45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 t="s">
        <v>46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57</v>
      </c>
      <c r="D15" s="22"/>
      <c r="E15" s="22" t="s">
        <v>52</v>
      </c>
      <c r="F15" s="22"/>
      <c r="G15" s="23">
        <f>IFERROR( HLOOKUP("BE",L15:BF$91,$A$91-$A15+1,FALSE),0)+ IFERROR( HLOOKUP("B",L15:BF$91,$A$91-$A15+1,FALSE),0)</f>
        <v>41030</v>
      </c>
      <c r="H15" s="23">
        <f>IFERROR( HLOOKUP("BE",L15:BF$91,$A$91-$A15+1,FALSE),0)+ IFERROR( HLOOKUP("E",L15:BF$91,$A$91-$A15+1,FALSE),0)</f>
        <v>41032</v>
      </c>
      <c r="I15" s="23" t="s">
        <v>36</v>
      </c>
      <c r="J15" s="22"/>
      <c r="K15" s="22"/>
      <c r="L15" s="1" t="s">
        <v>107</v>
      </c>
      <c r="M15" s="1" t="s">
        <v>47</v>
      </c>
      <c r="N15" s="1" t="s">
        <v>108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63</v>
      </c>
      <c r="D16" s="22"/>
      <c r="E16" s="22" t="s">
        <v>52</v>
      </c>
      <c r="F16" s="22"/>
      <c r="G16" s="23">
        <f>IFERROR( HLOOKUP("BE",L16:BF$91,$A$91-$A16+1,FALSE),0)+ IFERROR( HLOOKUP("B",L16:BF$91,$A$91-$A16+1,FALSE),0)</f>
        <v>41031</v>
      </c>
      <c r="H16" s="23">
        <f>IFERROR( HLOOKUP("BE",L16:BF$91,$A$91-$A16+1,FALSE),0)+ IFERROR( HLOOKUP("E",L16:BF$91,$A$91-$A16+1,FALSE),0)</f>
        <v>41034</v>
      </c>
      <c r="I16" s="23" t="s">
        <v>36</v>
      </c>
      <c r="J16" s="22"/>
      <c r="K16" s="22"/>
      <c r="L16" s="1"/>
      <c r="M16" s="1" t="s">
        <v>107</v>
      </c>
      <c r="N16" s="1" t="s">
        <v>47</v>
      </c>
      <c r="O16" s="1" t="s">
        <v>47</v>
      </c>
      <c r="P16" s="1" t="s">
        <v>108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92</v>
      </c>
      <c r="D17" s="22"/>
      <c r="E17" s="22" t="s">
        <v>52</v>
      </c>
      <c r="F17" s="22"/>
      <c r="G17" s="23">
        <f>IFERROR( HLOOKUP("BE",L17:BF$91,$A$91-$A17+1,FALSE),0)+ IFERROR( HLOOKUP("B",L17:BF$91,$A$91-$A17+1,FALSE),0)</f>
        <v>41031</v>
      </c>
      <c r="H17" s="23">
        <f>IFERROR( HLOOKUP("BE",L17:BF$91,$A$91-$A17+1,FALSE),0)+ IFERROR( HLOOKUP("E",L17:BF$91,$A$91-$A17+1,FALSE),0)</f>
        <v>41032</v>
      </c>
      <c r="I17" s="23" t="s">
        <v>37</v>
      </c>
      <c r="J17" s="22"/>
      <c r="K17" s="22"/>
      <c r="L17" s="1"/>
      <c r="M17" s="1" t="s">
        <v>107</v>
      </c>
      <c r="N17" s="1" t="s">
        <v>108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106</v>
      </c>
      <c r="D18" s="22"/>
      <c r="E18" s="22" t="s">
        <v>52</v>
      </c>
      <c r="F18" s="22"/>
      <c r="G18" s="23">
        <f>IFERROR( HLOOKUP("BE",L18:BF$91,$A$91-$A18+1,FALSE),0)+ IFERROR( HLOOKUP("B",L18:BF$91,$A$91-$A18+1,FALSE),0)</f>
        <v>41030</v>
      </c>
      <c r="H18" s="23">
        <f>IFERROR( HLOOKUP("BE",L18:BF$91,$A$91-$A18+1,FALSE),0)+ IFERROR( HLOOKUP("E",L18:BF$91,$A$91-$A18+1,FALSE),0)</f>
        <v>41035</v>
      </c>
      <c r="I18" s="45" t="s">
        <v>36</v>
      </c>
      <c r="J18" s="22"/>
      <c r="K18" s="22"/>
      <c r="L18" s="1" t="s">
        <v>107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108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111</v>
      </c>
      <c r="D20" s="22"/>
      <c r="E20" s="22"/>
      <c r="F20" s="22"/>
      <c r="G20" s="23">
        <f>IFERROR( HLOOKUP("BE",L20:BF$91,$A$91-$A20+1,FALSE),0)+ IFERROR( HLOOKUP("B",L20:BF$91,$A$91-$A20+1,FALSE),0)</f>
        <v>0</v>
      </c>
      <c r="H20" s="23">
        <f>IFERROR( HLOOKUP("BE",L20:BF$91,$A$91-$A20+1,FALSE),0)+ IFERROR( HLOOKUP("E",L20:BF$91,$A$91-$A20+1,FALSE),0)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94</v>
      </c>
      <c r="D21" s="22"/>
      <c r="E21" s="22"/>
      <c r="F21" s="22"/>
      <c r="G21" s="23">
        <f>IFERROR( HLOOKUP("BE",L21:BF$91,$A$91-$A21+1,FALSE),0)+ IFERROR( HLOOKUP("B",L21:BF$91,$A$91-$A21+1,FALSE),0)</f>
        <v>0</v>
      </c>
      <c r="H21" s="23">
        <f>IFERROR( HLOOKUP("BE",L21:BF$91,$A$91-$A21+1,FALSE),0)+ IFERROR( HLOOKUP("E",L21:BF$91,$A$91-$A21+1,FALSE),0)</f>
        <v>0</v>
      </c>
      <c r="I21" s="23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112</v>
      </c>
      <c r="D22" s="22"/>
      <c r="E22" s="22"/>
      <c r="F22" s="22"/>
      <c r="G22" s="23">
        <f>IFERROR( HLOOKUP("BE",L22:BF$91,$A$91-$A22+1,FALSE),0)+ IFERROR( HLOOKUP("B",L22:BF$91,$A$91-$A22+1,FALSE),0)</f>
        <v>0</v>
      </c>
      <c r="H22" s="23">
        <f>IFERROR( HLOOKUP("BE",L22:BF$91,$A$91-$A22+1,FALSE),0)+ IFERROR( HLOOKUP("E",L22:BF$91,$A$91-$A22+1,FALSE),0)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27" t="s">
        <v>141</v>
      </c>
      <c r="D24" s="22"/>
      <c r="E24" s="22" t="s">
        <v>114</v>
      </c>
      <c r="F24" s="22"/>
      <c r="G24" s="23">
        <f>IFERROR( HLOOKUP("BE",L24:BF$91,$A$91-$A24+1,FALSE),0)+ IFERROR( HLOOKUP("B",L24:BF$91,$A$91-$A24+1,FALSE),0)</f>
        <v>0</v>
      </c>
      <c r="H24" s="23">
        <f>IFERROR( HLOOKUP("BE",L24:BF$91,$A$91-$A24+1,FALSE),0)+ IFERROR( HLOOKUP("E",L24:BF$91,$A$91-$A24+1,FALSE),0)</f>
        <v>0</v>
      </c>
      <c r="I24" s="23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54" t="s">
        <v>145</v>
      </c>
      <c r="D25" s="22" t="s">
        <v>121</v>
      </c>
      <c r="E25" s="22" t="s">
        <v>87</v>
      </c>
      <c r="F25" s="22"/>
      <c r="G25" s="23">
        <f>IFERROR( HLOOKUP("BE",L25:BF$91,$A$91-$A25+1,FALSE),0)+ IFERROR( HLOOKUP("B",L25:BF$91,$A$91-$A25+1,FALSE),0)</f>
        <v>0</v>
      </c>
      <c r="H25" s="23">
        <f>IFERROR( HLOOKUP("BE",L25:BF$91,$A$91-$A25+1,FALSE),0)+ IFERROR( HLOOKUP("E",L25:BF$91,$A$91-$A25+1,FALSE),0)</f>
        <v>0</v>
      </c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146</v>
      </c>
      <c r="D26" s="22" t="s">
        <v>90</v>
      </c>
      <c r="E26" s="22" t="s">
        <v>52</v>
      </c>
      <c r="F26" s="22"/>
      <c r="G26" s="23">
        <f>IFERROR( HLOOKUP("BE",L26:BF$91,$A$91-$A26+1,FALSE),0)+ IFERROR( HLOOKUP("B",L26:BF$91,$A$91-$A26+1,FALSE),0)</f>
        <v>0</v>
      </c>
      <c r="H26" s="23">
        <f>IFERROR( HLOOKUP("BE",L26:BF$91,$A$91-$A26+1,FALSE),0)+ IFERROR( HLOOKUP("E",L26:BF$91,$A$91-$A26+1,FALSE),0)</f>
        <v>0</v>
      </c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9"/>
      <c r="D27" s="22"/>
      <c r="E27" s="22"/>
      <c r="F27" s="22"/>
      <c r="G27" s="23">
        <f>IFERROR( HLOOKUP("BE",L27:BF$91,$A$91-$A27+1,FALSE),0)+ IFERROR( HLOOKUP("B",L27:BF$91,$A$91-$A27+1,FALSE),0)</f>
        <v>0</v>
      </c>
      <c r="H27" s="23">
        <f>IFERROR( HLOOKUP("BE",L27:BF$91,$A$91-$A27+1,FALSE),0)+ IFERROR( HLOOKUP("E",L27:BF$91,$A$91-$A27+1,FALSE),0)</f>
        <v>0</v>
      </c>
      <c r="I27" s="23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>
        <v>12</v>
      </c>
      <c r="C28" s="27"/>
      <c r="D28" s="22"/>
      <c r="E28" s="22"/>
      <c r="F28" s="22"/>
      <c r="G28" s="23">
        <f>IFERROR( HLOOKUP("BE",L28:BF$91,$A$91-$A28+1,FALSE),0)+ IFERROR( HLOOKUP("B",L28:BF$91,$A$91-$A28+1,FALSE),0)</f>
        <v>0</v>
      </c>
      <c r="H28" s="23">
        <f>IFERROR( HLOOKUP("BE",L28:BF$91,$A$91-$A28+1,FALSE),0)+ IFERROR( HLOOKUP("E",L28:BF$91,$A$91-$A28+1,FALSE),0)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HLOOKUP("BE",L29:BF$91,$A$91-$A29+1,FALSE),0)+ IFERROR( HLOOKUP("B",L29:BF$91,$A$91-$A29+1,FALSE),0)</f>
        <v>0</v>
      </c>
      <c r="H29" s="23">
        <f>IFERROR( HLOOKUP("BE",L29:BF$91,$A$91-$A29+1,FALSE),0)+ IFERROR( HLOOKUP("E",L29:BF$91,$A$91-$A29+1,FALSE),0)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HLOOKUP("BE",L30:BF$91,$A$91-$A30+1,FALSE),0)+ IFERROR( HLOOKUP("B",L30:BF$91,$A$91-$A30+1,FALSE),0)</f>
        <v>0</v>
      </c>
      <c r="H30" s="23">
        <f>IFERROR( HLOOKUP("BE",L30:BF$91,$A$91-$A30+1,FALSE),0)+ IFERROR( HLOOKUP("E",L30:BF$91,$A$91-$A30+1,FALSE),0)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148</v>
      </c>
      <c r="D32" s="22" t="s">
        <v>121</v>
      </c>
      <c r="E32" s="22" t="s">
        <v>89</v>
      </c>
      <c r="F32" s="22"/>
      <c r="G32" s="23">
        <f>IFERROR( HLOOKUP("BE",L32:BF$91,$A$91-$A32+1,FALSE),0)+ IFERROR( HLOOKUP("B",L32:BF$91,$A$91-$A32+1,FALSE),0)</f>
        <v>0</v>
      </c>
      <c r="H32" s="23">
        <f>IFERROR( HLOOKUP("BE",L32:BF$91,$A$91-$A32+1,FALSE),0)+ IFERROR( HLOOKUP("E",L32:BF$91,$A$91-$A32+1,FALSE),0)</f>
        <v>0</v>
      </c>
      <c r="I32" s="23"/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149</v>
      </c>
      <c r="D33" s="22" t="s">
        <v>121</v>
      </c>
      <c r="E33" s="22" t="s">
        <v>89</v>
      </c>
      <c r="F33" s="22"/>
      <c r="G33" s="23">
        <f>IFERROR( HLOOKUP("BE",L33:BF$91,$A$91-$A33+1,FALSE),0)+ IFERROR( HLOOKUP("B",L33:BF$91,$A$91-$A33+1,FALSE),0)</f>
        <v>0</v>
      </c>
      <c r="H33" s="23">
        <f>IFERROR( HLOOKUP("BE",L33:BF$91,$A$91-$A33+1,FALSE),0)+ IFERROR( HLOOKUP("E",L33:BF$91,$A$91-$A33+1,FALSE),0)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 t="s">
        <v>150</v>
      </c>
      <c r="D34" s="22" t="s">
        <v>90</v>
      </c>
      <c r="E34" s="22" t="s">
        <v>87</v>
      </c>
      <c r="F34" s="22"/>
      <c r="G34" s="23">
        <f>IFERROR( HLOOKUP("BE",L34:BF$91,$A$91-$A34+1,FALSE),0)+ IFERROR( HLOOKUP("B",L34:BF$91,$A$91-$A34+1,FALSE),0)</f>
        <v>0</v>
      </c>
      <c r="H34" s="23">
        <f>IFERROR( HLOOKUP("BE",L34:BF$91,$A$91-$A34+1,FALSE),0)+ IFERROR( HLOOKUP("E",L34:BF$91,$A$91-$A34+1,FALSE),0)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HLOOKUP("BE",L35:BF$91,$A$91-$A35+1,FALSE),0)+ IFERROR( HLOOKUP("B",L35:BF$91,$A$91-$A35+1,FALSE),0)</f>
        <v>0</v>
      </c>
      <c r="H35" s="23">
        <f>IFERROR( HLOOKUP("BE",L35:BF$91,$A$91-$A35+1,FALSE),0)+ IFERROR( HLOOKUP("E",L35:BF$91,$A$91-$A35+1,FALSE),0)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101</v>
      </c>
      <c r="D37" s="22" t="s">
        <v>52</v>
      </c>
      <c r="E37" s="22" t="s">
        <v>52</v>
      </c>
      <c r="F37" s="22"/>
      <c r="G37" s="23">
        <f>IFERROR( HLOOKUP("BE",L37:BF$91,$A$91-$A37+1,FALSE),0)+ IFERROR( HLOOKUP("B",L37:BF$91,$A$91-$A37+1,FALSE),0)</f>
        <v>0</v>
      </c>
      <c r="H37" s="23">
        <f>IFERROR( HLOOKUP("BE",L37:BF$91,$A$91-$A37+1,FALSE),0)+ IFERROR( HLOOKUP("E",L37:BF$91,$A$91-$A37+1,FALSE),0)</f>
        <v>0</v>
      </c>
      <c r="I37" s="23"/>
      <c r="J37" s="22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102</v>
      </c>
      <c r="D38" s="22" t="s">
        <v>90</v>
      </c>
      <c r="E38" s="22" t="s">
        <v>87</v>
      </c>
      <c r="F38" s="22"/>
      <c r="G38" s="23">
        <f>IFERROR( HLOOKUP("BE",L38:BF$91,$A$91-$A38+1,FALSE),0)+ IFERROR( HLOOKUP("B",L38:BF$91,$A$91-$A38+1,FALSE),0)</f>
        <v>41035</v>
      </c>
      <c r="H38" s="23">
        <f>IFERROR( HLOOKUP("BE",L38:BF$91,$A$91-$A38+1,FALSE),0)+ IFERROR( HLOOKUP("E",L38:BF$91,$A$91-$A38+1,FALSE),0)</f>
        <v>41041</v>
      </c>
      <c r="I38" s="23" t="s">
        <v>35</v>
      </c>
      <c r="J38" s="22"/>
      <c r="K38" s="22"/>
      <c r="L38" s="1"/>
      <c r="M38" s="1"/>
      <c r="N38" s="1"/>
      <c r="O38" s="1"/>
      <c r="P38" s="1"/>
      <c r="Q38" s="1" t="s">
        <v>107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108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140</v>
      </c>
      <c r="D39" s="22" t="s">
        <v>121</v>
      </c>
      <c r="E39" s="22" t="s">
        <v>52</v>
      </c>
      <c r="F39" s="22"/>
      <c r="G39" s="23">
        <f>IFERROR( HLOOKUP("BE",L39:BF$91,$A$91-$A39+1,FALSE),0)+ IFERROR( HLOOKUP("B",L39:BF$91,$A$91-$A39+1,FALSE),0)</f>
        <v>41034</v>
      </c>
      <c r="H39" s="23">
        <f>IFERROR( HLOOKUP("BE",L39:BF$91,$A$91-$A39+1,FALSE),0)+ IFERROR( HLOOKUP("E",L39:BF$91,$A$91-$A39+1,FALSE),0)</f>
        <v>41040</v>
      </c>
      <c r="I39" s="23" t="s">
        <v>35</v>
      </c>
      <c r="J39" s="22"/>
      <c r="K39" s="22"/>
      <c r="L39" s="1"/>
      <c r="M39" s="1"/>
      <c r="N39" s="1"/>
      <c r="O39" s="1"/>
      <c r="P39" s="1" t="s">
        <v>107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108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30">
      <c r="A40">
        <v>26</v>
      </c>
      <c r="B40" s="22"/>
      <c r="C40" s="27" t="s">
        <v>144</v>
      </c>
      <c r="D40" s="22" t="s">
        <v>114</v>
      </c>
      <c r="E40" s="22" t="s">
        <v>114</v>
      </c>
      <c r="F40" s="22"/>
      <c r="G40" s="23">
        <f>IFERROR( HLOOKUP("BE",L40:BF$91,$A$91-$A40+1,FALSE),0)+ IFERROR( HLOOKUP("B",L40:BF$91,$A$91-$A40+1,FALSE),0)</f>
        <v>41041</v>
      </c>
      <c r="H40" s="23">
        <f>IFERROR( HLOOKUP("BE",L40:BF$91,$A$91-$A40+1,FALSE),0)+ IFERROR( HLOOKUP("E",L40:BF$91,$A$91-$A40+1,FALSE),0)</f>
        <v>41045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107</v>
      </c>
      <c r="X40" s="1" t="s">
        <v>47</v>
      </c>
      <c r="Y40" s="1" t="s">
        <v>47</v>
      </c>
      <c r="Z40" s="1" t="s">
        <v>47</v>
      </c>
      <c r="AA40" s="1" t="s">
        <v>108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s="20" customFormat="1">
      <c r="A41">
        <v>27</v>
      </c>
      <c r="B41" s="21"/>
      <c r="C41" s="28" t="s">
        <v>48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28</v>
      </c>
      <c r="B42" s="22"/>
      <c r="C42" s="35" t="s">
        <v>95</v>
      </c>
      <c r="D42" s="22"/>
      <c r="E42" s="22"/>
      <c r="F42" s="22"/>
      <c r="G42" s="23"/>
      <c r="H42" s="23"/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30">
      <c r="A43">
        <v>29</v>
      </c>
      <c r="B43" s="22"/>
      <c r="C43" s="27" t="s">
        <v>105</v>
      </c>
      <c r="D43" s="22" t="s">
        <v>121</v>
      </c>
      <c r="E43" s="22" t="s">
        <v>88</v>
      </c>
      <c r="F43" s="22"/>
      <c r="G43" s="23">
        <f>IFERROR( HLOOKUP("BE",L43:BF$91,$A$91-$A43+1,FALSE),0)+ IFERROR( HLOOKUP("B",L43:BF$91,$A$91-$A43+1,FALSE),0)</f>
        <v>0</v>
      </c>
      <c r="H43" s="23">
        <f>IFERROR( HLOOKUP("BE",L43:BF$91,$A$91-$A43+1,FALSE),0)+ IFERROR( HLOOKUP("E",L43:BF$91,$A$91-$A43+1,FALSE),0)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30</v>
      </c>
      <c r="B44" s="22"/>
      <c r="C44" s="27" t="s">
        <v>96</v>
      </c>
      <c r="D44" s="22" t="s">
        <v>121</v>
      </c>
      <c r="E44" s="22" t="s">
        <v>88</v>
      </c>
      <c r="F44" s="22"/>
      <c r="G44" s="23">
        <f>IFERROR( HLOOKUP("BE",L44:BF$91,$A$91-$A44+1,FALSE),0)+ IFERROR( HLOOKUP("B",L44:BF$91,$A$91-$A44+1,FALSE),0)</f>
        <v>0</v>
      </c>
      <c r="H44" s="23">
        <f>IFERROR( HLOOKUP("BE",L44:BF$91,$A$91-$A44+1,FALSE),0)+ IFERROR( HLOOKUP("E",L44:BF$91,$A$91-$A44+1,FALSE),0)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31</v>
      </c>
      <c r="B45" s="22"/>
      <c r="C45" s="28" t="s">
        <v>98</v>
      </c>
      <c r="D45" s="28"/>
      <c r="E45" s="28"/>
      <c r="F45" s="28"/>
      <c r="G45" s="28"/>
      <c r="H45" s="28"/>
      <c r="I45" s="28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32</v>
      </c>
      <c r="B46" s="22"/>
      <c r="C46" s="27" t="s">
        <v>97</v>
      </c>
      <c r="D46" s="22" t="s">
        <v>90</v>
      </c>
      <c r="E46" s="22" t="s">
        <v>137</v>
      </c>
      <c r="F46" s="22"/>
      <c r="G46" s="23">
        <f>IFERROR( HLOOKUP("BE",L46:BF$91,$A$91-$A46+1,FALSE),0)+ IFERROR( HLOOKUP("B",L46:BF$91,$A$91-$A46+1,FALSE),0)</f>
        <v>0</v>
      </c>
      <c r="H46" s="23">
        <f>IFERROR( HLOOKUP("BE",L46:BF$91,$A$91-$A46+1,FALSE),0)+ IFERROR( HLOOKUP("E",L46:BF$91,$A$91-$A46+1,FALSE),0)</f>
        <v>0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33</v>
      </c>
      <c r="B47" s="22"/>
      <c r="C47" s="27" t="s">
        <v>99</v>
      </c>
      <c r="D47" s="22" t="s">
        <v>90</v>
      </c>
      <c r="E47" s="22" t="s">
        <v>137</v>
      </c>
      <c r="F47" s="22"/>
      <c r="G47" s="23">
        <f>IFERROR( HLOOKUP("BE",L47:BF$91,$A$91-$A47+1,FALSE),0)+ IFERROR( HLOOKUP("B",L47:BF$91,$A$91-$A47+1,FALSE),0)</f>
        <v>0</v>
      </c>
      <c r="H47" s="23">
        <f>IFERROR( HLOOKUP("BE",L47:BF$91,$A$91-$A47+1,FALSE),0)+ IFERROR( HLOOKUP("E",L47:BF$91,$A$91-$A47+1,FALSE),0)</f>
        <v>0</v>
      </c>
      <c r="I47" s="23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34</v>
      </c>
      <c r="B48" s="22"/>
      <c r="C48" s="28" t="s">
        <v>100</v>
      </c>
      <c r="D48" s="21"/>
      <c r="E48" s="21"/>
      <c r="F48" s="21"/>
      <c r="G48" s="21"/>
      <c r="H48" s="21"/>
      <c r="I48" s="21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30">
      <c r="A49">
        <v>35</v>
      </c>
      <c r="B49" s="22"/>
      <c r="C49" s="27" t="s">
        <v>103</v>
      </c>
      <c r="D49" s="22" t="s">
        <v>52</v>
      </c>
      <c r="E49" s="22" t="s">
        <v>52</v>
      </c>
      <c r="F49" s="22"/>
      <c r="G49" s="23">
        <f>IFERROR( HLOOKUP("BE",L49:BF$91,$A$91-$A49+1,FALSE),0)+ IFERROR( HLOOKUP("B",L49:BF$91,$A$91-$A49+1,FALSE),0)</f>
        <v>41032</v>
      </c>
      <c r="H49" s="23">
        <f>IFERROR( HLOOKUP("BE",L49:BF$91,$A$91-$A49+1,FALSE),0)+ IFERROR( HLOOKUP("E",L49:BF$91,$A$91-$A49+1,FALSE),0)</f>
        <v>41034</v>
      </c>
      <c r="I49" s="23" t="s">
        <v>37</v>
      </c>
      <c r="J49" s="22" t="s">
        <v>139</v>
      </c>
      <c r="K49" s="22" t="s">
        <v>139</v>
      </c>
      <c r="L49" s="1"/>
      <c r="M49" s="1"/>
      <c r="N49" s="1" t="s">
        <v>107</v>
      </c>
      <c r="O49" s="1" t="s">
        <v>47</v>
      </c>
      <c r="P49" s="1" t="s">
        <v>108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30">
      <c r="A50">
        <v>36</v>
      </c>
      <c r="B50" s="22"/>
      <c r="C50" s="27" t="s">
        <v>104</v>
      </c>
      <c r="D50" s="22" t="s">
        <v>52</v>
      </c>
      <c r="E50" s="22" t="s">
        <v>52</v>
      </c>
      <c r="F50" s="22"/>
      <c r="G50" s="23">
        <f>IFERROR( HLOOKUP("BE",L50:BF$91,$A$91-$A50+1,FALSE),0)+ IFERROR( HLOOKUP("B",L50:BF$91,$A$91-$A50+1,FALSE),0)</f>
        <v>41032</v>
      </c>
      <c r="H50" s="23">
        <f>IFERROR( HLOOKUP("BE",L50:BF$91,$A$91-$A50+1,FALSE),0)+ IFERROR( HLOOKUP("E",L50:BF$91,$A$91-$A50+1,FALSE),0)</f>
        <v>41034</v>
      </c>
      <c r="I50" s="23" t="s">
        <v>37</v>
      </c>
      <c r="J50" s="22" t="s">
        <v>139</v>
      </c>
      <c r="K50" s="22" t="s">
        <v>139</v>
      </c>
      <c r="L50" s="1"/>
      <c r="M50" s="1"/>
      <c r="N50" s="1" t="s">
        <v>107</v>
      </c>
      <c r="O50" s="1" t="s">
        <v>47</v>
      </c>
      <c r="P50" s="1" t="s">
        <v>108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37</v>
      </c>
      <c r="B51" s="22"/>
      <c r="C51" s="27" t="s">
        <v>138</v>
      </c>
      <c r="D51" s="22" t="s">
        <v>52</v>
      </c>
      <c r="E51" s="22" t="s">
        <v>52</v>
      </c>
      <c r="F51" s="22"/>
      <c r="G51" s="23">
        <f>IFERROR( HLOOKUP("BE",L51:BF$91,$A$91-$A51+1,FALSE),0)+ IFERROR( HLOOKUP("B",L51:BF$91,$A$91-$A51+1,FALSE),0)</f>
        <v>41032</v>
      </c>
      <c r="H51" s="23">
        <f>IFERROR( HLOOKUP("BE",L51:BF$91,$A$91-$A51+1,FALSE),0)+ IFERROR( HLOOKUP("E",L51:BF$91,$A$91-$A51+1,FALSE),0)</f>
        <v>41034</v>
      </c>
      <c r="I51" s="23" t="s">
        <v>37</v>
      </c>
      <c r="J51" s="22" t="s">
        <v>139</v>
      </c>
      <c r="K51" s="22" t="s">
        <v>139</v>
      </c>
      <c r="L51" s="1"/>
      <c r="M51" s="1"/>
      <c r="N51" s="1" t="s">
        <v>107</v>
      </c>
      <c r="O51" s="1" t="s">
        <v>47</v>
      </c>
      <c r="P51" s="1" t="s">
        <v>108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38</v>
      </c>
      <c r="B52" s="22"/>
      <c r="C52" s="27"/>
      <c r="D52" s="22"/>
      <c r="E52" s="22"/>
      <c r="F52" s="22"/>
      <c r="G52" s="23">
        <f>IFERROR( HLOOKUP("BE",L52:BF$91,$A$91-$A52+1,FALSE),0)+ IFERROR( HLOOKUP("B",L52:BF$91,$A$91-$A52+1,FALSE),0)</f>
        <v>0</v>
      </c>
      <c r="H52" s="23">
        <f>IFERROR( HLOOKUP("BE",L52:BF$91,$A$91-$A52+1,FALSE),0)+ IFERROR( HLOOKUP("E",L52:BF$91,$A$91-$A52+1,FALSE),0)</f>
        <v>0</v>
      </c>
      <c r="I52" s="23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39</v>
      </c>
      <c r="B53" s="22"/>
      <c r="C53" s="27"/>
      <c r="D53" s="22"/>
      <c r="E53" s="22"/>
      <c r="F53" s="22"/>
      <c r="G53" s="23">
        <f>IFERROR( HLOOKUP("BE",L53:BF$91,$A$91-$A53+1,FALSE),0)+ IFERROR( HLOOKUP("B",L53:BF$91,$A$91-$A53+1,FALSE),0)</f>
        <v>0</v>
      </c>
      <c r="H53" s="23">
        <f>IFERROR( HLOOKUP("BE",L53:BF$91,$A$91-$A53+1,FALSE),0)+ IFERROR( HLOOKUP("E",L53:BF$91,$A$91-$A53+1,FALSE),0)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s="20" customFormat="1">
      <c r="A54">
        <v>40</v>
      </c>
      <c r="B54" s="21"/>
      <c r="C54" s="28" t="s">
        <v>49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7" t="s">
        <v>64</v>
      </c>
      <c r="D55" s="22" t="s">
        <v>52</v>
      </c>
      <c r="E55" s="22" t="s">
        <v>52</v>
      </c>
      <c r="F55" s="22"/>
      <c r="G55" s="23">
        <f>IFERROR( HLOOKUP("BE",L55:BF$91,$A$91-$A55+1,FALSE),0)+ IFERROR( HLOOKUP("B",L55:BF$91,$A$91-$A55+1,FALSE),0)</f>
        <v>0</v>
      </c>
      <c r="H55" s="23">
        <f>IFERROR( HLOOKUP("BE",L55:BF$91,$A$91-$A55+1,FALSE),0)+ IFERROR( HLOOKUP("E",L55:BF$91,$A$91-$A55+1,FALSE),0)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42</v>
      </c>
      <c r="B56" s="21"/>
      <c r="C56" s="28" t="s">
        <v>50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43</v>
      </c>
      <c r="B57" s="22"/>
      <c r="C57" s="27"/>
      <c r="D57" s="22"/>
      <c r="E57" s="22"/>
      <c r="F57" s="22"/>
      <c r="G57" s="23">
        <f>IFERROR( HLOOKUP("BE",L57:BF$91,$A$91-$A57+1,FALSE),0)+ IFERROR( HLOOKUP("B",L57:BF$91,$A$91-$A57+1,FALSE),0)</f>
        <v>0</v>
      </c>
      <c r="H57" s="23">
        <f>IFERROR( HLOOKUP("BE",L57:BF$91,$A$91-$A57+1,FALSE),0)+ IFERROR( HLOOKUP("E",L57:BF$91,$A$91-$A57+1,FALSE),0)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44</v>
      </c>
      <c r="B58" s="22"/>
      <c r="C58" s="27"/>
      <c r="D58" s="22"/>
      <c r="E58" s="22"/>
      <c r="F58" s="22"/>
      <c r="G58" s="23">
        <f>IFERROR( HLOOKUP("BE",L58:BF$91,$A$91-$A58+1,FALSE),0)+ IFERROR( HLOOKUP("B",L58:BF$91,$A$91-$A58+1,FALSE),0)</f>
        <v>0</v>
      </c>
      <c r="H58" s="23">
        <f>IFERROR( HLOOKUP("BE",L58:BF$91,$A$91-$A58+1,FALSE),0)+ IFERROR( HLOOKUP("E",L58:BF$91,$A$91-$A58+1,FALSE),0)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27"/>
      <c r="D59" s="22"/>
      <c r="E59" s="22"/>
      <c r="F59" s="22"/>
      <c r="G59" s="23">
        <f>IFERROR( HLOOKUP("BE",L59:BF$91,$A$91-$A59+1,FALSE),0)+ IFERROR( HLOOKUP("B",L59:BF$91,$A$91-$A59+1,FALSE),0)</f>
        <v>0</v>
      </c>
      <c r="H59" s="23">
        <f>IFERROR( HLOOKUP("BE",L59:BF$91,$A$91-$A59+1,FALSE),0)+ IFERROR( HLOOKUP("E",L59:BF$91,$A$91-$A59+1,FALSE),0)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HLOOKUP("BE",L60:BF$91,$A$91-$A60+1,FALSE),0)+ IFERROR( HLOOKUP("B",L60:BF$91,$A$91-$A60+1,FALSE),0)</f>
        <v>0</v>
      </c>
      <c r="H60" s="23">
        <f>IFERROR( HLOOKUP("BE",L60:BF$91,$A$91-$A60+1,FALSE),0)+ IFERROR( HLOOKUP("E",L60:BF$91,$A$91-$A60+1,FALSE),0)</f>
        <v>0</v>
      </c>
      <c r="I60" s="23"/>
      <c r="J60" s="22" t="s">
        <v>56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47</v>
      </c>
      <c r="B61" s="22"/>
      <c r="C61" s="27"/>
      <c r="D61" s="22"/>
      <c r="E61" s="22"/>
      <c r="F61" s="22"/>
      <c r="G61" s="23">
        <f>IFERROR( HLOOKUP("BE",L61:BF$91,$A$91-$A61+1,FALSE),0)+ IFERROR( HLOOKUP("B",L61:BF$91,$A$91-$A61+1,FALSE),0)</f>
        <v>0</v>
      </c>
      <c r="H61" s="23">
        <f>IFERROR( HLOOKUP("BE",L61:BF$91,$A$91-$A61+1,FALSE),0)+ IFERROR( HLOOKUP("E",L61:BF$91,$A$91-$A61+1,FALSE),0)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/>
      <c r="D62" s="22"/>
      <c r="E62" s="22"/>
      <c r="F62" s="22"/>
      <c r="G62" s="23">
        <f>IFERROR( HLOOKUP("BE",L62:BF$91,$A$91-$A62+1,FALSE),0)+ IFERROR( HLOOKUP("B",L62:BF$91,$A$91-$A62+1,FALSE),0)</f>
        <v>0</v>
      </c>
      <c r="H62" s="23">
        <f>IFERROR( HLOOKUP("BE",L62:BF$91,$A$91-$A62+1,FALSE),0)+ IFERROR( HLOOKUP("E",L62:BF$91,$A$91-$A62+1,FALSE),0)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49</v>
      </c>
      <c r="B63" s="22"/>
      <c r="C63" s="27"/>
      <c r="D63" s="22"/>
      <c r="E63" s="22"/>
      <c r="F63" s="22"/>
      <c r="G63" s="23">
        <f>IFERROR( HLOOKUP("BE",L63:BF$91,$A$91-$A63+1,FALSE),0)+ IFERROR( HLOOKUP("B",L63:BF$91,$A$91-$A63+1,FALSE),0)</f>
        <v>0</v>
      </c>
      <c r="H63" s="23">
        <f>IFERROR( HLOOKUP("BE",L63:BF$91,$A$91-$A63+1,FALSE),0)+ IFERROR( HLOOKUP("E",L63:BF$91,$A$91-$A63+1,FALSE),0)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s="20" customFormat="1">
      <c r="A64">
        <v>50</v>
      </c>
      <c r="B64" s="21"/>
      <c r="C64" s="28" t="s">
        <v>58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HLOOKUP("BE",L65:BF$91,$A$91-$A65+1,FALSE),0)+ IFERROR( HLOOKUP("B",L65:BF$91,$A$91-$A65+1,FALSE),0)</f>
        <v>0</v>
      </c>
      <c r="H65" s="23">
        <f>IFERROR( HLOOKUP("BE",L65:BF$91,$A$91-$A65+1,FALSE),0)+ IFERROR( HLOOKUP("E",L65:BF$91,$A$91-$A65+1,FALSE),0)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52</v>
      </c>
      <c r="B66" s="22"/>
      <c r="C66" s="27"/>
      <c r="D66" s="22"/>
      <c r="E66" s="22"/>
      <c r="F66" s="22"/>
      <c r="G66" s="23">
        <f>IFERROR( HLOOKUP("BE",L66:BF$91,$A$91-$A66+1,FALSE),0)+ IFERROR( HLOOKUP("B",L66:BF$91,$A$91-$A66+1,FALSE),0)</f>
        <v>0</v>
      </c>
      <c r="H66" s="23">
        <f>IFERROR( HLOOKUP("BE",L66:BF$91,$A$91-$A66+1,FALSE),0)+ IFERROR( HLOOKUP("E",L66:BF$91,$A$91-$A66+1,FALSE),0)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34"/>
      <c r="D67" s="22"/>
      <c r="E67" s="22"/>
      <c r="F67" s="22"/>
      <c r="G67" s="23">
        <f>IFERROR( HLOOKUP("BE",L67:BF$91,$A$91-$A67+1,FALSE),0)+ IFERROR( HLOOKUP("B",L67:BF$91,$A$91-$A67+1,FALSE),0)</f>
        <v>0</v>
      </c>
      <c r="H67" s="23">
        <f>IFERROR( HLOOKUP("BE",L67:BF$91,$A$91-$A67+1,FALSE),0)+ IFERROR( HLOOKUP("E",L67:BF$91,$A$91-$A67+1,FALSE),0)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34"/>
      <c r="D68" s="22"/>
      <c r="E68" s="22"/>
      <c r="F68" s="22"/>
      <c r="G68" s="23">
        <f>IFERROR( HLOOKUP("BE",L68:BF$91,$A$91-$A68+1,FALSE),0)+ IFERROR( HLOOKUP("B",L68:BF$91,$A$91-$A68+1,FALSE),0)</f>
        <v>0</v>
      </c>
      <c r="H68" s="23">
        <f>IFERROR( HLOOKUP("BE",L68:BF$91,$A$91-$A68+1,FALSE),0)+ IFERROR( HLOOKUP("E",L68:BF$91,$A$91-$A68+1,FALSE),0)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34"/>
      <c r="D69" s="22"/>
      <c r="E69" s="22"/>
      <c r="F69" s="22"/>
      <c r="G69" s="23">
        <f>IFERROR( HLOOKUP("BE",L69:BF$91,$A$91-$A69+1,FALSE),0)+ IFERROR( HLOOKUP("B",L69:BF$91,$A$91-$A69+1,FALSE),0)</f>
        <v>0</v>
      </c>
      <c r="H69" s="23">
        <f>IFERROR( HLOOKUP("BE",L69:BF$91,$A$91-$A69+1,FALSE),0)+ IFERROR( HLOOKUP("E",L69:BF$91,$A$91-$A69+1,FALSE),0)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HLOOKUP("BE",L70:BF$91,$A$91-$A70+1,FALSE),0)+ IFERROR( HLOOKUP("B",L70:BF$91,$A$91-$A70+1,FALSE),0)</f>
        <v>0</v>
      </c>
      <c r="H70" s="23">
        <f>IFERROR( HLOOKUP("BE",L70:BF$91,$A$91-$A70+1,FALSE),0)+ IFERROR( HLOOKUP("E",L70:BF$91,$A$91-$A70+1,FALSE),0)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>
      <c r="A71">
        <v>57</v>
      </c>
      <c r="B71" s="21"/>
      <c r="C71" s="28" t="s">
        <v>59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35" t="s">
        <v>60</v>
      </c>
      <c r="D72" s="22"/>
      <c r="E72" s="22"/>
      <c r="F72" s="22"/>
      <c r="G72" s="23">
        <f>IFERROR( HLOOKUP("BE",L72:BF$91,$A$91-$A72+1,FALSE),0)+ IFERROR( HLOOKUP("B",L72:BF$91,$A$91-$A72+1,FALSE),0)</f>
        <v>0</v>
      </c>
      <c r="H72" s="23">
        <f>IFERROR( HLOOKUP("BE",L72:BF$91,$A$91-$A72+1,FALSE),0)+ IFERROR( HLOOKUP("E",L72:BF$91,$A$91-$A72+1,FALSE),0)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59</v>
      </c>
      <c r="B73" s="22"/>
      <c r="C73" s="34"/>
      <c r="D73" s="22"/>
      <c r="E73" s="22"/>
      <c r="F73" s="22"/>
      <c r="G73" s="23">
        <f>IFERROR( HLOOKUP("BE",L73:BF$91,$A$91-$A73+1,FALSE),0)+ IFERROR( HLOOKUP("B",L73:BF$91,$A$91-$A73+1,FALSE),0)</f>
        <v>0</v>
      </c>
      <c r="H73" s="23">
        <f>IFERROR( HLOOKUP("BE",L73:BF$91,$A$91-$A73+1,FALSE),0)+ IFERROR( HLOOKUP("E",L73:BF$91,$A$91-$A73+1,FALSE),0)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34"/>
      <c r="D74" s="22"/>
      <c r="E74" s="22"/>
      <c r="F74" s="22"/>
      <c r="G74" s="23">
        <f>IFERROR( HLOOKUP("BE",L74:BF$91,$A$91-$A74+1,FALSE),0)+ IFERROR( HLOOKUP("B",L74:BF$91,$A$91-$A74+1,FALSE),0)</f>
        <v>0</v>
      </c>
      <c r="H74" s="23">
        <f>IFERROR( HLOOKUP("BE",L74:BF$91,$A$91-$A74+1,FALSE),0)+ IFERROR( HLOOKUP("E",L74:BF$91,$A$91-$A74+1,FALSE),0)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34"/>
      <c r="D75" s="22"/>
      <c r="E75" s="22"/>
      <c r="F75" s="22"/>
      <c r="G75" s="23">
        <f>IFERROR( HLOOKUP("BE",L75:BF$91,$A$91-$A75+1,FALSE),0)+ IFERROR( HLOOKUP("B",L75:BF$91,$A$91-$A75+1,FALSE),0)</f>
        <v>0</v>
      </c>
      <c r="H75" s="23">
        <f>IFERROR( HLOOKUP("BE",L75:BF$91,$A$91-$A75+1,FALSE),0)+ IFERROR( HLOOKUP("E",L75:BF$91,$A$91-$A75+1,FALSE),0)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HLOOKUP("BE",L76:BF$91,$A$91-$A76+1,FALSE),0)+ IFERROR( HLOOKUP("B",L76:BF$91,$A$91-$A76+1,FALSE),0)</f>
        <v>0</v>
      </c>
      <c r="H76" s="23">
        <f>IFERROR( HLOOKUP("BE",L76:BF$91,$A$91-$A76+1,FALSE),0)+ IFERROR( HLOOKUP("E",L76:BF$91,$A$91-$A76+1,FALSE),0)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35" t="s">
        <v>61</v>
      </c>
      <c r="D77" s="22"/>
      <c r="E77" s="22"/>
      <c r="F77" s="22"/>
      <c r="G77" s="23">
        <f>IFERROR( HLOOKUP("BE",L77:BF$91,$A$91-$A77+1,FALSE),0)+ IFERROR( HLOOKUP("B",L77:BF$91,$A$91-$A77+1,FALSE),0)</f>
        <v>0</v>
      </c>
      <c r="H77" s="23">
        <f>IFERROR( HLOOKUP("BE",L77:BF$91,$A$91-$A77+1,FALSE),0)+ IFERROR( HLOOKUP("E",L77:BF$91,$A$91-$A77+1,FALSE),0)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64</v>
      </c>
      <c r="B78" s="22"/>
      <c r="C78" s="34"/>
      <c r="D78" s="22"/>
      <c r="E78" s="22"/>
      <c r="F78" s="22"/>
      <c r="G78" s="23">
        <f>IFERROR( HLOOKUP("BE",L78:BF$91,$A$91-$A78+1,FALSE),0)+ IFERROR( HLOOKUP("B",L78:BF$91,$A$91-$A78+1,FALSE),0)</f>
        <v>0</v>
      </c>
      <c r="H78" s="23">
        <f>IFERROR( HLOOKUP("BE",L78:BF$91,$A$91-$A78+1,FALSE),0)+ IFERROR( HLOOKUP("E",L78:BF$91,$A$91-$A78+1,FALSE),0)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4"/>
      <c r="D79" s="22"/>
      <c r="E79" s="22"/>
      <c r="F79" s="22"/>
      <c r="G79" s="23">
        <f>IFERROR( HLOOKUP("BE",L79:BF$91,$A$91-$A79+1,FALSE),0)+ IFERROR( HLOOKUP("B",L79:BF$91,$A$91-$A79+1,FALSE),0)</f>
        <v>0</v>
      </c>
      <c r="H79" s="23">
        <f>IFERROR( HLOOKUP("BE",L79:BF$91,$A$91-$A79+1,FALSE),0)+ IFERROR( HLOOKUP("E",L79:BF$91,$A$91-$A79+1,FALSE),0)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34"/>
      <c r="D80" s="22"/>
      <c r="E80" s="22"/>
      <c r="F80" s="22"/>
      <c r="G80" s="23">
        <f>IFERROR( HLOOKUP("BE",L80:BF$91,$A$91-$A80+1,FALSE),0)+ IFERROR( HLOOKUP("B",L80:BF$91,$A$91-$A80+1,FALSE),0)</f>
        <v>0</v>
      </c>
      <c r="H80" s="23">
        <f>IFERROR( HLOOKUP("BE",L80:BF$91,$A$91-$A80+1,FALSE),0)+ IFERROR( HLOOKUP("E",L80:BF$91,$A$91-$A80+1,FALSE),0)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34"/>
      <c r="D81" s="22"/>
      <c r="E81" s="22"/>
      <c r="F81" s="22"/>
      <c r="G81" s="23">
        <f>IFERROR( HLOOKUP("BE",L81:BF$91,$A$91-$A81+1,FALSE),0)+ IFERROR( HLOOKUP("B",L81:BF$91,$A$91-$A81+1,FALSE),0)</f>
        <v>0</v>
      </c>
      <c r="H81" s="23">
        <f>IFERROR( HLOOKUP("BE",L81:BF$91,$A$91-$A81+1,FALSE),0)+ IFERROR( HLOOKUP("E",L81:BF$91,$A$91-$A81+1,FALSE),0)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35" t="s">
        <v>62</v>
      </c>
      <c r="D82" s="22"/>
      <c r="E82" s="22"/>
      <c r="F82" s="22"/>
      <c r="G82" s="23">
        <f>IFERROR( HLOOKUP("BE",L82:BF$91,$A$91-$A82+1,FALSE),0)+ IFERROR( HLOOKUP("B",L82:BF$91,$A$91-$A82+1,FALSE),0)</f>
        <v>0</v>
      </c>
      <c r="H82" s="23">
        <f>IFERROR( HLOOKUP("BE",L82:BF$91,$A$91-$A82+1,FALSE),0)+ IFERROR( HLOOKUP("E",L82:BF$91,$A$91-$A82+1,FALSE),0)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4"/>
      <c r="D83" s="22"/>
      <c r="E83" s="22"/>
      <c r="F83" s="22"/>
      <c r="G83" s="23">
        <f>IFERROR( HLOOKUP("BE",L83:BF$91,$A$91-$A83+1,FALSE),0)+ IFERROR( HLOOKUP("B",L83:BF$91,$A$91-$A83+1,FALSE),0)</f>
        <v>0</v>
      </c>
      <c r="H83" s="23">
        <f>IFERROR( HLOOKUP("BE",L83:BF$91,$A$91-$A83+1,FALSE),0)+ IFERROR( HLOOKUP("E",L83:BF$91,$A$91-$A83+1,FALSE),0)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4"/>
      <c r="D84" s="22"/>
      <c r="E84" s="22"/>
      <c r="F84" s="22"/>
      <c r="G84" s="23">
        <f>IFERROR( HLOOKUP("BE",L84:BF$91,$A$91-$A84+1,FALSE),0)+ IFERROR( HLOOKUP("B",L84:BF$91,$A$91-$A84+1,FALSE),0)</f>
        <v>0</v>
      </c>
      <c r="H84" s="23">
        <f>IFERROR( HLOOKUP("BE",L84:BF$91,$A$91-$A84+1,FALSE),0)+ IFERROR( HLOOKUP("E",L84:BF$91,$A$91-$A84+1,FALSE),0)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34"/>
      <c r="D85" s="22"/>
      <c r="E85" s="22"/>
      <c r="F85" s="22"/>
      <c r="G85" s="23">
        <f>IFERROR( HLOOKUP("BE",L85:BF$91,$A$91-$A85+1,FALSE),0)+ IFERROR( HLOOKUP("B",L85:BF$91,$A$91-$A85+1,FALSE),0)</f>
        <v>0</v>
      </c>
      <c r="H85" s="23">
        <f>IFERROR( HLOOKUP("BE",L85:BF$91,$A$91-$A85+1,FALSE),0)+ IFERROR( HLOOKUP("E",L85:BF$91,$A$91-$A85+1,FALSE),0)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27"/>
      <c r="D86" s="22"/>
      <c r="E86" s="22"/>
      <c r="F86" s="22"/>
      <c r="G86" s="23">
        <f>IFERROR( HLOOKUP("BE",L86:BF$91,$A$91-$A86+1,FALSE),0)+ IFERROR( HLOOKUP("B",L86:BF$91,$A$91-$A86+1,FALSE),0)</f>
        <v>0</v>
      </c>
      <c r="H86" s="23">
        <f>IFERROR( HLOOKUP("BE",L86:BF$91,$A$91-$A86+1,FALSE),0)+ IFERROR( HLOOKUP("E",L86:BF$91,$A$91-$A86+1,FALSE),0)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27"/>
      <c r="D87" s="22"/>
      <c r="E87" s="22"/>
      <c r="F87" s="22"/>
      <c r="G87" s="23">
        <f>IFERROR( HLOOKUP("BE",L87:BF$91,$A$91-$A87+1,FALSE),0)+ IFERROR( HLOOKUP("B",L87:BF$91,$A$91-$A87+1,FALSE),0)</f>
        <v>0</v>
      </c>
      <c r="H87" s="23">
        <f>IFERROR( HLOOKUP("BE",L87:BF$91,$A$91-$A87+1,FALSE),0)+ IFERROR( HLOOKUP("E",L87:BF$91,$A$91-$A87+1,FALSE),0)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27"/>
      <c r="D88" s="22"/>
      <c r="E88" s="22"/>
      <c r="F88" s="22"/>
      <c r="G88" s="23">
        <f>IFERROR( HLOOKUP("BE",L88:BF$91,$A$91-$A88+1,FALSE),0)+ IFERROR( HLOOKUP("B",L88:BF$91,$A$91-$A88+1,FALSE),0)</f>
        <v>0</v>
      </c>
      <c r="H88" s="23">
        <f>IFERROR( HLOOKUP("BE",L88:BF$91,$A$91-$A88+1,FALSE),0)+ IFERROR( HLOOKUP("E",L88:BF$91,$A$91-$A88+1,FALSE),0)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20" customFormat="1">
      <c r="A89">
        <v>75</v>
      </c>
      <c r="B89" s="21"/>
      <c r="C89" s="28" t="s">
        <v>53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</row>
    <row r="90" spans="1:98">
      <c r="A90">
        <v>76</v>
      </c>
    </row>
    <row r="91" spans="1:98" s="24" customFormat="1">
      <c r="A91">
        <v>77</v>
      </c>
      <c r="C91" s="31" t="s">
        <v>51</v>
      </c>
      <c r="G91" s="25"/>
      <c r="H91" s="25"/>
      <c r="I91" s="25"/>
      <c r="L91" s="25">
        <f>L13</f>
        <v>41030</v>
      </c>
      <c r="M91" s="25">
        <f t="shared" ref="M91:BF91" si="44">M13</f>
        <v>41031</v>
      </c>
      <c r="N91" s="25">
        <f t="shared" si="44"/>
        <v>41032</v>
      </c>
      <c r="O91" s="25">
        <f t="shared" si="44"/>
        <v>41033</v>
      </c>
      <c r="P91" s="25">
        <f t="shared" si="44"/>
        <v>41034</v>
      </c>
      <c r="Q91" s="25">
        <f t="shared" si="44"/>
        <v>41035</v>
      </c>
      <c r="R91" s="25">
        <f t="shared" si="44"/>
        <v>41036</v>
      </c>
      <c r="S91" s="25">
        <f t="shared" si="44"/>
        <v>41037</v>
      </c>
      <c r="T91" s="25">
        <f t="shared" si="44"/>
        <v>41038</v>
      </c>
      <c r="U91" s="25">
        <f t="shared" si="44"/>
        <v>41039</v>
      </c>
      <c r="V91" s="25">
        <f t="shared" si="44"/>
        <v>41040</v>
      </c>
      <c r="W91" s="25">
        <f t="shared" si="44"/>
        <v>41041</v>
      </c>
      <c r="X91" s="25">
        <f t="shared" si="44"/>
        <v>41042</v>
      </c>
      <c r="Y91" s="25">
        <f t="shared" si="44"/>
        <v>41043</v>
      </c>
      <c r="Z91" s="25">
        <f t="shared" si="44"/>
        <v>41044</v>
      </c>
      <c r="AA91" s="25">
        <f t="shared" si="44"/>
        <v>41045</v>
      </c>
      <c r="AB91" s="25">
        <f t="shared" si="44"/>
        <v>41046</v>
      </c>
      <c r="AC91" s="25">
        <f t="shared" si="44"/>
        <v>41047</v>
      </c>
      <c r="AD91" s="25">
        <f t="shared" si="44"/>
        <v>41048</v>
      </c>
      <c r="AE91" s="25">
        <f t="shared" si="44"/>
        <v>41049</v>
      </c>
      <c r="AF91" s="25">
        <f t="shared" si="44"/>
        <v>41050</v>
      </c>
      <c r="AG91" s="25">
        <f t="shared" si="44"/>
        <v>41051</v>
      </c>
      <c r="AH91" s="25">
        <f t="shared" si="44"/>
        <v>41052</v>
      </c>
      <c r="AI91" s="25">
        <f t="shared" si="44"/>
        <v>41053</v>
      </c>
      <c r="AJ91" s="25">
        <f t="shared" si="44"/>
        <v>41054</v>
      </c>
      <c r="AK91" s="25">
        <f t="shared" si="44"/>
        <v>41055</v>
      </c>
      <c r="AL91" s="25">
        <f t="shared" si="44"/>
        <v>41056</v>
      </c>
      <c r="AM91" s="25">
        <f t="shared" si="44"/>
        <v>41057</v>
      </c>
      <c r="AN91" s="25">
        <f t="shared" si="44"/>
        <v>41058</v>
      </c>
      <c r="AO91" s="25">
        <f t="shared" si="44"/>
        <v>41059</v>
      </c>
      <c r="AP91" s="25">
        <f t="shared" si="44"/>
        <v>41060</v>
      </c>
      <c r="AQ91" s="25">
        <f t="shared" si="44"/>
        <v>41061</v>
      </c>
      <c r="AR91" s="25">
        <f t="shared" si="44"/>
        <v>41062</v>
      </c>
      <c r="AS91" s="25">
        <f t="shared" si="44"/>
        <v>41063</v>
      </c>
      <c r="AT91" s="25">
        <f t="shared" si="44"/>
        <v>41064</v>
      </c>
      <c r="AU91" s="25">
        <f t="shared" si="44"/>
        <v>41065</v>
      </c>
      <c r="AV91" s="25">
        <f t="shared" si="44"/>
        <v>41066</v>
      </c>
      <c r="AW91" s="25">
        <f t="shared" si="44"/>
        <v>41067</v>
      </c>
      <c r="AX91" s="25">
        <f t="shared" si="44"/>
        <v>41068</v>
      </c>
      <c r="AY91" s="25">
        <f t="shared" si="44"/>
        <v>41069</v>
      </c>
      <c r="AZ91" s="25">
        <f t="shared" si="44"/>
        <v>41070</v>
      </c>
      <c r="BA91" s="25">
        <f t="shared" si="44"/>
        <v>41071</v>
      </c>
      <c r="BB91" s="25">
        <f t="shared" si="44"/>
        <v>41072</v>
      </c>
      <c r="BC91" s="25">
        <f t="shared" si="44"/>
        <v>41073</v>
      </c>
      <c r="BD91" s="25">
        <f t="shared" si="44"/>
        <v>41074</v>
      </c>
      <c r="BE91" s="25">
        <f t="shared" si="44"/>
        <v>41075</v>
      </c>
      <c r="BF91" s="25">
        <f t="shared" si="44"/>
        <v>41076</v>
      </c>
    </row>
  </sheetData>
  <autoFilter ref="A14:BG91">
    <filterColumn colId="3"/>
    <filterColumn colId="4"/>
  </autoFilter>
  <conditionalFormatting sqref="L90:AY90 L55:BF55 L57:BF88 L24:BF40 L15:BF18 L20:BF22 BI20:CT88 L42:BF53">
    <cfRule type="cellIs" dxfId="5" priority="47" operator="equal">
      <formula>"-"</formula>
    </cfRule>
    <cfRule type="cellIs" dxfId="4" priority="48" operator="equal">
      <formula>"E"</formula>
    </cfRule>
    <cfRule type="cellIs" dxfId="3" priority="49" operator="equal">
      <formula>"B"</formula>
    </cfRule>
  </conditionalFormatting>
  <conditionalFormatting sqref="L55:BF55 L57:BF88 L24:BF40 L15:BF18 L20:BF22 BI20:CT88 L42:BF53">
    <cfRule type="cellIs" dxfId="2" priority="46" operator="equal">
      <formula>"BE"</formula>
    </cfRule>
  </conditionalFormatting>
  <conditionalFormatting sqref="I55 I57:I88 I32:I40 I20:I22 I15:I18 I24:I30 I49:I53 I42:I44 I46:I47">
    <cfRule type="cellIs" dxfId="1" priority="81" operator="equal">
      <formula>$G$5</formula>
    </cfRule>
  </conditionalFormatting>
  <conditionalFormatting sqref="I15:I18 I20:I22 I32:I40 I55 I57:I88 I24:I30 I49:I53 I46:I47 I42:I44">
    <cfRule type="expression" dxfId="0" priority="90">
      <formula>AND(I15&lt;&gt;$G$5,$H15&lt;TODAY())</formula>
    </cfRule>
  </conditionalFormatting>
  <dataValidations count="3">
    <dataValidation type="list" allowBlank="1" showInputMessage="1" showErrorMessage="1" sqref="I55 I42:I53 I24:I30 I32:I35 I37:I40 I72:I88 I57:I63 I65:I70 I15:I22">
      <formula1>$G$2:$G$5</formula1>
    </dataValidation>
    <dataValidation type="list" allowBlank="1" showInputMessage="1" showErrorMessage="1" sqref="D89:E89">
      <formula1>thanh_vien</formula1>
    </dataValidation>
    <dataValidation type="list" allowBlank="1" showInputMessage="1" showErrorMessage="1" sqref="D15:E88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C3" sqref="C3:C12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2" t="s">
        <v>74</v>
      </c>
      <c r="B1" s="52"/>
      <c r="C1" s="52"/>
      <c r="D1" s="52"/>
      <c r="H1" t="s">
        <v>129</v>
      </c>
      <c r="I1" t="s">
        <v>129</v>
      </c>
      <c r="J1" t="s">
        <v>133</v>
      </c>
      <c r="K1" t="s">
        <v>133</v>
      </c>
      <c r="L1" t="s">
        <v>131</v>
      </c>
      <c r="M1" t="s">
        <v>129</v>
      </c>
      <c r="N1" t="s">
        <v>152</v>
      </c>
    </row>
    <row r="2" spans="1:22" ht="75">
      <c r="A2" s="50" t="s">
        <v>38</v>
      </c>
      <c r="B2" s="50" t="s">
        <v>65</v>
      </c>
      <c r="C2" s="50" t="s">
        <v>85</v>
      </c>
      <c r="D2" s="50" t="s">
        <v>66</v>
      </c>
      <c r="E2" s="50" t="s">
        <v>115</v>
      </c>
      <c r="F2" s="50" t="s">
        <v>116</v>
      </c>
      <c r="G2" s="50" t="s">
        <v>135</v>
      </c>
      <c r="H2" s="49" t="s">
        <v>127</v>
      </c>
      <c r="I2" s="49" t="s">
        <v>128</v>
      </c>
      <c r="J2" s="49" t="s">
        <v>130</v>
      </c>
      <c r="K2" s="49" t="s">
        <v>132</v>
      </c>
      <c r="L2" s="49" t="s">
        <v>134</v>
      </c>
      <c r="M2" s="49" t="s">
        <v>147</v>
      </c>
      <c r="N2" s="49" t="s">
        <v>151</v>
      </c>
      <c r="O2" s="49"/>
      <c r="P2" s="49"/>
      <c r="Q2" s="49"/>
      <c r="S2" s="40" t="s">
        <v>38</v>
      </c>
      <c r="T2" s="40" t="s">
        <v>75</v>
      </c>
      <c r="U2" s="40" t="s">
        <v>76</v>
      </c>
      <c r="V2" s="48" t="s">
        <v>123</v>
      </c>
    </row>
    <row r="3" spans="1:22">
      <c r="A3" s="39">
        <v>1</v>
      </c>
      <c r="B3" s="1" t="s">
        <v>67</v>
      </c>
      <c r="C3" s="1" t="s">
        <v>52</v>
      </c>
      <c r="D3" s="39" t="s">
        <v>84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/>
      <c r="M3" s="39" t="s">
        <v>10</v>
      </c>
      <c r="N3" s="1"/>
      <c r="O3" s="1"/>
      <c r="P3" s="1"/>
      <c r="Q3" s="1"/>
      <c r="S3" s="40">
        <v>1</v>
      </c>
      <c r="T3" s="16" t="s">
        <v>84</v>
      </c>
      <c r="U3" s="16" t="s">
        <v>120</v>
      </c>
    </row>
    <row r="4" spans="1:22">
      <c r="A4" s="39">
        <v>2</v>
      </c>
      <c r="B4" s="1" t="s">
        <v>68</v>
      </c>
      <c r="C4" s="1" t="s">
        <v>86</v>
      </c>
      <c r="D4" s="39" t="s">
        <v>80</v>
      </c>
      <c r="E4" s="39" t="s">
        <v>10</v>
      </c>
      <c r="F4" s="39"/>
      <c r="G4" s="39"/>
      <c r="H4" s="39"/>
      <c r="I4" s="39"/>
      <c r="J4" s="39"/>
      <c r="K4" s="39"/>
      <c r="L4" s="39"/>
      <c r="M4" s="39"/>
      <c r="N4" s="1"/>
      <c r="O4" s="1"/>
      <c r="P4" s="1"/>
      <c r="Q4" s="1"/>
      <c r="S4" s="40">
        <v>2</v>
      </c>
      <c r="T4" s="16" t="s">
        <v>78</v>
      </c>
      <c r="U4" s="16" t="s">
        <v>77</v>
      </c>
      <c r="V4" t="s">
        <v>124</v>
      </c>
    </row>
    <row r="5" spans="1:22">
      <c r="A5" s="39">
        <v>3</v>
      </c>
      <c r="B5" s="1" t="s">
        <v>69</v>
      </c>
      <c r="C5" s="1" t="s">
        <v>87</v>
      </c>
      <c r="D5" s="39" t="s">
        <v>79</v>
      </c>
      <c r="E5" s="39" t="s">
        <v>10</v>
      </c>
      <c r="F5" s="39" t="s">
        <v>10</v>
      </c>
      <c r="G5" s="39" t="s">
        <v>10</v>
      </c>
      <c r="H5" s="39"/>
      <c r="I5" s="39" t="s">
        <v>10</v>
      </c>
      <c r="J5" s="39"/>
      <c r="K5" s="39"/>
      <c r="L5" s="39" t="s">
        <v>10</v>
      </c>
      <c r="M5" s="39"/>
      <c r="N5" s="39"/>
      <c r="O5" s="1"/>
      <c r="P5" s="1"/>
      <c r="Q5" s="1"/>
      <c r="S5" s="40">
        <v>3</v>
      </c>
      <c r="T5" s="16" t="s">
        <v>79</v>
      </c>
      <c r="U5" s="16" t="s">
        <v>119</v>
      </c>
      <c r="V5" t="s">
        <v>125</v>
      </c>
    </row>
    <row r="6" spans="1:22">
      <c r="A6" s="39">
        <v>4</v>
      </c>
      <c r="B6" s="1" t="s">
        <v>70</v>
      </c>
      <c r="C6" s="1" t="s">
        <v>88</v>
      </c>
      <c r="D6" s="39" t="s">
        <v>118</v>
      </c>
      <c r="E6" s="39" t="s">
        <v>10</v>
      </c>
      <c r="F6" s="39" t="s">
        <v>10</v>
      </c>
      <c r="G6" s="39" t="s">
        <v>10</v>
      </c>
      <c r="H6" s="39"/>
      <c r="I6" s="39"/>
      <c r="J6" s="39"/>
      <c r="K6" s="39"/>
      <c r="L6" s="39"/>
      <c r="M6" s="39"/>
      <c r="N6" s="39"/>
      <c r="O6" s="1"/>
      <c r="P6" s="1"/>
      <c r="Q6" s="1"/>
      <c r="S6" s="40">
        <v>4</v>
      </c>
      <c r="T6" s="16" t="s">
        <v>80</v>
      </c>
      <c r="U6" s="16" t="s">
        <v>82</v>
      </c>
      <c r="V6" t="s">
        <v>126</v>
      </c>
    </row>
    <row r="7" spans="1:22">
      <c r="A7" s="39">
        <v>5</v>
      </c>
      <c r="B7" s="1" t="s">
        <v>71</v>
      </c>
      <c r="C7" s="1" t="s">
        <v>89</v>
      </c>
      <c r="D7" s="39" t="s">
        <v>79</v>
      </c>
      <c r="E7" s="39" t="s">
        <v>10</v>
      </c>
      <c r="F7" s="39"/>
      <c r="G7" s="39" t="s">
        <v>10</v>
      </c>
      <c r="H7" s="39"/>
      <c r="I7" s="39" t="s">
        <v>10</v>
      </c>
      <c r="J7" s="39"/>
      <c r="K7" s="39"/>
      <c r="L7" s="39"/>
      <c r="M7" s="39"/>
      <c r="N7" s="39"/>
      <c r="O7" s="1"/>
      <c r="P7" s="1"/>
      <c r="Q7" s="1"/>
      <c r="S7" s="40">
        <v>5</v>
      </c>
      <c r="T7" s="16" t="s">
        <v>81</v>
      </c>
      <c r="U7" s="16" t="s">
        <v>83</v>
      </c>
      <c r="V7" t="s">
        <v>126</v>
      </c>
    </row>
    <row r="8" spans="1:22">
      <c r="A8" s="39">
        <v>7</v>
      </c>
      <c r="B8" s="1" t="s">
        <v>122</v>
      </c>
      <c r="C8" s="1" t="s">
        <v>121</v>
      </c>
      <c r="D8" s="39" t="s">
        <v>78</v>
      </c>
      <c r="E8" s="39" t="s">
        <v>10</v>
      </c>
      <c r="F8" s="39" t="s">
        <v>10</v>
      </c>
      <c r="G8" s="39"/>
      <c r="H8" s="39"/>
      <c r="I8" s="39"/>
      <c r="J8" s="39"/>
      <c r="K8" s="39"/>
      <c r="L8" s="39"/>
      <c r="M8" s="39"/>
      <c r="N8" s="1"/>
      <c r="O8" s="1"/>
      <c r="P8" s="1"/>
      <c r="Q8" s="1"/>
      <c r="S8" s="40">
        <v>6</v>
      </c>
      <c r="T8" s="16" t="s">
        <v>118</v>
      </c>
      <c r="U8" s="16" t="s">
        <v>117</v>
      </c>
      <c r="V8" t="s">
        <v>125</v>
      </c>
    </row>
    <row r="9" spans="1:22">
      <c r="A9" s="39">
        <v>8</v>
      </c>
      <c r="B9" s="1" t="s">
        <v>72</v>
      </c>
      <c r="C9" s="1" t="s">
        <v>90</v>
      </c>
      <c r="D9" s="39" t="s">
        <v>78</v>
      </c>
      <c r="E9" s="39" t="s">
        <v>10</v>
      </c>
      <c r="F9" s="39" t="s">
        <v>10</v>
      </c>
      <c r="G9" s="39" t="s">
        <v>10</v>
      </c>
      <c r="H9" s="39"/>
      <c r="I9" s="39" t="s">
        <v>10</v>
      </c>
      <c r="J9" s="39"/>
      <c r="K9" s="39"/>
      <c r="L9" s="39"/>
      <c r="M9" s="39"/>
      <c r="N9" s="1"/>
      <c r="O9" s="1"/>
      <c r="P9" s="1"/>
      <c r="Q9" s="1"/>
    </row>
    <row r="10" spans="1:22">
      <c r="A10" s="39">
        <v>9</v>
      </c>
      <c r="B10" s="1" t="s">
        <v>73</v>
      </c>
      <c r="C10" s="1" t="s">
        <v>91</v>
      </c>
      <c r="D10" s="39" t="s">
        <v>80</v>
      </c>
      <c r="E10" s="39"/>
      <c r="F10" s="39" t="s">
        <v>10</v>
      </c>
      <c r="G10" s="39"/>
      <c r="H10" s="39"/>
      <c r="I10" s="39"/>
      <c r="J10" s="39"/>
      <c r="K10" s="39"/>
      <c r="L10" s="39"/>
      <c r="M10" s="39"/>
      <c r="N10" s="1"/>
      <c r="O10" s="1"/>
      <c r="P10" s="1"/>
      <c r="Q10" s="1"/>
    </row>
    <row r="11" spans="1:22">
      <c r="A11" s="46">
        <v>10</v>
      </c>
      <c r="B11" s="47" t="s">
        <v>113</v>
      </c>
      <c r="C11" s="47" t="s">
        <v>114</v>
      </c>
      <c r="D11" s="39" t="s">
        <v>81</v>
      </c>
      <c r="E11" s="39"/>
      <c r="F11" s="39" t="s">
        <v>10</v>
      </c>
      <c r="G11" s="39" t="s">
        <v>10</v>
      </c>
      <c r="H11" s="39"/>
      <c r="I11" s="39" t="s">
        <v>10</v>
      </c>
      <c r="J11" s="39"/>
      <c r="K11" s="39"/>
      <c r="L11" s="39"/>
      <c r="M11" s="39"/>
      <c r="N11" s="39"/>
      <c r="O11" s="1"/>
      <c r="P11" s="1"/>
      <c r="Q11" s="1"/>
    </row>
    <row r="12" spans="1:22">
      <c r="A12" s="46">
        <v>11</v>
      </c>
      <c r="B12" s="47" t="s">
        <v>136</v>
      </c>
      <c r="C12" s="47" t="s">
        <v>137</v>
      </c>
      <c r="D12" s="46" t="s">
        <v>118</v>
      </c>
      <c r="E12" s="39"/>
      <c r="F12" s="39"/>
      <c r="G12" s="39" t="s">
        <v>10</v>
      </c>
      <c r="H12" s="39"/>
      <c r="I12" s="39"/>
      <c r="J12" s="39"/>
      <c r="K12" s="39"/>
      <c r="L12" s="39"/>
      <c r="M12" s="39"/>
      <c r="N12" s="39"/>
      <c r="O12" s="1"/>
      <c r="P12" s="1"/>
      <c r="Q12" s="1"/>
    </row>
    <row r="14" spans="1:22">
      <c r="S14" s="41"/>
      <c r="T14" s="53"/>
      <c r="U14" s="53"/>
    </row>
  </sheetData>
  <mergeCells count="2">
    <mergeCell ref="A1:D1"/>
    <mergeCell ref="T14:U14"/>
  </mergeCells>
  <conditionalFormatting sqref="E3:G11">
    <cfRule type="containsBlanks" dxfId="32" priority="14">
      <formula>LEN(TRIM(E3))=0</formula>
    </cfRule>
  </conditionalFormatting>
  <conditionalFormatting sqref="I3:K11">
    <cfRule type="containsBlanks" dxfId="31" priority="13">
      <formula>LEN(TRIM(I3))=0</formula>
    </cfRule>
  </conditionalFormatting>
  <conditionalFormatting sqref="H3:H11">
    <cfRule type="containsBlanks" dxfId="30" priority="12">
      <formula>LEN(TRIM(H3))=0</formula>
    </cfRule>
  </conditionalFormatting>
  <conditionalFormatting sqref="L5">
    <cfRule type="containsBlanks" dxfId="29" priority="11">
      <formula>LEN(TRIM(L5))=0</formula>
    </cfRule>
  </conditionalFormatting>
  <conditionalFormatting sqref="L7">
    <cfRule type="containsBlanks" dxfId="28" priority="10">
      <formula>LEN(TRIM(L7))=0</formula>
    </cfRule>
  </conditionalFormatting>
  <conditionalFormatting sqref="L6">
    <cfRule type="containsBlanks" dxfId="27" priority="9">
      <formula>LEN(TRIM(L6))=0</formula>
    </cfRule>
  </conditionalFormatting>
  <conditionalFormatting sqref="E12:L12">
    <cfRule type="containsBlanks" dxfId="26" priority="8">
      <formula>LEN(TRIM(E12))=0</formula>
    </cfRule>
  </conditionalFormatting>
  <conditionalFormatting sqref="M3:M12">
    <cfRule type="containsBlanks" dxfId="25" priority="7">
      <formula>LEN(TRIM(M3))=0</formula>
    </cfRule>
  </conditionalFormatting>
  <conditionalFormatting sqref="N5">
    <cfRule type="containsBlanks" dxfId="15" priority="5">
      <formula>LEN(TRIM(N5))=0</formula>
    </cfRule>
  </conditionalFormatting>
  <conditionalFormatting sqref="N6">
    <cfRule type="containsBlanks" dxfId="13" priority="4">
      <formula>LEN(TRIM(N6))=0</formula>
    </cfRule>
  </conditionalFormatting>
  <conditionalFormatting sqref="N7">
    <cfRule type="containsBlanks" dxfId="11" priority="3">
      <formula>LEN(TRIM(N7))=0</formula>
    </cfRule>
  </conditionalFormatting>
  <conditionalFormatting sqref="N11">
    <cfRule type="containsBlanks" dxfId="9" priority="2">
      <formula>LEN(TRIM(N11))=0</formula>
    </cfRule>
  </conditionalFormatting>
  <conditionalFormatting sqref="N12">
    <cfRule type="containsBlanks" dxfId="7" priority="1">
      <formula>LEN(TRIM(N12))=0</formula>
    </cfRule>
  </conditionalFormatting>
  <dataValidations disablePrompts="1"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5"/>
    </row>
    <row r="7" spans="7:8">
      <c r="H7" s="55"/>
    </row>
    <row r="8" spans="7:8">
      <c r="G8" t="str">
        <f t="shared" ref="G7:G10" si="0">IF(ISNUMBER(FIND("CD",D8)),"x","")</f>
        <v/>
      </c>
      <c r="H8" s="55"/>
    </row>
    <row r="9" spans="7:8">
      <c r="G9" t="str">
        <f t="shared" si="0"/>
        <v/>
      </c>
      <c r="H9" s="55"/>
    </row>
    <row r="10" spans="7:8">
      <c r="G10" t="str">
        <f t="shared" si="0"/>
        <v/>
      </c>
      <c r="H10" s="55"/>
    </row>
    <row r="12" spans="7:8">
      <c r="G12" s="37"/>
      <c r="H12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2012-05-09T02:46:44Z</dcterms:modified>
</cp:coreProperties>
</file>