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Plan!$A$14:$BG$93</definedName>
    <definedName name="MA_VI_TRI">'Thành viên - Vị trí'!$V$4:$V$12</definedName>
    <definedName name="members">'Thành viên - Vị trí'!$C$3:$C$13</definedName>
    <definedName name="thanh_vien">'Thành viên - Vị trí'!$C$3:$C$11</definedName>
    <definedName name="VI_TRI">'Thành viên - Vị trí'!$V$3:$V$10</definedName>
  </definedNames>
  <calcPr calcId="124519"/>
</workbook>
</file>

<file path=xl/calcChain.xml><?xml version="1.0" encoding="utf-8"?>
<calcChain xmlns="http://schemas.openxmlformats.org/spreadsheetml/2006/main">
  <c r="I14" i="3"/>
  <c r="D6"/>
  <c r="D7"/>
  <c r="D8"/>
  <c r="D9"/>
  <c r="D10"/>
  <c r="D11"/>
  <c r="G8" i="5"/>
  <c r="G9"/>
  <c r="G10"/>
  <c r="G6"/>
  <c r="H90" i="3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2"/>
  <c r="G72"/>
  <c r="H71"/>
  <c r="G71"/>
  <c r="H70"/>
  <c r="G70"/>
  <c r="H69"/>
  <c r="G69"/>
  <c r="H68"/>
  <c r="G68"/>
  <c r="H55"/>
  <c r="G55"/>
  <c r="H54"/>
  <c r="G54"/>
  <c r="H49"/>
  <c r="G49"/>
  <c r="H48"/>
  <c r="G48"/>
  <c r="H46"/>
  <c r="G46"/>
  <c r="H45"/>
  <c r="G45"/>
  <c r="H35"/>
  <c r="G35"/>
  <c r="H34"/>
  <c r="G34"/>
  <c r="G30"/>
  <c r="H30"/>
  <c r="L12"/>
  <c r="L93"/>
  <c r="G18" s="1"/>
  <c r="M13"/>
  <c r="M93" s="1"/>
  <c r="H59" s="1"/>
  <c r="D5"/>
  <c r="D4"/>
  <c r="D3"/>
  <c r="D2"/>
  <c r="G17" l="1"/>
  <c r="H67"/>
  <c r="G67"/>
  <c r="G16"/>
  <c r="G59"/>
  <c r="M12"/>
  <c r="G15"/>
  <c r="N13"/>
  <c r="O13" s="1"/>
  <c r="O12" s="1"/>
  <c r="N93" l="1"/>
  <c r="N12"/>
  <c r="O93"/>
  <c r="P13"/>
  <c r="P12" s="1"/>
  <c r="G53" l="1"/>
  <c r="G51"/>
  <c r="G52"/>
  <c r="H15"/>
  <c r="H17"/>
  <c r="G61"/>
  <c r="G60"/>
  <c r="H61"/>
  <c r="H60"/>
  <c r="P93"/>
  <c r="Q13"/>
  <c r="Q12" s="1"/>
  <c r="G39" l="1"/>
  <c r="H52"/>
  <c r="H53"/>
  <c r="H51"/>
  <c r="H16"/>
  <c r="Q93"/>
  <c r="R13"/>
  <c r="R12" s="1"/>
  <c r="G38" l="1"/>
  <c r="R93"/>
  <c r="S13"/>
  <c r="S12" s="1"/>
  <c r="G37" l="1"/>
  <c r="G62"/>
  <c r="H62"/>
  <c r="S93"/>
  <c r="T13"/>
  <c r="T12" s="1"/>
  <c r="G63" l="1"/>
  <c r="H63"/>
  <c r="T93"/>
  <c r="H18" s="1"/>
  <c r="U13"/>
  <c r="U12" s="1"/>
  <c r="G64" l="1"/>
  <c r="G29"/>
  <c r="H64"/>
  <c r="U93"/>
  <c r="V13"/>
  <c r="V12" s="1"/>
  <c r="H65" l="1"/>
  <c r="G65"/>
  <c r="V93"/>
  <c r="W13"/>
  <c r="W12" s="1"/>
  <c r="H39" l="1"/>
  <c r="H37"/>
  <c r="H20"/>
  <c r="G20"/>
  <c r="G57"/>
  <c r="W93"/>
  <c r="H38" s="1"/>
  <c r="X13"/>
  <c r="X12" s="1"/>
  <c r="G21" l="1"/>
  <c r="H21"/>
  <c r="G28"/>
  <c r="H29"/>
  <c r="X93"/>
  <c r="Y13"/>
  <c r="Y12" s="1"/>
  <c r="G25" l="1"/>
  <c r="G32"/>
  <c r="Y93"/>
  <c r="Z13"/>
  <c r="Z12" s="1"/>
  <c r="Z93" l="1"/>
  <c r="G33" s="1"/>
  <c r="AA13"/>
  <c r="AA12" s="1"/>
  <c r="G27" l="1"/>
  <c r="AA93"/>
  <c r="AB13"/>
  <c r="AB12" s="1"/>
  <c r="G22" l="1"/>
  <c r="H27"/>
  <c r="H57"/>
  <c r="AB93"/>
  <c r="H32" s="1"/>
  <c r="AC13"/>
  <c r="AC12" s="1"/>
  <c r="H28" l="1"/>
  <c r="G24"/>
  <c r="AC93"/>
  <c r="H25" s="1"/>
  <c r="AD13"/>
  <c r="AD12" s="1"/>
  <c r="H24" l="1"/>
  <c r="H22"/>
  <c r="AD93"/>
  <c r="G26" s="1"/>
  <c r="AE13"/>
  <c r="AE12" s="1"/>
  <c r="AE93" l="1"/>
  <c r="H26" s="1"/>
  <c r="AF13"/>
  <c r="AF12" s="1"/>
  <c r="AF93" l="1"/>
  <c r="AG13"/>
  <c r="AG12" s="1"/>
  <c r="G42" l="1"/>
  <c r="H33"/>
  <c r="AG93"/>
  <c r="AH13"/>
  <c r="AH12" s="1"/>
  <c r="AH93" l="1"/>
  <c r="H42" s="1"/>
  <c r="AI13"/>
  <c r="AI12" s="1"/>
  <c r="AI93" l="1"/>
  <c r="AJ13"/>
  <c r="AJ12" s="1"/>
  <c r="AJ93" l="1"/>
  <c r="AK13"/>
  <c r="AK12" s="1"/>
  <c r="AK93" l="1"/>
  <c r="AL13"/>
  <c r="AL12" s="1"/>
  <c r="AL93" l="1"/>
  <c r="AM13"/>
  <c r="AM12" s="1"/>
  <c r="AM93" l="1"/>
  <c r="AN13"/>
  <c r="AN12" s="1"/>
  <c r="AN93" l="1"/>
  <c r="AO13"/>
  <c r="AO12" s="1"/>
  <c r="AO93" l="1"/>
  <c r="AP13"/>
  <c r="AP12" s="1"/>
  <c r="AP93" l="1"/>
  <c r="AQ13"/>
  <c r="AQ12" s="1"/>
  <c r="AQ93" l="1"/>
  <c r="AR13"/>
  <c r="AR12" s="1"/>
  <c r="AR93" l="1"/>
  <c r="AS13"/>
  <c r="AS12" s="1"/>
  <c r="AS93" l="1"/>
  <c r="AT13"/>
  <c r="AT12" s="1"/>
  <c r="AT93" l="1"/>
  <c r="AU13"/>
  <c r="AU12" s="1"/>
  <c r="AU93" l="1"/>
  <c r="AV13"/>
  <c r="AV12" s="1"/>
  <c r="AV93" l="1"/>
  <c r="AW13"/>
  <c r="AW12" s="1"/>
  <c r="AW93" l="1"/>
  <c r="AX13"/>
  <c r="AX12" s="1"/>
  <c r="AX93" l="1"/>
  <c r="AY13"/>
  <c r="AY12" s="1"/>
  <c r="AY93" l="1"/>
  <c r="AZ13"/>
  <c r="AZ12" s="1"/>
  <c r="AZ93" l="1"/>
  <c r="BA13"/>
  <c r="BA12" s="1"/>
  <c r="BA93" l="1"/>
  <c r="BB13"/>
  <c r="BB12" s="1"/>
  <c r="BB93" l="1"/>
  <c r="BC13"/>
  <c r="BC12" s="1"/>
  <c r="BC93" l="1"/>
  <c r="BD13"/>
  <c r="BD12" s="1"/>
  <c r="BD93" l="1"/>
  <c r="BE13"/>
  <c r="BE12" s="1"/>
  <c r="BE93" l="1"/>
  <c r="BF13"/>
  <c r="BG13" s="1"/>
  <c r="BH13" l="1"/>
  <c r="BG12"/>
  <c r="BF93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<sst xmlns="http://schemas.openxmlformats.org/spreadsheetml/2006/main" count="458" uniqueCount="168">
  <si>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</si>
  <si>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</si>
  <si>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</si>
  <si>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</si>
  <si>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</si>
  <si>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</si>
  <si>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</si>
  <si>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</si>
  <si>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</si>
  <si>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</si>
  <si>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</si>
  <si>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</si>
  <si>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</si>
  <si>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</si>
  <si>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</si>
  <si>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</si>
  <si>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</si>
  <si>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</si>
  <si>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</si>
  <si>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</si>
  <si>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</si>
  <si>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</si>
  <si>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</si>
  <si>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</si>
  <si>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</si>
  <si>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</si>
  <si>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</si>
  <si>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</si>
  <si>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</si>
  <si>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</si>
  <si>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</si>
  <si>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</si>
  <si>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</si>
  <si>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</si>
  <si>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</si>
  <si>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</si>
  <si>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</si>
  <si>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</si>
  <si>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</si>
  <si>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</si>
  <si>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</si>
  <si>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</si>
  <si>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</si>
  <si>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</si>
  <si>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</si>
  <si>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</si>
  <si>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</si>
  <si>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</si>
  <si>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</si>
  <si>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</si>
  <si>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</si>
  <si>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</si>
  <si>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</si>
  <si>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</si>
  <si>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</si>
  <si>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</si>
  <si>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</si>
  <si>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</si>
  <si>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</si>
  <si>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</si>
  <si>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</si>
  <si>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</si>
  <si>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</si>
  <si>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</si>
  <si>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</si>
  <si>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</si>
  <si>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</si>
  <si>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</si>
  <si>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</si>
  <si>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</si>
  <si>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</si>
  <si>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</si>
  <si>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</si>
  <si>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</si>
  <si>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</si>
  <si>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</si>
  <si>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</si>
  <si>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</si>
  <si>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</si>
  <si>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</si>
  <si>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</si>
  <si>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</si>
  <si>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</si>
  <si>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</si>
  <si>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</si>
  <si>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</si>
  <si>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</si>
  <si>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</si>
  <si>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</si>
  <si>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</si>
  <si>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</si>
  <si>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</si>
  <si>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</si>
  <si>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</si>
  <si>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</si>
  <si>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</si>
  <si>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</si>
  <si>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</si>
  <si>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</si>
  <si>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</si>
  <si>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</si>
  <si>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</si>
  <si>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</si>
  <si>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</si>
  <si>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</si>
  <si>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</si>
  <si>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</si>
  <si>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</si>
  <si>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</si>
  <si>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</si>
  <si>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</si>
  <si>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</si>
  <si>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</si>
  <si>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</si>
  <si>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</si>
  <si>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</si>
  <si>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</si>
  <si>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</si>
  <si>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</si>
  <si>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</si>
  <si>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</si>
  <si>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</si>
  <si>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</si>
  <si>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</si>
  <si>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</si>
  <si>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</si>
  <si>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</si>
  <si>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</si>
  <si>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</si>
  <si>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</si>
  <si>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</si>
  <si>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</si>
  <si>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</si>
  <si>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</si>
  <si>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</si>
  <si>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</si>
  <si>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</si>
  <si>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</si>
  <si>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Người phụ trách</t>
  </si>
  <si>
    <t>Người thiết kế</t>
  </si>
  <si>
    <t>Đổ toàn bộ account giảng viên vào bảng NGUOI_SU_SUNG</t>
  </si>
  <si>
    <t>Gen ra thanh toán từ công việc giảng viên</t>
  </si>
  <si>
    <t>Đã đọc tài liệu hướng dẫn SVN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</si>
  <si>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</si>
  <si>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</si>
  <si>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</si>
  <si>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</si>
  <si>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</si>
  <si>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</si>
  <si>
    <t>Danh mục các hồ sơ (thêm, cập nhật, xóa, search)</t>
  </si>
  <si>
    <t>Hồ sơ detail</t>
  </si>
  <si>
    <t>Danh mục sự kiện</t>
  </si>
  <si>
    <t>Assign sự kiện cho giảng viên</t>
  </si>
  <si>
    <t>Assign công việc cho giảng viên</t>
  </si>
  <si>
    <t>3. Báo cáo</t>
  </si>
  <si>
    <t>4. Viết tài liệu hướng dẫn</t>
  </si>
  <si>
    <t>Buổi 5</t>
  </si>
  <si>
    <t>CD, RP, TW, IE</t>
  </si>
  <si>
    <t>Lần họp lần sau, sau ngày 26/05/2012: Đỏ 1 ô, phạt 5K</t>
  </si>
  <si>
    <t>F105</t>
  </si>
  <si>
    <t>Danh mục</t>
  </si>
  <si>
    <t>Chức năng</t>
  </si>
  <si>
    <t>F606</t>
  </si>
  <si>
    <t>F607</t>
  </si>
  <si>
    <t>Số form / Folder</t>
  </si>
  <si>
    <t>F608</t>
  </si>
  <si>
    <t>F106</t>
  </si>
  <si>
    <t>F303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</si>
</sst>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164" fontId="15" fillId="5" borderId="1" xfId="0" applyNumberFormat="1" applyFont="1" applyFill="1" applyBorder="1"/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5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23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8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8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8" t="s">
        <v>21</v>
      </c>
      <c r="B5" s="1" t="s">
        <v>2</v>
      </c>
      <c r="C5" s="1" t="s">
        <v>13</v>
      </c>
      <c r="D5" s="2" t="s">
        <v>10</v>
      </c>
      <c r="E5" s="2" t="s">
        <v>45</v>
      </c>
    </row>
    <row r="6" spans="1:10">
      <c r="A6" s="58"/>
      <c r="B6" s="1" t="s">
        <v>3</v>
      </c>
      <c r="C6" s="1" t="s">
        <v>14</v>
      </c>
      <c r="D6" s="2" t="s">
        <v>10</v>
      </c>
      <c r="E6" s="2" t="s">
        <v>45</v>
      </c>
    </row>
    <row r="7" spans="1:10">
      <c r="A7" s="58"/>
      <c r="B7" s="1" t="s">
        <v>4</v>
      </c>
      <c r="C7" s="1" t="s">
        <v>15</v>
      </c>
      <c r="D7" s="2" t="s">
        <v>10</v>
      </c>
      <c r="E7" s="2" t="s">
        <v>45</v>
      </c>
    </row>
    <row r="8" spans="1:10">
      <c r="B8" s="1" t="s">
        <v>5</v>
      </c>
      <c r="C8" s="1" t="s">
        <v>16</v>
      </c>
      <c r="D8" s="2" t="s">
        <v>10</v>
      </c>
      <c r="E8" s="2" t="s">
        <v>45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3"/>
  <sheetViews>
    <sheetView tabSelected="1" topLeftCell="A11" workbookViewId="0">
      <pane xSplit="2" ySplit="3" topLeftCell="G19" activePane="bottomRight" state="frozen"/>
      <selection activeCell="A11" sqref="A11"/>
      <selection pane="topRight" activeCell="C11" sqref="C11"/>
      <selection pane="bottomLeft" activeCell="A14" sqref="A14"/>
      <selection pane="bottomRight" activeCell="N24" sqref="N24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5" t="s">
        <v>52</v>
      </c>
      <c r="F1" s="13" t="s">
        <v>53</v>
      </c>
      <c r="G1" s="14" t="s">
        <v>34</v>
      </c>
    </row>
    <row r="2" spans="1:98">
      <c r="A2" s="38"/>
      <c r="B2" s="38"/>
      <c r="C2" s="16" t="s">
        <v>50</v>
      </c>
      <c r="D2" s="40">
        <f>SUMIF($E$14:$E$91,C2,$F$14:$F$91)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83</v>
      </c>
      <c r="D3" s="40">
        <f>SUMIF($E$14:$E$91,C3,$F$14:$F$91)</f>
        <v>0</v>
      </c>
      <c r="E3" s="40"/>
      <c r="F3" s="40"/>
      <c r="G3" s="17" t="s">
        <v>36</v>
      </c>
      <c r="M3" s="33"/>
    </row>
    <row r="4" spans="1:98">
      <c r="B4" s="38"/>
      <c r="C4" s="16" t="s">
        <v>84</v>
      </c>
      <c r="D4" s="40">
        <f>SUMIF($E$14:$E$91,C4,$F$14:$F$91)</f>
        <v>0</v>
      </c>
      <c r="E4" s="40"/>
      <c r="F4" s="40"/>
      <c r="G4" s="17" t="s">
        <v>146</v>
      </c>
      <c r="H4" s="37"/>
    </row>
    <row r="5" spans="1:98">
      <c r="A5" s="38"/>
      <c r="B5" s="38"/>
      <c r="C5" s="16" t="s">
        <v>85</v>
      </c>
      <c r="D5" s="40">
        <f>SUMIF($E$14:$E$91,C5,$F$14:$F$91)</f>
        <v>0</v>
      </c>
      <c r="E5" s="40"/>
      <c r="F5" s="40"/>
      <c r="G5" s="17" t="s">
        <v>37</v>
      </c>
    </row>
    <row r="6" spans="1:98">
      <c r="A6" s="38"/>
      <c r="B6" s="38"/>
      <c r="C6" s="16" t="s">
        <v>86</v>
      </c>
      <c r="D6" s="40">
        <f t="shared" ref="D6:D11" si="0">SUMIF($E$14:$E$91,C6,$F$14:$F$91)</f>
        <v>0</v>
      </c>
      <c r="E6" s="40"/>
      <c r="F6" s="40"/>
      <c r="G6" s="54"/>
    </row>
    <row r="7" spans="1:98">
      <c r="A7" s="38"/>
      <c r="B7" s="38"/>
      <c r="C7" s="16" t="s">
        <v>118</v>
      </c>
      <c r="D7" s="40">
        <f t="shared" si="0"/>
        <v>0</v>
      </c>
      <c r="E7" s="40"/>
      <c r="F7" s="40"/>
      <c r="G7" s="54"/>
    </row>
    <row r="8" spans="1:98">
      <c r="A8" s="38"/>
      <c r="B8" s="38"/>
      <c r="C8" s="16" t="s">
        <v>87</v>
      </c>
      <c r="D8" s="40">
        <f t="shared" si="0"/>
        <v>0</v>
      </c>
      <c r="E8" s="40"/>
      <c r="F8" s="40"/>
      <c r="G8" s="54"/>
    </row>
    <row r="9" spans="1:98">
      <c r="A9" s="38"/>
      <c r="B9" s="38"/>
      <c r="C9" s="16" t="s">
        <v>88</v>
      </c>
      <c r="D9" s="40">
        <f t="shared" si="0"/>
        <v>0</v>
      </c>
      <c r="E9" s="40"/>
      <c r="F9" s="40"/>
      <c r="G9" s="54"/>
    </row>
    <row r="10" spans="1:98">
      <c r="A10" s="38"/>
      <c r="B10" s="38"/>
      <c r="C10" s="16" t="s">
        <v>111</v>
      </c>
      <c r="D10" s="40">
        <f t="shared" si="0"/>
        <v>0</v>
      </c>
      <c r="E10" s="40"/>
      <c r="F10" s="40"/>
      <c r="G10" s="54"/>
    </row>
    <row r="11" spans="1:98">
      <c r="A11" s="38"/>
      <c r="B11" s="38"/>
      <c r="C11" s="16" t="s">
        <v>134</v>
      </c>
      <c r="D11" s="40">
        <f t="shared" si="0"/>
        <v>0</v>
      </c>
      <c r="E11" s="40"/>
      <c r="F11" s="40"/>
      <c r="G11" s="54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139</v>
      </c>
      <c r="E13" s="19" t="s">
        <v>138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164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/>
      <c r="D14" s="21"/>
      <c r="E14" s="21"/>
      <c r="F14" s="21"/>
      <c r="G14" s="21"/>
      <c r="H14" s="21"/>
      <c r="I14" s="56">
        <f>COUNTIF(I15:I90,"Đã xong")/COUNTA(I15:I90) * 100%</f>
        <v>0.5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55</v>
      </c>
      <c r="D15" s="22"/>
      <c r="E15" s="22" t="s">
        <v>50</v>
      </c>
      <c r="F15" s="22"/>
      <c r="G15" s="23">
        <f>IFERROR( HLOOKUP("BE",L15:BF$93,$A$93-$A15+1,FALSE),0)+ IFERROR( HLOOKUP("B",L15:BF$93,$A$93-$A15+1,FALSE),0)</f>
        <v>41030</v>
      </c>
      <c r="H15" s="23">
        <f>IFERROR( HLOOKUP("BE",L15:BF$93,$A$93-$A15+1,FALSE),0)+ IFERROR( HLOOKUP("E",L15:BF$93,$A$93-$A15+1,FALSE),0)</f>
        <v>41032</v>
      </c>
      <c r="I15" s="23" t="s">
        <v>37</v>
      </c>
      <c r="J15" s="22"/>
      <c r="K15" s="22"/>
      <c r="L15" s="1" t="s">
        <v>104</v>
      </c>
      <c r="M15" s="1" t="s">
        <v>45</v>
      </c>
      <c r="N15" s="1" t="s">
        <v>105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60</v>
      </c>
      <c r="D16" s="22"/>
      <c r="E16" s="22" t="s">
        <v>50</v>
      </c>
      <c r="F16" s="22"/>
      <c r="G16" s="23">
        <f>IFERROR( HLOOKUP("BE",L16:BF$93,$A$93-$A16+1,FALSE),0)+ IFERROR( HLOOKUP("B",L16:BF$93,$A$93-$A16+1,FALSE),0)</f>
        <v>41031</v>
      </c>
      <c r="H16" s="23">
        <f>IFERROR( HLOOKUP("BE",L16:BF$93,$A$93-$A16+1,FALSE),0)+ IFERROR( HLOOKUP("E",L16:BF$93,$A$93-$A16+1,FALSE),0)</f>
        <v>41034</v>
      </c>
      <c r="I16" s="23" t="s">
        <v>37</v>
      </c>
      <c r="J16" s="22"/>
      <c r="K16" s="22"/>
      <c r="L16" s="1"/>
      <c r="M16" s="1" t="s">
        <v>104</v>
      </c>
      <c r="N16" s="1" t="s">
        <v>45</v>
      </c>
      <c r="O16" s="1" t="s">
        <v>45</v>
      </c>
      <c r="P16" s="1" t="s">
        <v>105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89</v>
      </c>
      <c r="D17" s="22"/>
      <c r="E17" s="22" t="s">
        <v>50</v>
      </c>
      <c r="F17" s="22"/>
      <c r="G17" s="23">
        <f>IFERROR( HLOOKUP("BE",L17:BF$93,$A$93-$A17+1,FALSE),0)+ IFERROR( HLOOKUP("B",L17:BF$93,$A$93-$A17+1,FALSE),0)</f>
        <v>41031</v>
      </c>
      <c r="H17" s="23">
        <f>IFERROR( HLOOKUP("BE",L17:BF$93,$A$93-$A17+1,FALSE),0)+ IFERROR( HLOOKUP("E",L17:BF$93,$A$93-$A17+1,FALSE),0)</f>
        <v>41032</v>
      </c>
      <c r="I17" s="23" t="s">
        <v>37</v>
      </c>
      <c r="J17" s="22"/>
      <c r="K17" s="22"/>
      <c r="L17" s="1"/>
      <c r="M17" s="1" t="s">
        <v>104</v>
      </c>
      <c r="N17" s="1" t="s">
        <v>105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103</v>
      </c>
      <c r="D18" s="22"/>
      <c r="E18" s="22" t="s">
        <v>50</v>
      </c>
      <c r="F18" s="22"/>
      <c r="G18" s="23">
        <f>IFERROR( HLOOKUP("BE",L18:BF$93,$A$93-$A18+1,FALSE),0)+ IFERROR( HLOOKUP("B",L18:BF$93,$A$93-$A18+1,FALSE),0)</f>
        <v>41030</v>
      </c>
      <c r="H18" s="23">
        <f>IFERROR( HLOOKUP("BE",L18:BF$93,$A$93-$A18+1,FALSE),0)+ IFERROR( HLOOKUP("E",L18:BF$93,$A$93-$A18+1,FALSE),0)</f>
        <v>41038</v>
      </c>
      <c r="I18" s="45" t="s">
        <v>36</v>
      </c>
      <c r="J18" s="22"/>
      <c r="K18" s="22"/>
      <c r="L18" s="1" t="s">
        <v>104</v>
      </c>
      <c r="M18" s="1" t="s">
        <v>45</v>
      </c>
      <c r="N18" s="1" t="s">
        <v>45</v>
      </c>
      <c r="O18" s="1" t="s">
        <v>45</v>
      </c>
      <c r="P18" s="1" t="s">
        <v>45</v>
      </c>
      <c r="Q18" s="1" t="s">
        <v>45</v>
      </c>
      <c r="R18" s="1" t="s">
        <v>45</v>
      </c>
      <c r="S18" s="1" t="s">
        <v>45</v>
      </c>
      <c r="T18" s="1" t="s">
        <v>105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106</v>
      </c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108</v>
      </c>
      <c r="D20" s="22"/>
      <c r="E20" s="22"/>
      <c r="F20" s="22"/>
      <c r="G20" s="23">
        <f>IFERROR( HLOOKUP("BE",L20:BF$93,$A$93-$A20+1,FALSE),0)+ IFERROR( HLOOKUP("B",L20:BF$93,$A$93-$A20+1,FALSE),0)</f>
        <v>0</v>
      </c>
      <c r="H20" s="23">
        <f>IFERROR( HLOOKUP("BE",L20:BF$93,$A$93-$A20+1,FALSE),0)+ IFERROR( HLOOKUP("E",L20:BF$93,$A$93-$A20+1,FALSE),0)</f>
        <v>0</v>
      </c>
      <c r="I20" s="23" t="s">
        <v>37</v>
      </c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91</v>
      </c>
      <c r="D21" s="22"/>
      <c r="E21" s="22"/>
      <c r="F21" s="22"/>
      <c r="G21" s="23">
        <f>IFERROR( HLOOKUP("BE",L21:BF$93,$A$93-$A21+1,FALSE),0)+ IFERROR( HLOOKUP("B",L21:BF$93,$A$93-$A21+1,FALSE),0)</f>
        <v>41035</v>
      </c>
      <c r="H21" s="23">
        <f>IFERROR( HLOOKUP("BE",L21:BF$93,$A$93-$A21+1,FALSE),0)+ IFERROR( HLOOKUP("E",L21:BF$93,$A$93-$A21+1,FALSE),0)</f>
        <v>41037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104</v>
      </c>
      <c r="R21" s="1" t="s">
        <v>45</v>
      </c>
      <c r="S21" s="1" t="s">
        <v>105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109</v>
      </c>
      <c r="D22" s="22"/>
      <c r="E22" s="22"/>
      <c r="F22" s="22"/>
      <c r="G22" s="23">
        <f>IFERROR( HLOOKUP("BE",L22:BF$93,$A$93-$A22+1,FALSE),0)+ IFERROR( HLOOKUP("B",L22:BF$93,$A$93-$A22+1,FALSE),0)</f>
        <v>0</v>
      </c>
      <c r="H22" s="23">
        <f>IFERROR( HLOOKUP("BE",L22:BF$93,$A$93-$A22+1,FALSE),0)+ IFERROR( HLOOKUP("E",L22:BF$93,$A$93-$A22+1,FALSE),0)</f>
        <v>0</v>
      </c>
      <c r="I22" s="23" t="s">
        <v>37</v>
      </c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107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51" t="s">
        <v>151</v>
      </c>
      <c r="D24" s="22" t="s">
        <v>86</v>
      </c>
      <c r="E24" s="22" t="s">
        <v>86</v>
      </c>
      <c r="F24" s="22"/>
      <c r="G24" s="23">
        <f>IFERROR( HLOOKUP("BE",L24:BF$93,$A$93-$A24+1,FALSE),0)+ IFERROR( HLOOKUP("B",L24:BF$93,$A$93-$A24+1,FALSE),0)</f>
        <v>41054</v>
      </c>
      <c r="H24" s="23">
        <f>IFERROR( HLOOKUP("BE",L24:BF$93,$A$93-$A24+1,FALSE),0)+ IFERROR( HLOOKUP("E",L24:BF$93,$A$93-$A24+1,FALSE),0)</f>
        <v>41057</v>
      </c>
      <c r="I24" s="23" t="s">
        <v>35</v>
      </c>
      <c r="J24" s="22" t="s">
        <v>159</v>
      </c>
      <c r="K24" s="22" t="s">
        <v>160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 t="s">
        <v>104</v>
      </c>
      <c r="AK24" s="1" t="s">
        <v>45</v>
      </c>
      <c r="AL24" s="1" t="s">
        <v>45</v>
      </c>
      <c r="AM24" s="1" t="s">
        <v>105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27" t="s">
        <v>153</v>
      </c>
      <c r="D25" s="22" t="s">
        <v>87</v>
      </c>
      <c r="E25" s="22" t="s">
        <v>84</v>
      </c>
      <c r="F25" s="22"/>
      <c r="G25" s="23">
        <f>IFERROR( HLOOKUP("BE",L25:BF$93,$A$93-$A25+1,FALSE),0)+ IFERROR( HLOOKUP("B",L25:BF$93,$A$93-$A25+1,FALSE),0)</f>
        <v>41055</v>
      </c>
      <c r="H25" s="23">
        <f>IFERROR( HLOOKUP("BE",L25:BF$93,$A$93-$A25+1,FALSE),0)+ IFERROR( HLOOKUP("E",L25:BF$93,$A$93-$A25+1,FALSE),0)</f>
        <v>41058</v>
      </c>
      <c r="I25" s="23" t="s">
        <v>35</v>
      </c>
      <c r="J25" s="22" t="s">
        <v>162</v>
      </c>
      <c r="K25" s="22" t="s">
        <v>161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 t="s">
        <v>104</v>
      </c>
      <c r="AL25" s="1" t="s">
        <v>45</v>
      </c>
      <c r="AM25" s="1" t="s">
        <v>45</v>
      </c>
      <c r="AN25" s="1" t="s">
        <v>105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152</v>
      </c>
      <c r="D26" s="22" t="s">
        <v>87</v>
      </c>
      <c r="E26" s="22" t="s">
        <v>84</v>
      </c>
      <c r="F26" s="22"/>
      <c r="G26" s="23">
        <f>IFERROR( HLOOKUP("BE",L26:BF$93,$A$93-$A26+1,FALSE),0)+ IFERROR( HLOOKUP("B",L26:BF$93,$A$93-$A26+1,FALSE),0)</f>
        <v>41055</v>
      </c>
      <c r="H26" s="23">
        <f>IFERROR( HLOOKUP("BE",L26:BF$93,$A$93-$A26+1,FALSE),0)+ IFERROR( HLOOKUP("E",L26:BF$93,$A$93-$A26+1,FALSE),0)</f>
        <v>41059</v>
      </c>
      <c r="I26" s="23" t="s">
        <v>35</v>
      </c>
      <c r="J26" s="22" t="s">
        <v>163</v>
      </c>
      <c r="K26" s="22" t="s">
        <v>161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 t="s">
        <v>104</v>
      </c>
      <c r="AL26" s="1" t="s">
        <v>45</v>
      </c>
      <c r="AM26" s="1" t="s">
        <v>45</v>
      </c>
      <c r="AN26" s="1" t="s">
        <v>45</v>
      </c>
      <c r="AO26" s="1" t="s">
        <v>105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7" t="s">
        <v>141</v>
      </c>
      <c r="D27" s="22" t="s">
        <v>50</v>
      </c>
      <c r="E27" s="22" t="s">
        <v>50</v>
      </c>
      <c r="F27" s="22"/>
      <c r="G27" s="23">
        <f>IFERROR( HLOOKUP("BE",L27:BF$93,$A$93-$A27+1,FALSE),0)+ IFERROR( HLOOKUP("B",L27:BF$93,$A$93-$A27+1,FALSE),0)</f>
        <v>0</v>
      </c>
      <c r="H27" s="23">
        <f>IFERROR( HLOOKUP("BE",L27:BF$93,$A$93-$A27+1,FALSE),0)+ IFERROR( HLOOKUP("E",L27:BF$93,$A$93-$A27+1,FALSE),0)</f>
        <v>0</v>
      </c>
      <c r="I27" s="23" t="s">
        <v>35</v>
      </c>
      <c r="J27" s="22" t="s">
        <v>165</v>
      </c>
      <c r="K27" s="22" t="s">
        <v>161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/>
      <c r="C28" s="27"/>
      <c r="D28" s="22"/>
      <c r="E28" s="22"/>
      <c r="F28" s="22"/>
      <c r="G28" s="23">
        <f>IFERROR( HLOOKUP("BE",L28:BF$93,$A$93-$A28+1,FALSE),0)+ IFERROR( HLOOKUP("B",L28:BF$93,$A$93-$A28+1,FALSE),0)</f>
        <v>0</v>
      </c>
      <c r="H28" s="23">
        <f>IFERROR( HLOOKUP("BE",L28:BF$93,$A$93-$A28+1,FALSE),0)+ IFERROR( HLOOKUP("E",L28:BF$93,$A$93-$A28+1,FALSE),0)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9"/>
      <c r="D29" s="22"/>
      <c r="E29" s="22"/>
      <c r="F29" s="22"/>
      <c r="G29" s="23">
        <f>IFERROR( HLOOKUP("BE",L29:BF$93,$A$93-$A29+1,FALSE),0)+ IFERROR( HLOOKUP("B",L29:BF$93,$A$93-$A29+1,FALSE),0)</f>
        <v>0</v>
      </c>
      <c r="H29" s="23">
        <f>IFERROR( HLOOKUP("BE",L29:BF$93,$A$93-$A29+1,FALSE),0)+ IFERROR( HLOOKUP("E",L29:BF$93,$A$93-$A29+1,FALSE),0)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16</v>
      </c>
      <c r="B30" s="22"/>
      <c r="C30" s="29"/>
      <c r="D30" s="22"/>
      <c r="E30" s="22"/>
      <c r="F30" s="22"/>
      <c r="G30" s="23">
        <f>IFERROR( HLOOKUP("BE",L30:BF$93,$A$93-$A30+1,FALSE),0)+ IFERROR( HLOOKUP("B",L30:BF$93,$A$93-$A30+1,FALSE),0)</f>
        <v>0</v>
      </c>
      <c r="H30" s="23">
        <f>IFERROR( HLOOKUP("BE",L30:BF$93,$A$93-$A30+1,FALSE),0)+ IFERROR( HLOOKUP("E",L30:BF$93,$A$93-$A30+1,FALSE),0)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17</v>
      </c>
      <c r="B31" s="21"/>
      <c r="C31" s="28" t="s">
        <v>90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/>
      <c r="C32" s="27" t="s">
        <v>149</v>
      </c>
      <c r="D32" s="22" t="s">
        <v>118</v>
      </c>
      <c r="E32" s="22" t="s">
        <v>86</v>
      </c>
      <c r="F32" s="22"/>
      <c r="G32" s="23">
        <f>IFERROR( HLOOKUP("BE",L32:BF$93,$A$93-$A32+1,FALSE),0)+ IFERROR( HLOOKUP("B",L32:BF$93,$A$93-$A32+1,FALSE),0)</f>
        <v>41055</v>
      </c>
      <c r="H32" s="23">
        <f>IFERROR( HLOOKUP("BE",L32:BF$93,$A$93-$A32+1,FALSE),0)+ IFERROR( HLOOKUP("E",L32:BF$93,$A$93-$A32+1,FALSE),0)</f>
        <v>41059</v>
      </c>
      <c r="I32" s="23"/>
      <c r="J32" s="22" t="s">
        <v>166</v>
      </c>
      <c r="K32" s="22" t="s">
        <v>160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 t="s">
        <v>104</v>
      </c>
      <c r="AL32" s="1" t="s">
        <v>45</v>
      </c>
      <c r="AM32" s="1" t="s">
        <v>45</v>
      </c>
      <c r="AN32" s="1" t="s">
        <v>45</v>
      </c>
      <c r="AO32" s="1" t="s">
        <v>105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/>
      <c r="C33" s="27" t="s">
        <v>150</v>
      </c>
      <c r="D33" s="22" t="s">
        <v>118</v>
      </c>
      <c r="E33" s="22" t="s">
        <v>86</v>
      </c>
      <c r="F33" s="22"/>
      <c r="G33" s="23">
        <f>IFERROR( HLOOKUP("BE",L33:BF$93,$A$93-$A33+1,FALSE),0)+ IFERROR( HLOOKUP("B",L33:BF$93,$A$93-$A33+1,FALSE),0)</f>
        <v>41055</v>
      </c>
      <c r="H33" s="23">
        <f>IFERROR( HLOOKUP("BE",L33:BF$93,$A$93-$A33+1,FALSE),0)+ IFERROR( HLOOKUP("E",L33:BF$93,$A$93-$A33+1,FALSE),0)</f>
        <v>41059</v>
      </c>
      <c r="I33" s="23"/>
      <c r="J33" s="22" t="s">
        <v>167</v>
      </c>
      <c r="K33" s="22" t="s">
        <v>161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 t="s">
        <v>104</v>
      </c>
      <c r="AL33" s="1" t="s">
        <v>45</v>
      </c>
      <c r="AM33" s="1" t="s">
        <v>45</v>
      </c>
      <c r="AN33" s="1" t="s">
        <v>45</v>
      </c>
      <c r="AO33" s="1" t="s">
        <v>105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/>
      <c r="C34" s="27"/>
      <c r="D34" s="22"/>
      <c r="E34" s="22"/>
      <c r="F34" s="22"/>
      <c r="G34" s="23">
        <f>IFERROR( HLOOKUP("BE",L34:BF$93,$A$93-$A34+1,FALSE),0)+ IFERROR( HLOOKUP("B",L34:BF$93,$A$93-$A34+1,FALSE),0)</f>
        <v>41043</v>
      </c>
      <c r="H34" s="23">
        <f>IFERROR( HLOOKUP("BE",L34:BF$93,$A$93-$A34+1,FALSE),0)+ IFERROR( HLOOKUP("E",L34:BF$93,$A$93-$A34+1,FALSE),0)</f>
        <v>41049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104</v>
      </c>
      <c r="Z34" s="1" t="s">
        <v>45</v>
      </c>
      <c r="AA34" s="1" t="s">
        <v>45</v>
      </c>
      <c r="AB34" s="1" t="s">
        <v>45</v>
      </c>
      <c r="AC34" s="1" t="s">
        <v>45</v>
      </c>
      <c r="AD34" s="1" t="s">
        <v>45</v>
      </c>
      <c r="AE34" s="1" t="s">
        <v>105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7"/>
      <c r="D35" s="22"/>
      <c r="E35" s="22"/>
      <c r="F35" s="22"/>
      <c r="G35" s="23">
        <f>IFERROR( HLOOKUP("BE",L35:BF$93,$A$93-$A35+1,FALSE),0)+ IFERROR( HLOOKUP("B",L35:BF$93,$A$93-$A35+1,FALSE),0)</f>
        <v>0</v>
      </c>
      <c r="H35" s="23">
        <f>IFERROR( HLOOKUP("BE",L35:BF$93,$A$93-$A35+1,FALSE),0)+ IFERROR( HLOOKUP("E",L35:BF$93,$A$93-$A35+1,FALSE),0)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91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98</v>
      </c>
      <c r="D37" s="22" t="s">
        <v>50</v>
      </c>
      <c r="E37" s="22" t="s">
        <v>50</v>
      </c>
      <c r="F37" s="22"/>
      <c r="G37" s="23">
        <f>IFERROR( HLOOKUP("BE",L37:BF$93,$A$93-$A37+1,FALSE),0)+ IFERROR( HLOOKUP("B",L37:BF$93,$A$93-$A37+1,FALSE),0)</f>
        <v>41036</v>
      </c>
      <c r="H37" s="23">
        <f>IFERROR( HLOOKUP("BE",L37:BF$93,$A$93-$A37+1,FALSE),0)+ IFERROR( HLOOKUP("E",L37:BF$93,$A$93-$A37+1,FALSE),0)</f>
        <v>41040</v>
      </c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 t="s">
        <v>104</v>
      </c>
      <c r="S37" s="1" t="s">
        <v>45</v>
      </c>
      <c r="T37" s="1" t="s">
        <v>45</v>
      </c>
      <c r="U37" s="1" t="s">
        <v>45</v>
      </c>
      <c r="V37" s="1" t="s">
        <v>105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99</v>
      </c>
      <c r="D38" s="22" t="s">
        <v>87</v>
      </c>
      <c r="E38" s="22" t="s">
        <v>50</v>
      </c>
      <c r="F38" s="22"/>
      <c r="G38" s="23">
        <f>IFERROR( HLOOKUP("BE",L38:BF$93,$A$93-$A38+1,FALSE),0)+ IFERROR( HLOOKUP("B",L38:BF$93,$A$93-$A38+1,FALSE),0)</f>
        <v>41035</v>
      </c>
      <c r="H38" s="23">
        <f>IFERROR( HLOOKUP("BE",L38:BF$93,$A$93-$A38+1,FALSE),0)+ IFERROR( HLOOKUP("E",L38:BF$93,$A$93-$A38+1,FALSE),0)</f>
        <v>41041</v>
      </c>
      <c r="I38" s="23" t="s">
        <v>37</v>
      </c>
      <c r="J38" s="22"/>
      <c r="K38" s="22"/>
      <c r="L38" s="1"/>
      <c r="M38" s="1"/>
      <c r="N38" s="1"/>
      <c r="O38" s="1"/>
      <c r="P38" s="1"/>
      <c r="Q38" s="1" t="s">
        <v>104</v>
      </c>
      <c r="R38" s="1" t="s">
        <v>45</v>
      </c>
      <c r="S38" s="1" t="s">
        <v>45</v>
      </c>
      <c r="T38" s="1" t="s">
        <v>45</v>
      </c>
      <c r="U38" s="1" t="s">
        <v>45</v>
      </c>
      <c r="V38" s="1" t="s">
        <v>45</v>
      </c>
      <c r="W38" s="1" t="s">
        <v>105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25</v>
      </c>
      <c r="B39" s="22"/>
      <c r="C39" s="27" t="s">
        <v>137</v>
      </c>
      <c r="D39" s="22" t="s">
        <v>118</v>
      </c>
      <c r="E39" s="22" t="s">
        <v>50</v>
      </c>
      <c r="F39" s="22"/>
      <c r="G39" s="23">
        <f>IFERROR( HLOOKUP("BE",L39:BF$93,$A$93-$A39+1,FALSE),0)+ IFERROR( HLOOKUP("B",L39:BF$93,$A$93-$A39+1,FALSE),0)</f>
        <v>41034</v>
      </c>
      <c r="H39" s="23">
        <f>IFERROR( HLOOKUP("BE",L39:BF$93,$A$93-$A39+1,FALSE),0)+ IFERROR( HLOOKUP("E",L39:BF$93,$A$93-$A39+1,FALSE),0)</f>
        <v>41040</v>
      </c>
      <c r="I39" s="23" t="s">
        <v>37</v>
      </c>
      <c r="J39" s="22"/>
      <c r="K39" s="22"/>
      <c r="L39" s="1"/>
      <c r="M39" s="1"/>
      <c r="N39" s="1"/>
      <c r="O39" s="1"/>
      <c r="P39" s="1" t="s">
        <v>104</v>
      </c>
      <c r="Q39" s="1" t="s">
        <v>45</v>
      </c>
      <c r="R39" s="1" t="s">
        <v>45</v>
      </c>
      <c r="S39" s="1" t="s">
        <v>45</v>
      </c>
      <c r="T39" s="1" t="s">
        <v>45</v>
      </c>
      <c r="U39" s="1" t="s">
        <v>45</v>
      </c>
      <c r="V39" s="1" t="s">
        <v>105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26</v>
      </c>
      <c r="B40" s="22"/>
      <c r="C40" s="27" t="s">
        <v>147</v>
      </c>
      <c r="D40" s="22" t="s">
        <v>50</v>
      </c>
      <c r="E40" s="22" t="s">
        <v>50</v>
      </c>
      <c r="F40" s="22"/>
      <c r="G40" s="23"/>
      <c r="H40" s="23"/>
      <c r="I40" s="23" t="s">
        <v>37</v>
      </c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30">
      <c r="A41">
        <v>27</v>
      </c>
      <c r="B41" s="22"/>
      <c r="C41" s="27" t="s">
        <v>148</v>
      </c>
      <c r="D41" s="22"/>
      <c r="E41" s="22"/>
      <c r="F41" s="22"/>
      <c r="G41" s="23"/>
      <c r="H41" s="23"/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30">
      <c r="A42">
        <v>28</v>
      </c>
      <c r="B42" s="22"/>
      <c r="C42" s="27" t="s">
        <v>140</v>
      </c>
      <c r="D42" s="22" t="s">
        <v>111</v>
      </c>
      <c r="E42" s="22" t="s">
        <v>111</v>
      </c>
      <c r="F42" s="22"/>
      <c r="G42" s="23">
        <f>IFERROR( HLOOKUP("BE",L42:BF$93,$A$93-$A42+1,FALSE),0)+ IFERROR( HLOOKUP("B",L42:BF$93,$A$93-$A42+1,FALSE),0)</f>
        <v>41041</v>
      </c>
      <c r="H42" s="23">
        <f>IFERROR( HLOOKUP("BE",L42:BF$93,$A$93-$A42+1,FALSE),0)+ IFERROR( HLOOKUP("E",L42:BF$93,$A$93-$A42+1,FALSE),0)</f>
        <v>41045</v>
      </c>
      <c r="I42" s="23" t="s">
        <v>35</v>
      </c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104</v>
      </c>
      <c r="X42" s="1" t="s">
        <v>45</v>
      </c>
      <c r="Y42" s="1" t="s">
        <v>45</v>
      </c>
      <c r="Z42" s="1" t="s">
        <v>45</v>
      </c>
      <c r="AA42" s="1" t="s">
        <v>105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s="20" customFormat="1">
      <c r="A43">
        <v>29</v>
      </c>
      <c r="B43" s="21"/>
      <c r="C43" s="28" t="s">
        <v>46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30</v>
      </c>
      <c r="B44" s="22"/>
      <c r="C44" s="35" t="s">
        <v>92</v>
      </c>
      <c r="D44" s="22"/>
      <c r="E44" s="22"/>
      <c r="F44" s="22"/>
      <c r="G44" s="23"/>
      <c r="H44" s="23"/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>
      <c r="A45">
        <v>31</v>
      </c>
      <c r="B45" s="22"/>
      <c r="C45" s="27" t="s">
        <v>102</v>
      </c>
      <c r="D45" s="22" t="s">
        <v>118</v>
      </c>
      <c r="E45" s="22" t="s">
        <v>85</v>
      </c>
      <c r="F45" s="22"/>
      <c r="G45" s="23">
        <f>IFERROR( HLOOKUP("BE",L45:BF$93,$A$93-$A45+1,FALSE),0)+ IFERROR( HLOOKUP("B",L45:BF$93,$A$93-$A45+1,FALSE),0)</f>
        <v>41046</v>
      </c>
      <c r="H45" s="23">
        <f>IFERROR( HLOOKUP("BE",L45:BF$93,$A$93-$A45+1,FALSE),0)+ IFERROR( HLOOKUP("E",L45:BF$93,$A$93-$A45+1,FALSE),0)</f>
        <v>41051</v>
      </c>
      <c r="I45" s="23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 t="s">
        <v>104</v>
      </c>
      <c r="AC45" s="1" t="s">
        <v>45</v>
      </c>
      <c r="AD45" s="1" t="s">
        <v>45</v>
      </c>
      <c r="AE45" s="1" t="s">
        <v>45</v>
      </c>
      <c r="AF45" s="1" t="s">
        <v>45</v>
      </c>
      <c r="AG45" s="1" t="s">
        <v>105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32</v>
      </c>
      <c r="B46" s="22"/>
      <c r="C46" s="27" t="s">
        <v>93</v>
      </c>
      <c r="D46" s="22" t="s">
        <v>118</v>
      </c>
      <c r="E46" s="22" t="s">
        <v>85</v>
      </c>
      <c r="F46" s="22"/>
      <c r="G46" s="23">
        <f>IFERROR( HLOOKUP("BE",L46:BF$93,$A$93-$A46+1,FALSE),0)+ IFERROR( HLOOKUP("B",L46:BF$93,$A$93-$A46+1,FALSE),0)</f>
        <v>41048</v>
      </c>
      <c r="H46" s="23">
        <f>IFERROR( HLOOKUP("BE",L46:BF$93,$A$93-$A46+1,FALSE),0)+ IFERROR( HLOOKUP("E",L46:BF$93,$A$93-$A46+1,FALSE),0)</f>
        <v>41053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 t="s">
        <v>104</v>
      </c>
      <c r="AE46" s="1" t="s">
        <v>45</v>
      </c>
      <c r="AF46" s="1" t="s">
        <v>45</v>
      </c>
      <c r="AG46" s="1" t="s">
        <v>45</v>
      </c>
      <c r="AH46" s="1" t="s">
        <v>45</v>
      </c>
      <c r="AI46" s="1" t="s">
        <v>105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33</v>
      </c>
      <c r="B47" s="22"/>
      <c r="C47" s="28" t="s">
        <v>95</v>
      </c>
      <c r="D47" s="28"/>
      <c r="E47" s="28"/>
      <c r="F47" s="28"/>
      <c r="G47" s="28"/>
      <c r="H47" s="28"/>
      <c r="I47" s="28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34</v>
      </c>
      <c r="B48" s="22"/>
      <c r="C48" s="27" t="s">
        <v>94</v>
      </c>
      <c r="D48" s="22" t="s">
        <v>87</v>
      </c>
      <c r="E48" s="22" t="s">
        <v>134</v>
      </c>
      <c r="F48" s="22"/>
      <c r="G48" s="23">
        <f>IFERROR( HLOOKUP("BE",L48:BF$93,$A$93-$A48+1,FALSE),0)+ IFERROR( HLOOKUP("B",L48:BF$93,$A$93-$A48+1,FALSE),0)</f>
        <v>41046</v>
      </c>
      <c r="H48" s="23">
        <f>IFERROR( HLOOKUP("BE",L48:BF$93,$A$93-$A48+1,FALSE),0)+ IFERROR( HLOOKUP("E",L48:BF$93,$A$93-$A48+1,FALSE),0)</f>
        <v>41051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 t="s">
        <v>104</v>
      </c>
      <c r="AC48" s="1" t="s">
        <v>45</v>
      </c>
      <c r="AD48" s="1" t="s">
        <v>45</v>
      </c>
      <c r="AE48" s="1" t="s">
        <v>45</v>
      </c>
      <c r="AF48" s="1" t="s">
        <v>45</v>
      </c>
      <c r="AG48" s="1" t="s">
        <v>105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35</v>
      </c>
      <c r="B49" s="22"/>
      <c r="C49" s="27" t="s">
        <v>96</v>
      </c>
      <c r="D49" s="22" t="s">
        <v>87</v>
      </c>
      <c r="E49" s="22" t="s">
        <v>134</v>
      </c>
      <c r="F49" s="22"/>
      <c r="G49" s="23">
        <f>IFERROR( HLOOKUP("BE",L49:BF$93,$A$93-$A49+1,FALSE),0)+ IFERROR( HLOOKUP("B",L49:BF$93,$A$93-$A49+1,FALSE),0)</f>
        <v>41048</v>
      </c>
      <c r="H49" s="23">
        <f>IFERROR( HLOOKUP("BE",L49:BF$93,$A$93-$A49+1,FALSE),0)+ IFERROR( HLOOKUP("E",L49:BF$93,$A$93-$A49+1,FALSE),0)</f>
        <v>41053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104</v>
      </c>
      <c r="AE49" s="1" t="s">
        <v>45</v>
      </c>
      <c r="AF49" s="1" t="s">
        <v>45</v>
      </c>
      <c r="AG49" s="1" t="s">
        <v>45</v>
      </c>
      <c r="AH49" s="1" t="s">
        <v>45</v>
      </c>
      <c r="AI49" s="1" t="s">
        <v>105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>
      <c r="A50">
        <v>36</v>
      </c>
      <c r="B50" s="22"/>
      <c r="C50" s="28" t="s">
        <v>97</v>
      </c>
      <c r="D50" s="21"/>
      <c r="E50" s="21"/>
      <c r="F50" s="21"/>
      <c r="G50" s="21"/>
      <c r="H50" s="21"/>
      <c r="I50" s="21"/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>
      <c r="A51">
        <v>37</v>
      </c>
      <c r="B51" s="22"/>
      <c r="C51" s="27" t="s">
        <v>100</v>
      </c>
      <c r="D51" s="22" t="s">
        <v>50</v>
      </c>
      <c r="E51" s="22" t="s">
        <v>50</v>
      </c>
      <c r="F51" s="22"/>
      <c r="G51" s="23">
        <f>IFERROR( HLOOKUP("BE",L51:BF$93,$A$93-$A51+1,FALSE),0)+ IFERROR( HLOOKUP("B",L51:BF$93,$A$93-$A51+1,FALSE),0)</f>
        <v>41032</v>
      </c>
      <c r="H51" s="23">
        <f>IFERROR( HLOOKUP("BE",L51:BF$93,$A$93-$A51+1,FALSE),0)+ IFERROR( HLOOKUP("E",L51:BF$93,$A$93-$A51+1,FALSE),0)</f>
        <v>41034</v>
      </c>
      <c r="I51" s="23" t="s">
        <v>146</v>
      </c>
      <c r="J51" s="22" t="s">
        <v>136</v>
      </c>
      <c r="K51" s="22" t="s">
        <v>136</v>
      </c>
      <c r="L51" s="1"/>
      <c r="M51" s="1"/>
      <c r="N51" s="1" t="s">
        <v>104</v>
      </c>
      <c r="O51" s="1" t="s">
        <v>45</v>
      </c>
      <c r="P51" s="1" t="s">
        <v>105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30">
      <c r="A52">
        <v>38</v>
      </c>
      <c r="B52" s="22"/>
      <c r="C52" s="27" t="s">
        <v>101</v>
      </c>
      <c r="D52" s="22" t="s">
        <v>50</v>
      </c>
      <c r="E52" s="22" t="s">
        <v>50</v>
      </c>
      <c r="F52" s="22"/>
      <c r="G52" s="23">
        <f>IFERROR( HLOOKUP("BE",L52:BF$93,$A$93-$A52+1,FALSE),0)+ IFERROR( HLOOKUP("B",L52:BF$93,$A$93-$A52+1,FALSE),0)</f>
        <v>41032</v>
      </c>
      <c r="H52" s="23">
        <f>IFERROR( HLOOKUP("BE",L52:BF$93,$A$93-$A52+1,FALSE),0)+ IFERROR( HLOOKUP("E",L52:BF$93,$A$93-$A52+1,FALSE),0)</f>
        <v>41034</v>
      </c>
      <c r="I52" s="23" t="s">
        <v>146</v>
      </c>
      <c r="J52" s="22" t="s">
        <v>136</v>
      </c>
      <c r="K52" s="22" t="s">
        <v>136</v>
      </c>
      <c r="L52" s="1"/>
      <c r="M52" s="1"/>
      <c r="N52" s="1" t="s">
        <v>104</v>
      </c>
      <c r="O52" s="1" t="s">
        <v>45</v>
      </c>
      <c r="P52" s="1" t="s">
        <v>105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30">
      <c r="A53">
        <v>39</v>
      </c>
      <c r="B53" s="22"/>
      <c r="C53" s="27" t="s">
        <v>135</v>
      </c>
      <c r="D53" s="22" t="s">
        <v>50</v>
      </c>
      <c r="E53" s="22" t="s">
        <v>50</v>
      </c>
      <c r="F53" s="22"/>
      <c r="G53" s="23">
        <f>IFERROR( HLOOKUP("BE",L53:BF$93,$A$93-$A53+1,FALSE),0)+ IFERROR( HLOOKUP("B",L53:BF$93,$A$93-$A53+1,FALSE),0)</f>
        <v>41032</v>
      </c>
      <c r="H53" s="23">
        <f>IFERROR( HLOOKUP("BE",L53:BF$93,$A$93-$A53+1,FALSE),0)+ IFERROR( HLOOKUP("E",L53:BF$93,$A$93-$A53+1,FALSE),0)</f>
        <v>41034</v>
      </c>
      <c r="I53" s="23" t="s">
        <v>146</v>
      </c>
      <c r="J53" s="22" t="s">
        <v>136</v>
      </c>
      <c r="K53" s="22" t="s">
        <v>136</v>
      </c>
      <c r="L53" s="1"/>
      <c r="M53" s="1"/>
      <c r="N53" s="1" t="s">
        <v>104</v>
      </c>
      <c r="O53" s="1" t="s">
        <v>45</v>
      </c>
      <c r="P53" s="1" t="s">
        <v>105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40</v>
      </c>
      <c r="B54" s="22"/>
      <c r="C54" s="27"/>
      <c r="D54" s="22"/>
      <c r="E54" s="22"/>
      <c r="F54" s="22"/>
      <c r="G54" s="23">
        <f>IFERROR( HLOOKUP("BE",L54:BF$93,$A$93-$A54+1,FALSE),0)+ IFERROR( HLOOKUP("B",L54:BF$93,$A$93-$A54+1,FALSE),0)</f>
        <v>0</v>
      </c>
      <c r="H54" s="23">
        <f>IFERROR( HLOOKUP("BE",L54:BF$93,$A$93-$A54+1,FALSE),0)+ IFERROR( HLOOKUP("E",L54:BF$93,$A$93-$A54+1,FALSE),0)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41</v>
      </c>
      <c r="B55" s="22"/>
      <c r="C55" s="27"/>
      <c r="D55" s="22"/>
      <c r="E55" s="22"/>
      <c r="F55" s="22"/>
      <c r="G55" s="23">
        <f>IFERROR( HLOOKUP("BE",L55:BF$93,$A$93-$A55+1,FALSE),0)+ IFERROR( HLOOKUP("B",L55:BF$93,$A$93-$A55+1,FALSE),0)</f>
        <v>0</v>
      </c>
      <c r="H55" s="23">
        <f>IFERROR( HLOOKUP("BE",L55:BF$93,$A$93-$A55+1,FALSE),0)+ IFERROR( HLOOKUP("E",L55:BF$93,$A$93-$A55+1,FALSE),0)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>
      <c r="A56">
        <v>42</v>
      </c>
      <c r="B56" s="21"/>
      <c r="C56" s="28" t="s">
        <v>47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43</v>
      </c>
      <c r="B57" s="22"/>
      <c r="C57" s="27" t="s">
        <v>61</v>
      </c>
      <c r="D57" s="22" t="s">
        <v>50</v>
      </c>
      <c r="E57" s="22" t="s">
        <v>50</v>
      </c>
      <c r="F57" s="22"/>
      <c r="G57" s="23">
        <f>IFERROR( HLOOKUP("BE",L57:BF$93,$A$93-$A57+1,FALSE),0)+ IFERROR( HLOOKUP("B",L57:BF$93,$A$93-$A57+1,FALSE),0)</f>
        <v>0</v>
      </c>
      <c r="H57" s="23">
        <f>IFERROR( HLOOKUP("BE",L57:BF$93,$A$93-$A57+1,FALSE),0)+ IFERROR( HLOOKUP("E",L57:BF$93,$A$93-$A57+1,FALSE),0)</f>
        <v>0</v>
      </c>
      <c r="I57" s="23" t="s">
        <v>35</v>
      </c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s="20" customFormat="1">
      <c r="A58">
        <v>44</v>
      </c>
      <c r="B58" s="21"/>
      <c r="C58" s="28" t="s">
        <v>48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45</v>
      </c>
      <c r="B59" s="22"/>
      <c r="C59" s="34"/>
      <c r="D59" s="22"/>
      <c r="E59" s="22"/>
      <c r="F59" s="22"/>
      <c r="G59" s="23">
        <f>IFERROR( HLOOKUP("BE",L59:BF$93,$A$93-$A59+1,FALSE),0)+ IFERROR( HLOOKUP("B",L59:BF$93,$A$93-$A59+1,FALSE),0)</f>
        <v>0</v>
      </c>
      <c r="H59" s="23">
        <f>IFERROR( HLOOKUP("BE",L59:BF$93,$A$93-$A59+1,FALSE),0)+ IFERROR( HLOOKUP("E",L59:BF$93,$A$93-$A59+1,FALSE),0)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46</v>
      </c>
      <c r="B60" s="22"/>
      <c r="C60" s="27"/>
      <c r="D60" s="22"/>
      <c r="E60" s="22"/>
      <c r="F60" s="22"/>
      <c r="G60" s="23">
        <f>IFERROR( HLOOKUP("BE",L60:BF$93,$A$93-$A60+1,FALSE),0)+ IFERROR( HLOOKUP("B",L60:BF$93,$A$93-$A60+1,FALSE),0)</f>
        <v>0</v>
      </c>
      <c r="H60" s="23">
        <f>IFERROR( HLOOKUP("BE",L60:BF$93,$A$93-$A60+1,FALSE),0)+ IFERROR( HLOOKUP("E",L60:BF$93,$A$93-$A60+1,FALSE),0)</f>
        <v>0</v>
      </c>
      <c r="I60" s="23"/>
      <c r="J60" s="22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47</v>
      </c>
      <c r="B61" s="22"/>
      <c r="C61" s="27"/>
      <c r="D61" s="22"/>
      <c r="E61" s="22"/>
      <c r="F61" s="22"/>
      <c r="G61" s="23">
        <f>IFERROR( HLOOKUP("BE",L61:BF$93,$A$93-$A61+1,FALSE),0)+ IFERROR( HLOOKUP("B",L61:BF$93,$A$93-$A61+1,FALSE),0)</f>
        <v>0</v>
      </c>
      <c r="H61" s="23">
        <f>IFERROR( HLOOKUP("BE",L61:BF$93,$A$93-$A61+1,FALSE),0)+ IFERROR( HLOOKUP("E",L61:BF$93,$A$93-$A61+1,FALSE),0)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48</v>
      </c>
      <c r="B62" s="22"/>
      <c r="C62" s="27"/>
      <c r="D62" s="22"/>
      <c r="E62" s="22"/>
      <c r="F62" s="22"/>
      <c r="G62" s="23">
        <f>IFERROR( HLOOKUP("BE",L62:BF$93,$A$93-$A62+1,FALSE),0)+ IFERROR( HLOOKUP("B",L62:BF$93,$A$93-$A62+1,FALSE),0)</f>
        <v>0</v>
      </c>
      <c r="H62" s="23">
        <f>IFERROR( HLOOKUP("BE",L62:BF$93,$A$93-$A62+1,FALSE),0)+ IFERROR( HLOOKUP("E",L62:BF$93,$A$93-$A62+1,FALSE),0)</f>
        <v>0</v>
      </c>
      <c r="I62" s="23"/>
      <c r="J62" s="22" t="s">
        <v>54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49</v>
      </c>
      <c r="B63" s="22"/>
      <c r="C63" s="27"/>
      <c r="D63" s="22"/>
      <c r="E63" s="22"/>
      <c r="F63" s="22"/>
      <c r="G63" s="23">
        <f>IFERROR( HLOOKUP("BE",L63:BF$93,$A$93-$A63+1,FALSE),0)+ IFERROR( HLOOKUP("B",L63:BF$93,$A$93-$A63+1,FALSE),0)</f>
        <v>0</v>
      </c>
      <c r="H63" s="23">
        <f>IFERROR( HLOOKUP("BE",L63:BF$93,$A$93-$A63+1,FALSE),0)+ IFERROR( HLOOKUP("E",L63:BF$93,$A$93-$A63+1,FALSE),0)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50</v>
      </c>
      <c r="B64" s="22"/>
      <c r="C64" s="27"/>
      <c r="D64" s="22"/>
      <c r="E64" s="22"/>
      <c r="F64" s="22"/>
      <c r="G64" s="23">
        <f>IFERROR( HLOOKUP("BE",L64:BF$93,$A$93-$A64+1,FALSE),0)+ IFERROR( HLOOKUP("B",L64:BF$93,$A$93-$A64+1,FALSE),0)</f>
        <v>0</v>
      </c>
      <c r="H64" s="23">
        <f>IFERROR( HLOOKUP("BE",L64:BF$93,$A$93-$A64+1,FALSE),0)+ IFERROR( HLOOKUP("E",L64:BF$93,$A$93-$A64+1,FALSE),0)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51</v>
      </c>
      <c r="B65" s="22"/>
      <c r="C65" s="27"/>
      <c r="D65" s="22"/>
      <c r="E65" s="22"/>
      <c r="F65" s="22"/>
      <c r="G65" s="23">
        <f>IFERROR( HLOOKUP("BE",L65:BF$93,$A$93-$A65+1,FALSE),0)+ IFERROR( HLOOKUP("B",L65:BF$93,$A$93-$A65+1,FALSE),0)</f>
        <v>0</v>
      </c>
      <c r="H65" s="23">
        <f>IFERROR( HLOOKUP("BE",L65:BF$93,$A$93-$A65+1,FALSE),0)+ IFERROR( HLOOKUP("E",L65:BF$93,$A$93-$A65+1,FALSE),0)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s="20" customFormat="1">
      <c r="A66">
        <v>52</v>
      </c>
      <c r="B66" s="21"/>
      <c r="C66" s="28" t="s">
        <v>56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53</v>
      </c>
      <c r="B67" s="22"/>
      <c r="C67" s="51"/>
      <c r="D67" s="22"/>
      <c r="E67" s="22"/>
      <c r="F67" s="22"/>
      <c r="G67" s="23">
        <f>IFERROR( HLOOKUP("BE",L67:BF$93,$A$93-$A67+1,FALSE),0)+ IFERROR( HLOOKUP("B",L67:BF$93,$A$93-$A67+1,FALSE),0)</f>
        <v>0</v>
      </c>
      <c r="H67" s="23">
        <f>IFERROR( HLOOKUP("BE",L67:BF$93,$A$93-$A67+1,FALSE),0)+ IFERROR( HLOOKUP("E",L67:BF$93,$A$93-$A67+1,FALSE),0)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54</v>
      </c>
      <c r="B68" s="22"/>
      <c r="C68" s="27"/>
      <c r="D68" s="22"/>
      <c r="E68" s="22"/>
      <c r="F68" s="22"/>
      <c r="G68" s="23">
        <f>IFERROR( HLOOKUP("BE",L68:BF$93,$A$93-$A68+1,FALSE),0)+ IFERROR( HLOOKUP("B",L68:BF$93,$A$93-$A68+1,FALSE),0)</f>
        <v>0</v>
      </c>
      <c r="H68" s="23">
        <f>IFERROR( HLOOKUP("BE",L68:BF$93,$A$93-$A68+1,FALSE),0)+ IFERROR( HLOOKUP("E",L68:BF$93,$A$93-$A68+1,FALSE),0)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55</v>
      </c>
      <c r="B69" s="22"/>
      <c r="C69" s="27"/>
      <c r="D69" s="22"/>
      <c r="E69" s="22"/>
      <c r="F69" s="22"/>
      <c r="G69" s="23">
        <f>IFERROR( HLOOKUP("BE",L69:BF$93,$A$93-$A69+1,FALSE),0)+ IFERROR( HLOOKUP("B",L69:BF$93,$A$93-$A69+1,FALSE),0)</f>
        <v>0</v>
      </c>
      <c r="H69" s="23">
        <f>IFERROR( HLOOKUP("BE",L69:BF$93,$A$93-$A69+1,FALSE),0)+ IFERROR( HLOOKUP("E",L69:BF$93,$A$93-$A69+1,FALSE),0)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56</v>
      </c>
      <c r="B70" s="22"/>
      <c r="C70" s="27"/>
      <c r="D70" s="22"/>
      <c r="E70" s="22"/>
      <c r="F70" s="22"/>
      <c r="G70" s="23">
        <f>IFERROR( HLOOKUP("BE",L70:BF$93,$A$93-$A70+1,FALSE),0)+ IFERROR( HLOOKUP("B",L70:BF$93,$A$93-$A70+1,FALSE),0)</f>
        <v>0</v>
      </c>
      <c r="H70" s="23">
        <f>IFERROR( HLOOKUP("BE",L70:BF$93,$A$93-$A70+1,FALSE),0)+ IFERROR( HLOOKUP("E",L70:BF$93,$A$93-$A70+1,FALSE),0)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>
      <c r="A71">
        <v>57</v>
      </c>
      <c r="B71" s="22"/>
      <c r="C71" s="34"/>
      <c r="D71" s="22"/>
      <c r="E71" s="22"/>
      <c r="F71" s="22"/>
      <c r="G71" s="23">
        <f>IFERROR( HLOOKUP("BE",L71:BF$93,$A$93-$A71+1,FALSE),0)+ IFERROR( HLOOKUP("B",L71:BF$93,$A$93-$A71+1,FALSE),0)</f>
        <v>0</v>
      </c>
      <c r="H71" s="23">
        <f>IFERROR( HLOOKUP("BE",L71:BF$93,$A$93-$A71+1,FALSE),0)+ IFERROR( HLOOKUP("E",L71:BF$93,$A$93-$A71+1,FALSE),0)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58</v>
      </c>
      <c r="B72" s="22"/>
      <c r="C72" s="27"/>
      <c r="D72" s="22"/>
      <c r="E72" s="22"/>
      <c r="F72" s="22"/>
      <c r="G72" s="23">
        <f>IFERROR( HLOOKUP("BE",L72:BF$93,$A$93-$A72+1,FALSE),0)+ IFERROR( HLOOKUP("B",L72:BF$93,$A$93-$A72+1,FALSE),0)</f>
        <v>0</v>
      </c>
      <c r="H72" s="23">
        <f>IFERROR( HLOOKUP("BE",L72:BF$93,$A$93-$A72+1,FALSE),0)+ IFERROR( HLOOKUP("E",L72:BF$93,$A$93-$A72+1,FALSE),0)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20" customFormat="1">
      <c r="A73">
        <v>59</v>
      </c>
      <c r="B73" s="21"/>
      <c r="C73" s="28" t="s">
        <v>57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60</v>
      </c>
      <c r="B74" s="22"/>
      <c r="C74" s="35" t="s">
        <v>58</v>
      </c>
      <c r="D74" s="22"/>
      <c r="E74" s="22"/>
      <c r="F74" s="22"/>
      <c r="G74" s="23">
        <f>IFERROR( HLOOKUP("BE",L74:BF$93,$A$93-$A74+1,FALSE),0)+ IFERROR( HLOOKUP("B",L74:BF$93,$A$93-$A74+1,FALSE),0)</f>
        <v>0</v>
      </c>
      <c r="H74" s="23">
        <f>IFERROR( HLOOKUP("BE",L74:BF$93,$A$93-$A74+1,FALSE),0)+ IFERROR( HLOOKUP("E",L74:BF$93,$A$93-$A74+1,FALSE),0)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61</v>
      </c>
      <c r="B75" s="22"/>
      <c r="C75" s="51" t="s">
        <v>151</v>
      </c>
      <c r="D75" s="22"/>
      <c r="E75" s="22"/>
      <c r="F75" s="22"/>
      <c r="G75" s="23">
        <f>IFERROR( HLOOKUP("BE",L75:BF$93,$A$93-$A75+1,FALSE),0)+ IFERROR( HLOOKUP("B",L75:BF$93,$A$93-$A75+1,FALSE),0)</f>
        <v>0</v>
      </c>
      <c r="H75" s="23">
        <f>IFERROR( HLOOKUP("BE",L75:BF$93,$A$93-$A75+1,FALSE),0)+ IFERROR( HLOOKUP("E",L75:BF$93,$A$93-$A75+1,FALSE),0)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62</v>
      </c>
      <c r="B76" s="22"/>
      <c r="C76" s="34"/>
      <c r="D76" s="22"/>
      <c r="E76" s="22"/>
      <c r="F76" s="22"/>
      <c r="G76" s="23">
        <f>IFERROR( HLOOKUP("BE",L76:BF$93,$A$93-$A76+1,FALSE),0)+ IFERROR( HLOOKUP("B",L76:BF$93,$A$93-$A76+1,FALSE),0)</f>
        <v>0</v>
      </c>
      <c r="H76" s="23">
        <f>IFERROR( HLOOKUP("BE",L76:BF$93,$A$93-$A76+1,FALSE),0)+ IFERROR( HLOOKUP("E",L76:BF$93,$A$93-$A76+1,FALSE),0)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63</v>
      </c>
      <c r="B77" s="22"/>
      <c r="C77" s="34"/>
      <c r="D77" s="22"/>
      <c r="E77" s="22"/>
      <c r="F77" s="22"/>
      <c r="G77" s="23">
        <f>IFERROR( HLOOKUP("BE",L77:BF$93,$A$93-$A77+1,FALSE),0)+ IFERROR( HLOOKUP("B",L77:BF$93,$A$93-$A77+1,FALSE),0)</f>
        <v>0</v>
      </c>
      <c r="H77" s="23">
        <f>IFERROR( HLOOKUP("BE",L77:BF$93,$A$93-$A77+1,FALSE),0)+ IFERROR( HLOOKUP("E",L77:BF$93,$A$93-$A77+1,FALSE),0)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64</v>
      </c>
      <c r="B78" s="22"/>
      <c r="C78" s="34"/>
      <c r="D78" s="22"/>
      <c r="E78" s="22"/>
      <c r="F78" s="22"/>
      <c r="G78" s="23">
        <f>IFERROR( HLOOKUP("BE",L78:BF$93,$A$93-$A78+1,FALSE),0)+ IFERROR( HLOOKUP("B",L78:BF$93,$A$93-$A78+1,FALSE),0)</f>
        <v>0</v>
      </c>
      <c r="H78" s="23">
        <f>IFERROR( HLOOKUP("BE",L78:BF$93,$A$93-$A78+1,FALSE),0)+ IFERROR( HLOOKUP("E",L78:BF$93,$A$93-$A78+1,FALSE),0)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65</v>
      </c>
      <c r="B79" s="22"/>
      <c r="C79" s="35" t="s">
        <v>59</v>
      </c>
      <c r="D79" s="22"/>
      <c r="E79" s="22"/>
      <c r="F79" s="22"/>
      <c r="G79" s="23">
        <f>IFERROR( HLOOKUP("BE",L79:BF$93,$A$93-$A79+1,FALSE),0)+ IFERROR( HLOOKUP("B",L79:BF$93,$A$93-$A79+1,FALSE),0)</f>
        <v>0</v>
      </c>
      <c r="H79" s="23">
        <f>IFERROR( HLOOKUP("BE",L79:BF$93,$A$93-$A79+1,FALSE),0)+ IFERROR( HLOOKUP("E",L79:BF$93,$A$93-$A79+1,FALSE),0)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66</v>
      </c>
      <c r="B80" s="22"/>
      <c r="C80" s="27" t="s">
        <v>153</v>
      </c>
      <c r="D80" s="22"/>
      <c r="E80" s="22"/>
      <c r="F80" s="22"/>
      <c r="G80" s="23">
        <f>IFERROR( HLOOKUP("BE",L80:BF$93,$A$93-$A80+1,FALSE),0)+ IFERROR( HLOOKUP("B",L80:BF$93,$A$93-$A80+1,FALSE),0)</f>
        <v>0</v>
      </c>
      <c r="H80" s="23">
        <f>IFERROR( HLOOKUP("BE",L80:BF$93,$A$93-$A80+1,FALSE),0)+ IFERROR( HLOOKUP("E",L80:BF$93,$A$93-$A80+1,FALSE),0)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67</v>
      </c>
      <c r="B81" s="22"/>
      <c r="C81" s="27" t="s">
        <v>152</v>
      </c>
      <c r="D81" s="22"/>
      <c r="E81" s="22"/>
      <c r="F81" s="22"/>
      <c r="G81" s="23">
        <f>IFERROR( HLOOKUP("BE",L81:BF$93,$A$93-$A81+1,FALSE),0)+ IFERROR( HLOOKUP("B",L81:BF$93,$A$93-$A81+1,FALSE),0)</f>
        <v>0</v>
      </c>
      <c r="H81" s="23">
        <f>IFERROR( HLOOKUP("BE",L81:BF$93,$A$93-$A81+1,FALSE),0)+ IFERROR( HLOOKUP("E",L81:BF$93,$A$93-$A81+1,FALSE),0)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68</v>
      </c>
      <c r="B82" s="22"/>
      <c r="C82" s="27" t="s">
        <v>141</v>
      </c>
      <c r="D82" s="22"/>
      <c r="E82" s="22"/>
      <c r="F82" s="22"/>
      <c r="G82" s="23">
        <f>IFERROR( HLOOKUP("BE",L82:BF$93,$A$93-$A82+1,FALSE),0)+ IFERROR( HLOOKUP("B",L82:BF$93,$A$93-$A82+1,FALSE),0)</f>
        <v>0</v>
      </c>
      <c r="H82" s="23">
        <f>IFERROR( HLOOKUP("BE",L82:BF$93,$A$93-$A82+1,FALSE),0)+ IFERROR( HLOOKUP("E",L82:BF$93,$A$93-$A82+1,FALSE),0)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69</v>
      </c>
      <c r="B83" s="22"/>
      <c r="C83" s="35" t="s">
        <v>154</v>
      </c>
      <c r="D83" s="22"/>
      <c r="E83" s="22"/>
      <c r="F83" s="22"/>
      <c r="G83" s="23">
        <f>IFERROR( HLOOKUP("BE",L83:BF$93,$A$93-$A83+1,FALSE),0)+ IFERROR( HLOOKUP("B",L83:BF$93,$A$93-$A83+1,FALSE),0)</f>
        <v>0</v>
      </c>
      <c r="H83" s="23">
        <f>IFERROR( HLOOKUP("BE",L83:BF$93,$A$93-$A83+1,FALSE),0)+ IFERROR( HLOOKUP("E",L83:BF$93,$A$93-$A83+1,FALSE),0)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70</v>
      </c>
      <c r="B84" s="22"/>
      <c r="C84" s="35"/>
      <c r="D84" s="22"/>
      <c r="E84" s="22"/>
      <c r="F84" s="22"/>
      <c r="G84" s="23">
        <f>IFERROR( HLOOKUP("BE",L84:BF$93,$A$93-$A84+1,FALSE),0)+ IFERROR( HLOOKUP("B",L84:BF$93,$A$93-$A84+1,FALSE),0)</f>
        <v>0</v>
      </c>
      <c r="H84" s="23">
        <f>IFERROR( HLOOKUP("BE",L84:BF$93,$A$93-$A84+1,FALSE),0)+ IFERROR( HLOOKUP("E",L84:BF$93,$A$93-$A84+1,FALSE),0)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71</v>
      </c>
      <c r="B85" s="22"/>
      <c r="C85" s="34"/>
      <c r="D85" s="22"/>
      <c r="E85" s="22"/>
      <c r="F85" s="22"/>
      <c r="G85" s="23">
        <f>IFERROR( HLOOKUP("BE",L85:BF$93,$A$93-$A85+1,FALSE),0)+ IFERROR( HLOOKUP("B",L85:BF$93,$A$93-$A85+1,FALSE),0)</f>
        <v>0</v>
      </c>
      <c r="H85" s="23">
        <f>IFERROR( HLOOKUP("BE",L85:BF$93,$A$93-$A85+1,FALSE),0)+ IFERROR( HLOOKUP("E",L85:BF$93,$A$93-$A85+1,FALSE),0)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72</v>
      </c>
      <c r="B86" s="22"/>
      <c r="C86" s="34"/>
      <c r="D86" s="22"/>
      <c r="E86" s="22"/>
      <c r="F86" s="22"/>
      <c r="G86" s="23">
        <f>IFERROR( HLOOKUP("BE",L86:BF$93,$A$93-$A86+1,FALSE),0)+ IFERROR( HLOOKUP("B",L86:BF$93,$A$93-$A86+1,FALSE),0)</f>
        <v>0</v>
      </c>
      <c r="H86" s="23">
        <f>IFERROR( HLOOKUP("BE",L86:BF$93,$A$93-$A86+1,FALSE),0)+ IFERROR( HLOOKUP("E",L86:BF$93,$A$93-$A86+1,FALSE),0)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73</v>
      </c>
      <c r="B87" s="22"/>
      <c r="C87" s="35" t="s">
        <v>155</v>
      </c>
      <c r="D87" s="22"/>
      <c r="E87" s="22"/>
      <c r="F87" s="22"/>
      <c r="G87" s="23">
        <f>IFERROR( HLOOKUP("BE",L87:BF$93,$A$93-$A87+1,FALSE),0)+ IFERROR( HLOOKUP("B",L87:BF$93,$A$93-$A87+1,FALSE),0)</f>
        <v>0</v>
      </c>
      <c r="H87" s="23">
        <f>IFERROR( HLOOKUP("BE",L87:BF$93,$A$93-$A87+1,FALSE),0)+ IFERROR( HLOOKUP("E",L87:BF$93,$A$93-$A87+1,FALSE),0)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74</v>
      </c>
      <c r="B88" s="22"/>
      <c r="C88" s="27"/>
      <c r="D88" s="22"/>
      <c r="E88" s="22"/>
      <c r="F88" s="22"/>
      <c r="G88" s="23">
        <f>IFERROR( HLOOKUP("BE",L88:BF$93,$A$93-$A88+1,FALSE),0)+ IFERROR( HLOOKUP("B",L88:BF$93,$A$93-$A88+1,FALSE),0)</f>
        <v>0</v>
      </c>
      <c r="H88" s="23">
        <f>IFERROR( HLOOKUP("BE",L88:BF$93,$A$93-$A88+1,FALSE),0)+ IFERROR( HLOOKUP("E",L88:BF$93,$A$93-$A88+1,FALSE),0)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>
      <c r="A89">
        <v>75</v>
      </c>
      <c r="B89" s="22"/>
      <c r="C89" s="27"/>
      <c r="D89" s="22"/>
      <c r="E89" s="22"/>
      <c r="F89" s="22"/>
      <c r="G89" s="23">
        <f>IFERROR( HLOOKUP("BE",L89:BF$93,$A$93-$A89+1,FALSE),0)+ IFERROR( HLOOKUP("B",L89:BF$93,$A$93-$A89+1,FALSE),0)</f>
        <v>0</v>
      </c>
      <c r="H89" s="23">
        <f>IFERROR( HLOOKUP("BE",L89:BF$93,$A$93-$A89+1,FALSE),0)+ IFERROR( HLOOKUP("E",L89:BF$93,$A$93-$A89+1,FALSE),0)</f>
        <v>0</v>
      </c>
      <c r="I89" s="23"/>
      <c r="J89" s="22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>
      <c r="A90">
        <v>76</v>
      </c>
      <c r="B90" s="22"/>
      <c r="C90" s="27"/>
      <c r="D90" s="22"/>
      <c r="E90" s="22"/>
      <c r="F90" s="22"/>
      <c r="G90" s="23">
        <f>IFERROR( HLOOKUP("BE",L90:BF$93,$A$93-$A90+1,FALSE),0)+ IFERROR( HLOOKUP("B",L90:BF$93,$A$93-$A90+1,FALSE),0)</f>
        <v>0</v>
      </c>
      <c r="H90" s="23">
        <f>IFERROR( HLOOKUP("BE",L90:BF$93,$A$93-$A90+1,FALSE),0)+ IFERROR( HLOOKUP("E",L90:BF$93,$A$93-$A90+1,FALSE),0)</f>
        <v>0</v>
      </c>
      <c r="I90" s="23"/>
      <c r="J90" s="22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20" customFormat="1">
      <c r="A91">
        <v>77</v>
      </c>
      <c r="B91" s="21"/>
      <c r="C91" s="28" t="s">
        <v>51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</row>
    <row r="92" spans="1:98">
      <c r="A92">
        <v>78</v>
      </c>
    </row>
    <row r="93" spans="1:98" s="24" customFormat="1">
      <c r="A93">
        <v>79</v>
      </c>
      <c r="C93" s="31" t="s">
        <v>49</v>
      </c>
      <c r="G93" s="25"/>
      <c r="H93" s="25"/>
      <c r="I93" s="25"/>
      <c r="L93" s="25">
        <f>L13</f>
        <v>41030</v>
      </c>
      <c r="M93" s="25">
        <f t="shared" ref="M93:BF93" si="44">M13</f>
        <v>41031</v>
      </c>
      <c r="N93" s="25">
        <f t="shared" si="44"/>
        <v>41032</v>
      </c>
      <c r="O93" s="25">
        <f t="shared" si="44"/>
        <v>41033</v>
      </c>
      <c r="P93" s="25">
        <f t="shared" si="44"/>
        <v>41034</v>
      </c>
      <c r="Q93" s="25">
        <f t="shared" si="44"/>
        <v>41035</v>
      </c>
      <c r="R93" s="25">
        <f t="shared" si="44"/>
        <v>41036</v>
      </c>
      <c r="S93" s="25">
        <f t="shared" si="44"/>
        <v>41037</v>
      </c>
      <c r="T93" s="25">
        <f t="shared" si="44"/>
        <v>41038</v>
      </c>
      <c r="U93" s="25">
        <f t="shared" si="44"/>
        <v>41039</v>
      </c>
      <c r="V93" s="25">
        <f t="shared" si="44"/>
        <v>41040</v>
      </c>
      <c r="W93" s="25">
        <f t="shared" si="44"/>
        <v>41041</v>
      </c>
      <c r="X93" s="25">
        <f t="shared" si="44"/>
        <v>41042</v>
      </c>
      <c r="Y93" s="25">
        <f t="shared" si="44"/>
        <v>41043</v>
      </c>
      <c r="Z93" s="25">
        <f t="shared" si="44"/>
        <v>41044</v>
      </c>
      <c r="AA93" s="25">
        <f t="shared" si="44"/>
        <v>41045</v>
      </c>
      <c r="AB93" s="25">
        <f t="shared" si="44"/>
        <v>41046</v>
      </c>
      <c r="AC93" s="25">
        <f t="shared" si="44"/>
        <v>41047</v>
      </c>
      <c r="AD93" s="25">
        <f t="shared" si="44"/>
        <v>41048</v>
      </c>
      <c r="AE93" s="25">
        <f t="shared" si="44"/>
        <v>41049</v>
      </c>
      <c r="AF93" s="25">
        <f t="shared" si="44"/>
        <v>41050</v>
      </c>
      <c r="AG93" s="25">
        <f t="shared" si="44"/>
        <v>41051</v>
      </c>
      <c r="AH93" s="25">
        <f t="shared" si="44"/>
        <v>41052</v>
      </c>
      <c r="AI93" s="25">
        <f t="shared" si="44"/>
        <v>41053</v>
      </c>
      <c r="AJ93" s="25">
        <f t="shared" si="44"/>
        <v>41054</v>
      </c>
      <c r="AK93" s="25">
        <f t="shared" si="44"/>
        <v>41055</v>
      </c>
      <c r="AL93" s="25">
        <f t="shared" si="44"/>
        <v>41056</v>
      </c>
      <c r="AM93" s="25">
        <f t="shared" si="44"/>
        <v>41057</v>
      </c>
      <c r="AN93" s="25">
        <f t="shared" si="44"/>
        <v>41058</v>
      </c>
      <c r="AO93" s="25">
        <f t="shared" si="44"/>
        <v>41059</v>
      </c>
      <c r="AP93" s="25">
        <f t="shared" si="44"/>
        <v>41060</v>
      </c>
      <c r="AQ93" s="25">
        <f t="shared" si="44"/>
        <v>41061</v>
      </c>
      <c r="AR93" s="25">
        <f t="shared" si="44"/>
        <v>41062</v>
      </c>
      <c r="AS93" s="25">
        <f t="shared" si="44"/>
        <v>41063</v>
      </c>
      <c r="AT93" s="25">
        <f t="shared" si="44"/>
        <v>41064</v>
      </c>
      <c r="AU93" s="25">
        <f t="shared" si="44"/>
        <v>41065</v>
      </c>
      <c r="AV93" s="25">
        <f t="shared" si="44"/>
        <v>41066</v>
      </c>
      <c r="AW93" s="25">
        <f t="shared" si="44"/>
        <v>41067</v>
      </c>
      <c r="AX93" s="25">
        <f t="shared" si="44"/>
        <v>41068</v>
      </c>
      <c r="AY93" s="25">
        <f t="shared" si="44"/>
        <v>41069</v>
      </c>
      <c r="AZ93" s="25">
        <f t="shared" si="44"/>
        <v>41070</v>
      </c>
      <c r="BA93" s="25">
        <f t="shared" si="44"/>
        <v>41071</v>
      </c>
      <c r="BB93" s="25">
        <f t="shared" si="44"/>
        <v>41072</v>
      </c>
      <c r="BC93" s="25">
        <f t="shared" si="44"/>
        <v>41073</v>
      </c>
      <c r="BD93" s="25">
        <f t="shared" si="44"/>
        <v>41074</v>
      </c>
      <c r="BE93" s="25">
        <f t="shared" si="44"/>
        <v>41075</v>
      </c>
      <c r="BF93" s="25">
        <f t="shared" si="44"/>
        <v>41076</v>
      </c>
    </row>
  </sheetData>
  <autoFilter ref="A14:BG93">
    <filterColumn colId="3"/>
    <filterColumn colId="4"/>
  </autoFilter>
  <conditionalFormatting sqref="L92:AY92 L57:BF57 L59:BF90 L15:BF18 L20:BF22 BI20:CT90 L44:BF55 L24:BF42">
    <cfRule type="cellIs" dxfId="22" priority="47" operator="equal">
      <formula>"-"</formula>
    </cfRule>
    <cfRule type="cellIs" dxfId="21" priority="48" operator="equal">
      <formula>"E"</formula>
    </cfRule>
    <cfRule type="cellIs" dxfId="20" priority="49" operator="equal">
      <formula>"B"</formula>
    </cfRule>
  </conditionalFormatting>
  <conditionalFormatting sqref="L57:BF57 L59:BF90 L15:BF18 L20:BF22 BI20:CT90 L44:BF55 L24:BF42">
    <cfRule type="cellIs" dxfId="19" priority="46" operator="equal">
      <formula>"BE"</formula>
    </cfRule>
  </conditionalFormatting>
  <conditionalFormatting sqref="I57 I59:I90 I32:I42 I20:I22 I15:I18 I44:I46 I48:I49 I24:I30 I51:I55">
    <cfRule type="cellIs" dxfId="18" priority="81" operator="equal">
      <formula>$G$5</formula>
    </cfRule>
  </conditionalFormatting>
  <conditionalFormatting sqref="I15:I18 I20:I22 I32:I42 I57 I59:I90 I48:I49 I44:I46 I24:I30 I51:I55">
    <cfRule type="expression" dxfId="17" priority="90">
      <formula>AND(I15&lt;&gt;$G$5,$H15&lt;TODAY())</formula>
    </cfRule>
  </conditionalFormatting>
  <dataValidations count="3">
    <dataValidation type="list" allowBlank="1" showInputMessage="1" showErrorMessage="1" sqref="I57 I44:I55 I67:I72 I59:I65 I74:I90 I37:I42 I32:I35 I15:I22 I24:I30">
      <formula1>$G$2:$G$5</formula1>
    </dataValidation>
    <dataValidation type="list" allowBlank="1" showInputMessage="1" showErrorMessage="1" sqref="D91:E91">
      <formula1>thanh_vien</formula1>
    </dataValidation>
    <dataValidation type="list" allowBlank="1" showInputMessage="1" showErrorMessage="1" sqref="D15:E90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8" sqref="J8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10" max="10" width="11.5703125" customWidth="1"/>
    <col min="11" max="11" width="13.42578125" customWidth="1"/>
    <col min="12" max="12" width="13.28515625" bestFit="1" customWidth="1"/>
    <col min="13" max="13" width="21" customWidth="1"/>
    <col min="14" max="14" width="18" customWidth="1"/>
    <col min="15" max="15" width="10.28515625" customWidth="1"/>
    <col min="16" max="16" width="13.28515625" customWidth="1"/>
    <col min="17" max="19" width="10.28515625" customWidth="1"/>
    <col min="22" max="22" width="17.7109375" customWidth="1"/>
    <col min="23" max="23" width="37.5703125" bestFit="1" customWidth="1"/>
    <col min="24" max="24" width="20.42578125" customWidth="1"/>
  </cols>
  <sheetData>
    <row r="1" spans="1:24" ht="15.75">
      <c r="A1" s="59" t="s">
        <v>71</v>
      </c>
      <c r="B1" s="59"/>
      <c r="C1" s="59"/>
      <c r="D1" s="59"/>
      <c r="J1" t="s">
        <v>126</v>
      </c>
      <c r="K1" t="s">
        <v>126</v>
      </c>
      <c r="L1" t="s">
        <v>157</v>
      </c>
      <c r="M1" t="s">
        <v>130</v>
      </c>
      <c r="N1" t="s">
        <v>128</v>
      </c>
      <c r="O1" t="s">
        <v>126</v>
      </c>
      <c r="P1" t="s">
        <v>144</v>
      </c>
    </row>
    <row r="2" spans="1:24" ht="60">
      <c r="A2" s="50" t="s">
        <v>38</v>
      </c>
      <c r="B2" s="50" t="s">
        <v>62</v>
      </c>
      <c r="C2" s="50" t="s">
        <v>82</v>
      </c>
      <c r="D2" s="50" t="s">
        <v>63</v>
      </c>
      <c r="E2" s="50" t="s">
        <v>112</v>
      </c>
      <c r="F2" s="50" t="s">
        <v>113</v>
      </c>
      <c r="G2" s="50" t="s">
        <v>132</v>
      </c>
      <c r="H2" s="50" t="s">
        <v>145</v>
      </c>
      <c r="I2" s="50" t="s">
        <v>156</v>
      </c>
      <c r="J2" s="49" t="s">
        <v>124</v>
      </c>
      <c r="K2" s="49" t="s">
        <v>125</v>
      </c>
      <c r="L2" s="49" t="s">
        <v>127</v>
      </c>
      <c r="M2" s="49" t="s">
        <v>129</v>
      </c>
      <c r="N2" s="49" t="s">
        <v>131</v>
      </c>
      <c r="O2" s="49" t="s">
        <v>142</v>
      </c>
      <c r="P2" s="49" t="s">
        <v>143</v>
      </c>
      <c r="Q2" s="49"/>
      <c r="R2" s="49"/>
      <c r="S2" s="49"/>
      <c r="U2" s="40" t="s">
        <v>38</v>
      </c>
      <c r="V2" s="40" t="s">
        <v>72</v>
      </c>
      <c r="W2" s="40" t="s">
        <v>73</v>
      </c>
      <c r="X2" s="48" t="s">
        <v>120</v>
      </c>
    </row>
    <row r="3" spans="1:24">
      <c r="A3" s="39">
        <v>1</v>
      </c>
      <c r="B3" s="1" t="s">
        <v>64</v>
      </c>
      <c r="C3" s="1" t="s">
        <v>50</v>
      </c>
      <c r="D3" s="39" t="s">
        <v>81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/>
      <c r="O3" s="39" t="s">
        <v>10</v>
      </c>
      <c r="P3" s="1"/>
      <c r="Q3" s="1"/>
      <c r="R3" s="1"/>
      <c r="S3" s="1"/>
      <c r="U3" s="40">
        <v>1</v>
      </c>
      <c r="V3" s="16" t="s">
        <v>81</v>
      </c>
      <c r="W3" s="16" t="s">
        <v>117</v>
      </c>
    </row>
    <row r="4" spans="1:24">
      <c r="A4" s="39">
        <v>2</v>
      </c>
      <c r="B4" s="1" t="s">
        <v>65</v>
      </c>
      <c r="C4" s="1" t="s">
        <v>83</v>
      </c>
      <c r="D4" s="39" t="s">
        <v>77</v>
      </c>
      <c r="E4" s="39" t="s">
        <v>10</v>
      </c>
      <c r="F4" s="39"/>
      <c r="G4" s="39"/>
      <c r="H4" s="39" t="s">
        <v>10</v>
      </c>
      <c r="I4" s="39"/>
      <c r="J4" s="39" t="s">
        <v>10</v>
      </c>
      <c r="K4" s="39"/>
      <c r="L4" s="39"/>
      <c r="M4" s="39"/>
      <c r="N4" s="39"/>
      <c r="O4" s="39" t="s">
        <v>10</v>
      </c>
      <c r="P4" s="1"/>
      <c r="Q4" s="1"/>
      <c r="R4" s="1"/>
      <c r="S4" s="1"/>
      <c r="U4" s="40">
        <v>2</v>
      </c>
      <c r="V4" s="16" t="s">
        <v>75</v>
      </c>
      <c r="W4" s="16" t="s">
        <v>74</v>
      </c>
      <c r="X4" t="s">
        <v>121</v>
      </c>
    </row>
    <row r="5" spans="1:24">
      <c r="A5" s="39">
        <v>3</v>
      </c>
      <c r="B5" s="1" t="s">
        <v>66</v>
      </c>
      <c r="C5" s="1" t="s">
        <v>84</v>
      </c>
      <c r="D5" s="39" t="s">
        <v>76</v>
      </c>
      <c r="E5" s="39" t="s">
        <v>10</v>
      </c>
      <c r="F5" s="39" t="s">
        <v>10</v>
      </c>
      <c r="G5" s="39" t="s">
        <v>10</v>
      </c>
      <c r="H5" s="39" t="s">
        <v>10</v>
      </c>
      <c r="I5" s="39" t="s">
        <v>10</v>
      </c>
      <c r="J5" s="39" t="s">
        <v>10</v>
      </c>
      <c r="K5" s="39" t="s">
        <v>10</v>
      </c>
      <c r="L5" s="39" t="s">
        <v>10</v>
      </c>
      <c r="M5" s="39"/>
      <c r="N5" s="39" t="s">
        <v>10</v>
      </c>
      <c r="O5" s="39"/>
      <c r="P5" s="39"/>
      <c r="Q5" s="1"/>
      <c r="R5" s="1"/>
      <c r="S5" s="1"/>
      <c r="U5" s="40">
        <v>3</v>
      </c>
      <c r="V5" s="16" t="s">
        <v>76</v>
      </c>
      <c r="W5" s="16" t="s">
        <v>116</v>
      </c>
      <c r="X5" t="s">
        <v>122</v>
      </c>
    </row>
    <row r="6" spans="1:24">
      <c r="A6" s="39">
        <v>4</v>
      </c>
      <c r="B6" s="1" t="s">
        <v>67</v>
      </c>
      <c r="C6" s="1" t="s">
        <v>85</v>
      </c>
      <c r="D6" s="39" t="s">
        <v>115</v>
      </c>
      <c r="E6" s="39" t="s">
        <v>10</v>
      </c>
      <c r="F6" s="39" t="s">
        <v>10</v>
      </c>
      <c r="G6" s="39" t="s">
        <v>10</v>
      </c>
      <c r="H6" s="39" t="s">
        <v>10</v>
      </c>
      <c r="I6" s="39" t="s">
        <v>10</v>
      </c>
      <c r="J6" s="39" t="s">
        <v>10</v>
      </c>
      <c r="K6" s="39" t="s">
        <v>10</v>
      </c>
      <c r="L6" s="39"/>
      <c r="M6" s="39"/>
      <c r="N6" s="39"/>
      <c r="O6" s="39"/>
      <c r="P6" s="39"/>
      <c r="Q6" s="1"/>
      <c r="R6" s="1"/>
      <c r="S6" s="1"/>
      <c r="U6" s="40">
        <v>4</v>
      </c>
      <c r="V6" s="16" t="s">
        <v>77</v>
      </c>
      <c r="W6" s="16" t="s">
        <v>79</v>
      </c>
      <c r="X6" t="s">
        <v>123</v>
      </c>
    </row>
    <row r="7" spans="1:24">
      <c r="A7" s="39">
        <v>5</v>
      </c>
      <c r="B7" s="1" t="s">
        <v>68</v>
      </c>
      <c r="C7" s="1" t="s">
        <v>86</v>
      </c>
      <c r="D7" s="39" t="s">
        <v>76</v>
      </c>
      <c r="E7" s="39" t="s">
        <v>10</v>
      </c>
      <c r="F7" s="39"/>
      <c r="G7" s="39" t="s">
        <v>10</v>
      </c>
      <c r="H7" s="39"/>
      <c r="I7" s="39" t="s">
        <v>10</v>
      </c>
      <c r="J7" s="39" t="s">
        <v>10</v>
      </c>
      <c r="K7" s="39" t="s">
        <v>10</v>
      </c>
      <c r="L7" s="39"/>
      <c r="M7" s="39"/>
      <c r="N7" s="39"/>
      <c r="O7" s="39"/>
      <c r="P7" s="39"/>
      <c r="Q7" s="1"/>
      <c r="R7" s="1"/>
      <c r="S7" s="1"/>
      <c r="U7" s="40">
        <v>5</v>
      </c>
      <c r="V7" s="16" t="s">
        <v>78</v>
      </c>
      <c r="W7" s="16" t="s">
        <v>80</v>
      </c>
      <c r="X7" t="s">
        <v>123</v>
      </c>
    </row>
    <row r="8" spans="1:24">
      <c r="A8" s="39">
        <v>7</v>
      </c>
      <c r="B8" s="1" t="s">
        <v>119</v>
      </c>
      <c r="C8" s="1" t="s">
        <v>118</v>
      </c>
      <c r="D8" s="39" t="s">
        <v>75</v>
      </c>
      <c r="E8" s="39" t="s">
        <v>10</v>
      </c>
      <c r="F8" s="39" t="s">
        <v>10</v>
      </c>
      <c r="G8" s="39"/>
      <c r="H8" s="39" t="s">
        <v>10</v>
      </c>
      <c r="I8" s="39" t="s">
        <v>10</v>
      </c>
      <c r="J8" s="39" t="s">
        <v>10</v>
      </c>
      <c r="K8" s="39" t="s">
        <v>10</v>
      </c>
      <c r="L8" s="39"/>
      <c r="M8" s="39"/>
      <c r="N8" s="39"/>
      <c r="O8" s="39" t="s">
        <v>10</v>
      </c>
      <c r="P8" s="1"/>
      <c r="Q8" s="1"/>
      <c r="R8" s="1"/>
      <c r="S8" s="1"/>
      <c r="U8" s="40">
        <v>6</v>
      </c>
      <c r="V8" s="16" t="s">
        <v>115</v>
      </c>
      <c r="W8" s="16" t="s">
        <v>114</v>
      </c>
      <c r="X8" t="s">
        <v>122</v>
      </c>
    </row>
    <row r="9" spans="1:24">
      <c r="A9" s="39">
        <v>8</v>
      </c>
      <c r="B9" s="1" t="s">
        <v>69</v>
      </c>
      <c r="C9" s="1" t="s">
        <v>87</v>
      </c>
      <c r="D9" s="39" t="s">
        <v>75</v>
      </c>
      <c r="E9" s="39" t="s">
        <v>10</v>
      </c>
      <c r="F9" s="39" t="s">
        <v>10</v>
      </c>
      <c r="G9" s="39" t="s">
        <v>10</v>
      </c>
      <c r="H9" s="39" t="s">
        <v>10</v>
      </c>
      <c r="I9" s="39" t="s">
        <v>10</v>
      </c>
      <c r="J9" s="39" t="s">
        <v>10</v>
      </c>
      <c r="K9" s="39" t="s">
        <v>10</v>
      </c>
      <c r="L9" s="39" t="s">
        <v>10</v>
      </c>
      <c r="M9" s="39"/>
      <c r="N9" s="39"/>
      <c r="O9" s="39"/>
      <c r="P9" s="1"/>
      <c r="Q9" s="1"/>
      <c r="R9" s="1"/>
      <c r="S9" s="1"/>
    </row>
    <row r="10" spans="1:24">
      <c r="A10" s="39">
        <v>9</v>
      </c>
      <c r="B10" s="1" t="s">
        <v>70</v>
      </c>
      <c r="C10" s="1" t="s">
        <v>88</v>
      </c>
      <c r="D10" s="39" t="s">
        <v>77</v>
      </c>
      <c r="E10" s="39"/>
      <c r="F10" s="39" t="s">
        <v>10</v>
      </c>
      <c r="G10" s="39"/>
      <c r="H10" s="39" t="s">
        <v>10</v>
      </c>
      <c r="I10" s="39"/>
      <c r="J10" s="39" t="s">
        <v>10</v>
      </c>
      <c r="K10" s="39" t="s">
        <v>10</v>
      </c>
      <c r="L10" s="39"/>
      <c r="M10" s="39"/>
      <c r="N10" s="39"/>
      <c r="O10" s="39" t="s">
        <v>10</v>
      </c>
      <c r="P10" s="1"/>
      <c r="Q10" s="1"/>
      <c r="R10" s="1"/>
      <c r="S10" s="1"/>
    </row>
    <row r="11" spans="1:24">
      <c r="A11" s="46">
        <v>10</v>
      </c>
      <c r="B11" s="47" t="s">
        <v>110</v>
      </c>
      <c r="C11" s="47" t="s">
        <v>111</v>
      </c>
      <c r="D11" s="39" t="s">
        <v>78</v>
      </c>
      <c r="E11" s="39"/>
      <c r="F11" s="39" t="s">
        <v>10</v>
      </c>
      <c r="G11" s="39" t="s">
        <v>10</v>
      </c>
      <c r="H11" s="39" t="s">
        <v>10</v>
      </c>
      <c r="I11" s="39" t="s">
        <v>10</v>
      </c>
      <c r="J11" s="39"/>
      <c r="K11" s="39" t="s">
        <v>10</v>
      </c>
      <c r="L11" s="39"/>
      <c r="M11" s="39"/>
      <c r="N11" s="39"/>
      <c r="O11" s="39" t="s">
        <v>10</v>
      </c>
      <c r="P11" s="39"/>
      <c r="Q11" s="1"/>
      <c r="R11" s="1"/>
      <c r="S11" s="1"/>
    </row>
    <row r="12" spans="1:24">
      <c r="A12" s="46">
        <v>11</v>
      </c>
      <c r="B12" s="47" t="s">
        <v>133</v>
      </c>
      <c r="C12" s="47" t="s">
        <v>134</v>
      </c>
      <c r="D12" s="46" t="s">
        <v>115</v>
      </c>
      <c r="E12" s="39"/>
      <c r="F12" s="39"/>
      <c r="G12" s="39" t="s">
        <v>10</v>
      </c>
      <c r="H12" s="39" t="s">
        <v>10</v>
      </c>
      <c r="I12" s="39" t="s">
        <v>10</v>
      </c>
      <c r="J12" s="39" t="s">
        <v>10</v>
      </c>
      <c r="K12" s="39" t="s">
        <v>10</v>
      </c>
      <c r="L12" s="39" t="s">
        <v>10</v>
      </c>
      <c r="M12" s="39"/>
      <c r="N12" s="39"/>
      <c r="O12" s="39" t="s">
        <v>10</v>
      </c>
      <c r="P12" s="39"/>
      <c r="Q12" s="1"/>
      <c r="R12" s="1"/>
      <c r="S12" s="1"/>
    </row>
    <row r="14" spans="1:24">
      <c r="M14" s="61" t="s">
        <v>158</v>
      </c>
      <c r="U14" s="41"/>
      <c r="V14" s="60"/>
      <c r="W14" s="60"/>
    </row>
  </sheetData>
  <mergeCells count="2">
    <mergeCell ref="A1:D1"/>
    <mergeCell ref="V14:W14"/>
  </mergeCells>
  <conditionalFormatting sqref="E3:I11">
    <cfRule type="containsBlanks" dxfId="16" priority="14">
      <formula>LEN(TRIM(E3))=0</formula>
    </cfRule>
  </conditionalFormatting>
  <conditionalFormatting sqref="K3:M11">
    <cfRule type="containsBlanks" dxfId="15" priority="13">
      <formula>LEN(TRIM(K3))=0</formula>
    </cfRule>
  </conditionalFormatting>
  <conditionalFormatting sqref="J3:J11">
    <cfRule type="containsBlanks" dxfId="14" priority="12">
      <formula>LEN(TRIM(J3))=0</formula>
    </cfRule>
  </conditionalFormatting>
  <conditionalFormatting sqref="N5">
    <cfRule type="containsBlanks" dxfId="13" priority="11">
      <formula>LEN(TRIM(N5))=0</formula>
    </cfRule>
  </conditionalFormatting>
  <conditionalFormatting sqref="N7">
    <cfRule type="containsBlanks" dxfId="12" priority="10">
      <formula>LEN(TRIM(N7))=0</formula>
    </cfRule>
  </conditionalFormatting>
  <conditionalFormatting sqref="N6">
    <cfRule type="containsBlanks" dxfId="11" priority="9">
      <formula>LEN(TRIM(N6))=0</formula>
    </cfRule>
  </conditionalFormatting>
  <conditionalFormatting sqref="E12:N12">
    <cfRule type="containsBlanks" dxfId="10" priority="8">
      <formula>LEN(TRIM(E12))=0</formula>
    </cfRule>
  </conditionalFormatting>
  <conditionalFormatting sqref="O3:O12">
    <cfRule type="containsBlanks" dxfId="9" priority="7">
      <formula>LEN(TRIM(O3))=0</formula>
    </cfRule>
  </conditionalFormatting>
  <conditionalFormatting sqref="P5">
    <cfRule type="containsBlanks" dxfId="8" priority="5">
      <formula>LEN(TRIM(P5))=0</formula>
    </cfRule>
  </conditionalFormatting>
  <conditionalFormatting sqref="P6">
    <cfRule type="containsBlanks" dxfId="7" priority="4">
      <formula>LEN(TRIM(P6))=0</formula>
    </cfRule>
  </conditionalFormatting>
  <conditionalFormatting sqref="P7">
    <cfRule type="containsBlanks" dxfId="6" priority="3">
      <formula>LEN(TRIM(P7))=0</formula>
    </cfRule>
  </conditionalFormatting>
  <conditionalFormatting sqref="P11">
    <cfRule type="containsBlanks" dxfId="5" priority="2">
      <formula>LEN(TRIM(P11))=0</formula>
    </cfRule>
  </conditionalFormatting>
  <conditionalFormatting sqref="P12">
    <cfRule type="containsBlanks" dxfId="4" priority="1">
      <formula>LEN(TRIM(P12))=0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2"/>
    </row>
    <row r="7" spans="7:8">
      <c r="H7" s="52"/>
    </row>
    <row r="8" spans="7:8">
      <c r="G8" t="str">
        <f t="shared" ref="G8:G10" si="0">IF(ISNUMBER(FIND("CD",D8)),"x","")</f>
        <v/>
      </c>
      <c r="H8" s="52"/>
    </row>
    <row r="9" spans="7:8">
      <c r="G9" t="str">
        <f t="shared" si="0"/>
        <v/>
      </c>
      <c r="H9" s="52"/>
    </row>
    <row r="10" spans="7:8">
      <c r="G10" t="str">
        <f t="shared" si="0"/>
        <v/>
      </c>
      <c r="H10" s="52"/>
    </row>
    <row r="12" spans="7:8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2012-05-26T11:39:15Z</dcterms:modified>
</cp:coreProperties>
</file>