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1790" windowHeight="5070" firstSheet="1" activeTab="2"/>
  </bookViews>
  <sheets>
    <sheet name="Yêu cầu" sheetId="2" r:id="rId1"/>
    <sheet name="Khao sat hệ thống" sheetId="1" r:id="rId2"/>
    <sheet name="Plan" sheetId="3" r:id="rId3"/>
    <sheet name="Thành viên - Vị trí" sheetId="4" r:id="rId4"/>
    <sheet name="Quyết toán" sheetId="5" r:id="rId5"/>
  </sheets>
  <definedNames>
    <definedName name="_xlnm._FilterDatabase" localSheetId="2" hidden="1">Plan!$A$14:$BG$93</definedName>
    <definedName name="MA_VI_TRI">'Thành viên - Vị trí'!$V$4:$V$12</definedName>
    <definedName name="members">'Thành viên - Vị trí'!$C$3:$C$13</definedName>
    <definedName name="thanh_vien">'Thành viên - Vị trí'!$C$3:$C$11</definedName>
    <definedName name="VI_TRI">'Thành viên - Vị trí'!$V$3:$V$10</definedName>
  </definedNames>
  <calcPr calcId="124519"/>
</workbook>
</file>

<file path=xl/calcChain.xml><?xml version="1.0" encoding="utf-8"?>
<calcChain xmlns="http://schemas.openxmlformats.org/spreadsheetml/2006/main">
  <c r="I14" i="3"/>
  <c r="D6"/>
  <c r="D7"/>
  <c r="D8"/>
  <c r="D9"/>
  <c r="D10"/>
  <c r="D11"/>
  <c r="G8" i="5"/>
  <c r="G9"/>
  <c r="G10"/>
  <c r="G6"/>
  <c r="H90" i="3"/>
  <c r="G90"/>
  <c r="H89"/>
  <c r="G89"/>
  <c r="H88"/>
  <c r="G88"/>
  <c r="H87"/>
  <c r="G87"/>
  <c r="H86"/>
  <c r="G86"/>
  <c r="H85"/>
  <c r="G85"/>
  <c r="H84"/>
  <c r="G84"/>
  <c r="H83"/>
  <c r="G83"/>
  <c r="H82"/>
  <c r="G82"/>
  <c r="H81"/>
  <c r="G81"/>
  <c r="H80"/>
  <c r="G80"/>
  <c r="H79"/>
  <c r="G79"/>
  <c r="H78"/>
  <c r="G78"/>
  <c r="H77"/>
  <c r="G77"/>
  <c r="H76"/>
  <c r="G76"/>
  <c r="H75"/>
  <c r="G75"/>
  <c r="H74"/>
  <c r="G74"/>
  <c r="H72"/>
  <c r="G72"/>
  <c r="H71"/>
  <c r="G71"/>
  <c r="H70"/>
  <c r="G70"/>
  <c r="H69"/>
  <c r="G69"/>
  <c r="H68"/>
  <c r="G68"/>
  <c r="H55"/>
  <c r="G55"/>
  <c r="H54"/>
  <c r="G54"/>
  <c r="H49"/>
  <c r="G49"/>
  <c r="H48"/>
  <c r="G48"/>
  <c r="H46"/>
  <c r="G46"/>
  <c r="H45"/>
  <c r="G45"/>
  <c r="H35"/>
  <c r="G35"/>
  <c r="H34"/>
  <c r="G34"/>
  <c r="G30"/>
  <c r="H30"/>
  <c r="L12"/>
  <c r="L93"/>
  <c r="G18" s="1"/>
  <c r="M13"/>
  <c r="M93" s="1"/>
  <c r="H59" s="1"/>
  <c r="D5"/>
  <c r="D4"/>
  <c r="D3"/>
  <c r="D2"/>
  <c r="G17" l="1"/>
  <c r="H67"/>
  <c r="G67"/>
  <c r="G16"/>
  <c r="G59"/>
  <c r="M12"/>
  <c r="G15"/>
  <c r="N13"/>
  <c r="O13" s="1"/>
  <c r="O12" s="1"/>
  <c r="N93" l="1"/>
  <c r="N12"/>
  <c r="O93"/>
  <c r="P13"/>
  <c r="P12" s="1"/>
  <c r="G53" l="1"/>
  <c r="G51"/>
  <c r="G52"/>
  <c r="H15"/>
  <c r="H17"/>
  <c r="G61"/>
  <c r="G60"/>
  <c r="H61"/>
  <c r="H60"/>
  <c r="P93"/>
  <c r="Q13"/>
  <c r="Q12" s="1"/>
  <c r="G39" l="1"/>
  <c r="H52"/>
  <c r="H53"/>
  <c r="H51"/>
  <c r="H16"/>
  <c r="Q93"/>
  <c r="R13"/>
  <c r="R12" s="1"/>
  <c r="G38" l="1"/>
  <c r="R93"/>
  <c r="S13"/>
  <c r="S12" s="1"/>
  <c r="G37" l="1"/>
  <c r="G62"/>
  <c r="H62"/>
  <c r="S93"/>
  <c r="T13"/>
  <c r="T12" s="1"/>
  <c r="G63" l="1"/>
  <c r="H63"/>
  <c r="T93"/>
  <c r="H18" s="1"/>
  <c r="U13"/>
  <c r="U12" s="1"/>
  <c r="G64" l="1"/>
  <c r="G29"/>
  <c r="H64"/>
  <c r="U93"/>
  <c r="V13"/>
  <c r="V12" s="1"/>
  <c r="H65" l="1"/>
  <c r="G65"/>
  <c r="V93"/>
  <c r="W13"/>
  <c r="W12" s="1"/>
  <c r="H39" l="1"/>
  <c r="H37"/>
  <c r="H20"/>
  <c r="G20"/>
  <c r="G57"/>
  <c r="W93"/>
  <c r="H38" s="1"/>
  <c r="X13"/>
  <c r="X12" s="1"/>
  <c r="G21" l="1"/>
  <c r="H21"/>
  <c r="G28"/>
  <c r="H29"/>
  <c r="X93"/>
  <c r="Y13"/>
  <c r="Y12" s="1"/>
  <c r="G25" l="1"/>
  <c r="G32"/>
  <c r="Y93"/>
  <c r="Z13"/>
  <c r="Z12" s="1"/>
  <c r="Z93" l="1"/>
  <c r="G33" s="1"/>
  <c r="AA13"/>
  <c r="AA12" s="1"/>
  <c r="G27" l="1"/>
  <c r="AA93"/>
  <c r="AB13"/>
  <c r="AB12" s="1"/>
  <c r="G22" l="1"/>
  <c r="H27"/>
  <c r="H57"/>
  <c r="AB93"/>
  <c r="H32" s="1"/>
  <c r="AC13"/>
  <c r="AC12" s="1"/>
  <c r="H28" l="1"/>
  <c r="G24"/>
  <c r="AC93"/>
  <c r="H25" s="1"/>
  <c r="AD13"/>
  <c r="AD12" s="1"/>
  <c r="H24" l="1"/>
  <c r="H22"/>
  <c r="AD93"/>
  <c r="G26" s="1"/>
  <c r="AE13"/>
  <c r="AE12" s="1"/>
  <c r="AE93" l="1"/>
  <c r="H26" s="1"/>
  <c r="AF13"/>
  <c r="AF12" s="1"/>
  <c r="AF93" l="1"/>
  <c r="AG13"/>
  <c r="AG12" s="1"/>
  <c r="G42" l="1"/>
  <c r="H33"/>
  <c r="AG93"/>
  <c r="AH13"/>
  <c r="AH12" s="1"/>
  <c r="AH93" l="1"/>
  <c r="H42" s="1"/>
  <c r="AI13"/>
  <c r="AI12" s="1"/>
  <c r="AI93" l="1"/>
  <c r="AJ13"/>
  <c r="AJ12" s="1"/>
  <c r="AJ93" l="1"/>
  <c r="AK13"/>
  <c r="AK12" s="1"/>
  <c r="AK93" l="1"/>
  <c r="AL13"/>
  <c r="AL12" s="1"/>
  <c r="AL93" l="1"/>
  <c r="AM13"/>
  <c r="AM12" s="1"/>
  <c r="AM93" l="1"/>
  <c r="AN13"/>
  <c r="AN12" s="1"/>
  <c r="AN93" l="1"/>
  <c r="AO13"/>
  <c r="AO12" s="1"/>
  <c r="AO93" l="1"/>
  <c r="AP13"/>
  <c r="AP12" s="1"/>
  <c r="AP93" l="1"/>
  <c r="AQ13"/>
  <c r="AQ12" s="1"/>
  <c r="AQ93" l="1"/>
  <c r="AR13"/>
  <c r="AR12" s="1"/>
  <c r="AR93" l="1"/>
  <c r="AS13"/>
  <c r="AS12" s="1"/>
  <c r="AS93" l="1"/>
  <c r="AT13"/>
  <c r="AT12" s="1"/>
  <c r="AT93" l="1"/>
  <c r="AU13"/>
  <c r="AU12" s="1"/>
  <c r="AU93" l="1"/>
  <c r="AV13"/>
  <c r="AV12" s="1"/>
  <c r="AV93" l="1"/>
  <c r="AW13"/>
  <c r="AW12" s="1"/>
  <c r="AW93" l="1"/>
  <c r="AX13"/>
  <c r="AX12" s="1"/>
  <c r="AX93" l="1"/>
  <c r="AY13"/>
  <c r="AY12" s="1"/>
  <c r="AY93" l="1"/>
  <c r="AZ13"/>
  <c r="AZ12" s="1"/>
  <c r="AZ93" l="1"/>
  <c r="BA13"/>
  <c r="BA12" s="1"/>
  <c r="BA93" l="1"/>
  <c r="BB13"/>
  <c r="BB12" s="1"/>
  <c r="BB93" l="1"/>
  <c r="BC13"/>
  <c r="BC12" s="1"/>
  <c r="BC93" l="1"/>
  <c r="BD13"/>
  <c r="BD12" s="1"/>
  <c r="BD93" l="1"/>
  <c r="BE13"/>
  <c r="BE12" s="1"/>
  <c r="BE93" l="1"/>
  <c r="BF13"/>
  <c r="BG13" s="1"/>
  <c r="BH13" l="1"/>
  <c r="BG12"/>
  <c r="BF93"/>
  <c r="BF12"/>
  <c r="BI13" l="1"/>
  <c r="BH12"/>
  <c r="BJ13" l="1"/>
  <c r="BI12"/>
  <c r="BK13" l="1"/>
  <c r="BJ12"/>
  <c r="BL13" l="1"/>
  <c r="BK12"/>
  <c r="BM13" l="1"/>
  <c r="BL12"/>
  <c r="BN13" l="1"/>
  <c r="BM12"/>
  <c r="BO13" l="1"/>
  <c r="BN12"/>
  <c r="BO12" l="1"/>
  <c r="BP13"/>
  <c r="BQ13" l="1"/>
  <c r="BP12"/>
  <c r="BR13" l="1"/>
  <c r="BQ12"/>
  <c r="BS13" l="1"/>
  <c r="BR12"/>
  <c r="BT13" l="1"/>
  <c r="BS12"/>
  <c r="BU13" l="1"/>
  <c r="BT12"/>
  <c r="BV13" l="1"/>
  <c r="BU12"/>
  <c r="BW13" l="1"/>
  <c r="BV12"/>
  <c r="BX13" l="1"/>
  <c r="BW12"/>
  <c r="BY13" l="1"/>
  <c r="BX12"/>
  <c r="BZ13" l="1"/>
  <c r="BY12"/>
  <c r="CA13" l="1"/>
  <c r="BZ12"/>
  <c r="CB13" l="1"/>
  <c r="CA12"/>
  <c r="CC13" l="1"/>
  <c r="CB12"/>
  <c r="CD13" l="1"/>
  <c r="CC12"/>
  <c r="CE13" l="1"/>
  <c r="CD12"/>
  <c r="CF13" l="1"/>
  <c r="CE12"/>
  <c r="CG13" l="1"/>
  <c r="CF12"/>
  <c r="CH13" l="1"/>
  <c r="CG12"/>
  <c r="CI13" l="1"/>
  <c r="CH12"/>
  <c r="CJ13" l="1"/>
  <c r="CI12"/>
  <c r="CK13" l="1"/>
  <c r="CJ12"/>
  <c r="CL13" l="1"/>
  <c r="CK12"/>
  <c r="CM13" l="1"/>
  <c r="CL12"/>
  <c r="CN13" l="1"/>
  <c r="CM12"/>
  <c r="CO13" l="1"/>
  <c r="CN12"/>
  <c r="CP13" l="1"/>
  <c r="CO12"/>
  <c r="CQ13" l="1"/>
  <c r="CP12"/>
  <c r="CR13" l="1"/>
  <c r="CQ12"/>
  <c r="CS13" l="1"/>
  <c r="CR12"/>
  <c r="CT13" l="1"/>
  <c r="CS12"/>
  <c r="CT12" l="1"/>
</calcChain>
</file>

<file path=xl/comments1.xml><?xml version="1.0" encoding="utf-8"?>
<comments xmlns="http://schemas.openxmlformats.org/spreadsheetml/2006/main">
  <authors>
    <author>Author</author>
  </authors>
  <commentList>
    <comment ref="C4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Khảo sát bên TOPICA, Giảng viên sẽ dùng tài khoản nào để đăng nhập(mã giảng viên, tạo account mới theo tên,…)</t>
        </r>
      </text>
    </comment>
    <comment ref="D4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Sử dụng Procedure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M2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Chức năng này tác động vào những bảng nào? Đọc, ghi,…???</t>
        </r>
      </text>
    </comment>
    <comment ref="V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DS: Design</t>
        </r>
      </text>
    </comment>
    <comment ref="V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CD: Coder</t>
        </r>
      </text>
    </comment>
    <comment ref="V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TW: Test + Write</t>
        </r>
      </text>
    </comment>
    <comment ref="V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Import + enter</t>
        </r>
      </text>
    </comment>
  </commentList>
</comments>
</file>

<file path=xl/sharedStrings.xml><?xml version="1.0" encoding="utf-8"?>
<sst xmlns="http://schemas.openxmlformats.org/spreadsheetml/2006/main" count="458" uniqueCount="168">
  <si>
    <t>GVCM</t>
  </si>
  <si>
    <t>GVHD</t>
  </si>
  <si>
    <t>GV Viết</t>
  </si>
  <si>
    <t>GV Duyệt</t>
  </si>
  <si>
    <t>GV Thẩm định</t>
  </si>
  <si>
    <t>GV Hội đồng khoa học</t>
  </si>
  <si>
    <t>GV Khác</t>
  </si>
  <si>
    <t>EDUTOP64</t>
  </si>
  <si>
    <t>ELC</t>
  </si>
  <si>
    <t>..</t>
  </si>
  <si>
    <t>x</t>
  </si>
  <si>
    <t>Phụ trách tổ bộ môn</t>
  </si>
  <si>
    <t>Phụ trách course học (đi dạy)</t>
  </si>
  <si>
    <t xml:space="preserve">Viết học liệu </t>
  </si>
  <si>
    <t>Duyệt học liệu</t>
  </si>
  <si>
    <t>Thẩm định học liệu</t>
  </si>
  <si>
    <t>Thẩm định chương trình khung,,…</t>
  </si>
  <si>
    <t>Hợp đồng thanh toán theo</t>
  </si>
  <si>
    <t>- Tháng</t>
  </si>
  <si>
    <t>- Course học</t>
  </si>
  <si>
    <t>- Học liệu</t>
  </si>
  <si>
    <t>Học liệu</t>
  </si>
  <si>
    <t>Vận hành</t>
  </si>
  <si>
    <t>Những vấn đề cần quan tâm với hợp đồng</t>
  </si>
  <si>
    <t>- Hợp đồng cho những khoản mục nào</t>
  </si>
  <si>
    <t>- Kế hoạch chuyển tiền ra sao</t>
  </si>
  <si>
    <t>- Thanh lý quyết toán như thế nào?</t>
  </si>
  <si>
    <t>- Thực tế chuyển tiền như thế nào?</t>
  </si>
  <si>
    <t>- Kiểm soát các chứng từ thanh toán</t>
  </si>
  <si>
    <t>LỌC ĐƯỢC THÔNG TIN CỦA GiẢNG VIÊN CÁC SỰ KiỆN TRONG NĂM (08/03; 20/11; Ngày sinh nhật, Ngày thành lập cty, … )</t>
  </si>
  <si>
    <t>BiẾT ĐƯỢC THÁNG NÀY THANH TOÁN NHỮNG KHOẢN GÌ, CHO AI, THEO HỢP ĐỒNG KHUNG NÀO?</t>
  </si>
  <si>
    <r>
      <t xml:space="preserve">BiẾT ĐƯỢC THẦY NÀO, CÓ NHỮNG HỢP ĐỒNG NÀO. </t>
    </r>
    <r>
      <rPr>
        <b/>
        <sz val="11"/>
        <color rgb="FFFF0000"/>
        <rFont val="Times New Roman"/>
        <family val="1"/>
      </rPr>
      <t>ỨNG VỚI TỪNG HỢP ĐỒNG THÌ CÒN PHẢI TRẢ BAO NHIÊU TIÊN,..</t>
    </r>
  </si>
  <si>
    <t>Người tham gia</t>
  </si>
  <si>
    <t>Hệ số công việc</t>
  </si>
  <si>
    <t>Trạng thái</t>
  </si>
  <si>
    <t>Đã phân</t>
  </si>
  <si>
    <t>Đang làm</t>
  </si>
  <si>
    <t>Đã xong</t>
  </si>
  <si>
    <t>STT</t>
  </si>
  <si>
    <t>Công việc</t>
  </si>
  <si>
    <t>Hệ số</t>
  </si>
  <si>
    <t>Start Date</t>
  </si>
  <si>
    <t>Deadline</t>
  </si>
  <si>
    <t>Status</t>
  </si>
  <si>
    <t>Output</t>
  </si>
  <si>
    <t>-</t>
  </si>
  <si>
    <t>Báo cáo</t>
  </si>
  <si>
    <t>Quản trị hệ thống</t>
  </si>
  <si>
    <t>Thu thập dữ liệu</t>
  </si>
  <si>
    <t>END LINE</t>
  </si>
  <si>
    <t>LinhDH</t>
  </si>
  <si>
    <t>Training khách hàng</t>
  </si>
  <si>
    <t>Từ Form</t>
  </si>
  <si>
    <t>Đến Form</t>
  </si>
  <si>
    <t>XLS</t>
  </si>
  <si>
    <t>Lập file dự án (convention+plan) version 1.0</t>
  </si>
  <si>
    <t>Chuẩn hóa dữ liệu</t>
  </si>
  <si>
    <t>Test chương trình</t>
  </si>
  <si>
    <t>1. Test danh mục</t>
  </si>
  <si>
    <t>2. Test Nghiệp vụ</t>
  </si>
  <si>
    <t>Chỉnh sửa lại CDSL TRM.v2.0</t>
  </si>
  <si>
    <t>Phân quyền hệ thống</t>
  </si>
  <si>
    <t>Thành viên</t>
  </si>
  <si>
    <t>Vị trí</t>
  </si>
  <si>
    <t>Đinh Hồng Lĩnh</t>
  </si>
  <si>
    <t>Nguyễn Quang Thắng</t>
  </si>
  <si>
    <t>Vũ Văn Thương</t>
  </si>
  <si>
    <t>Vũ Hữu Ninh</t>
  </si>
  <si>
    <t>Nguyễn Ngọc Minh</t>
  </si>
  <si>
    <t>Vũ Quốc UY</t>
  </si>
  <si>
    <t>Lê Bình Nguyên</t>
  </si>
  <si>
    <t>Danh sách thành viên</t>
  </si>
  <si>
    <t>Mã vị trí</t>
  </si>
  <si>
    <t>Tên vị trí</t>
  </si>
  <si>
    <t>Thiết kế giao diện + load data vào combo</t>
  </si>
  <si>
    <t>PRO-DS</t>
  </si>
  <si>
    <t>PRO-CD</t>
  </si>
  <si>
    <t>PRO-TW</t>
  </si>
  <si>
    <t>PRO-IE</t>
  </si>
  <si>
    <t>Test và viết tài liệu hướng dẫn</t>
  </si>
  <si>
    <t>Nhập dữ liệu</t>
  </si>
  <si>
    <t>PRO-PM</t>
  </si>
  <si>
    <t>Tên mail</t>
  </si>
  <si>
    <t>ThangNQ</t>
  </si>
  <si>
    <t>ThuongVV</t>
  </si>
  <si>
    <t>NinhVH</t>
  </si>
  <si>
    <t>MinhNN</t>
  </si>
  <si>
    <t>UyVQ</t>
  </si>
  <si>
    <t>NguyenLB</t>
  </si>
  <si>
    <t>Dựng ứng dụng nền (Sourcecode) và Up ứng dụng lên Code.Google</t>
  </si>
  <si>
    <t>Quản lý quá trình, trạng thái hồ sơ giảng viên</t>
  </si>
  <si>
    <t>Cổng thông tin giảng viên mới</t>
  </si>
  <si>
    <t>I. Báo cáo quản lý công việc giảng viên mới</t>
  </si>
  <si>
    <t>Báo cáo tổng hợp công việc giảng viên theo đầu mục</t>
  </si>
  <si>
    <t>Báo cáo tổng hợp hồ sơ giảng viên theo tháng</t>
  </si>
  <si>
    <t>II. Báo cáo quản lý hồ sơ giảng viên</t>
  </si>
  <si>
    <t>Báo cáo tổng hợp trạng thái hồ sơ giảng viên</t>
  </si>
  <si>
    <t>III. Báo cáo quản trị mới</t>
  </si>
  <si>
    <t>Cập nhật hồ sơ giảng viên</t>
  </si>
  <si>
    <t>Theo dõi các hợp đồng giảng viên</t>
  </si>
  <si>
    <t>Báo cáo chi tiết thanh toán của từng giảng viên (theo từng lớp môn)</t>
  </si>
  <si>
    <t>Tìm kiếm thông minh giao dịch thanh toán theo Reference code</t>
  </si>
  <si>
    <t>Báo cáo công việc / sự kiện giảng thực hiện / tham gia theo tháng</t>
  </si>
  <si>
    <t>Training nội bộ cho các thành viên IPCore và làm việc nâng cao với DB</t>
  </si>
  <si>
    <t>B</t>
  </si>
  <si>
    <t>E</t>
  </si>
  <si>
    <t>Khảo sát hệ thống</t>
  </si>
  <si>
    <t>Quản lý công việc giảng viên (thêm mới)</t>
  </si>
  <si>
    <t>Quản lý trạng thái hồ sơ GV</t>
  </si>
  <si>
    <t>Quản lý công việc giảng viên</t>
  </si>
  <si>
    <t>Trần Văn Bình</t>
  </si>
  <si>
    <t>BinhTV</t>
  </si>
  <si>
    <t>Buổi 1</t>
  </si>
  <si>
    <t>Buổi 2</t>
  </si>
  <si>
    <t>Lập trình chức năng báo cáo</t>
  </si>
  <si>
    <t>PRO-RP</t>
  </si>
  <si>
    <t>Lập trình chức năng nghiệp vụ ( C# + sql)</t>
  </si>
  <si>
    <t>Quản lý dự án, khảo sát + thiết kế CSDL</t>
  </si>
  <si>
    <t>KhanhNH</t>
  </si>
  <si>
    <t>Nguyễn Hữu Khánh</t>
  </si>
  <si>
    <t>Điều kiện cần</t>
  </si>
  <si>
    <t>Đã học Basic Web</t>
  </si>
  <si>
    <t>Đã học IPCore + lập trình SQL</t>
  </si>
  <si>
    <t>Đã đọc help TRM1.0</t>
  </si>
  <si>
    <t>Đã đọc Help TRM1.0</t>
  </si>
  <si>
    <t>Đã chạy TRM1.0 trên máy</t>
  </si>
  <si>
    <t>All</t>
  </si>
  <si>
    <t>Đã đọc DBDoc</t>
  </si>
  <si>
    <t>CD, RP</t>
  </si>
  <si>
    <t>Trình bày được 1 nghiệp vụ có liên quan đến những bảng nào?</t>
  </si>
  <si>
    <t>CD, RP, TW</t>
  </si>
  <si>
    <t>Làm được 1 form có chức năng view Grid, thêm, sửa, xóa dùng IPCore</t>
  </si>
  <si>
    <t>Buổi 3</t>
  </si>
  <si>
    <t>Nguyễn Văn Trịnh</t>
  </si>
  <si>
    <t>TrinhNV</t>
  </si>
  <si>
    <t>Tìm kiếm lịch sử thanh  toán của GV theo tên và trạng thái đợt thanh toán</t>
  </si>
  <si>
    <t>F702</t>
  </si>
  <si>
    <t>Theo dõi các quá trình thanh toán của giảng viên (ELC + Topica)</t>
  </si>
  <si>
    <t>Người phụ trách</t>
  </si>
  <si>
    <t>Người thiết kế</t>
  </si>
  <si>
    <t>Đổ toàn bộ account giảng viên vào bảng NGUOI_SU_SUNG</t>
  </si>
  <si>
    <t>Gen ra thanh toán từ công việc giảng viên</t>
  </si>
  <si>
    <t>Đã đọc tài liệu hướng dẫn SVN</t>
  </si>
  <si>
    <t>Viết được 1 Procedure sử dụng Cursor</t>
  </si>
  <si>
    <t>CD, RP, IE</t>
  </si>
  <si>
    <t>Buổi 4</t>
  </si>
  <si>
    <t>Hoàn thiện Code</t>
  </si>
  <si>
    <t xml:space="preserve">Đổi mật khẩu </t>
  </si>
  <si>
    <t>Tự động thêm Account vào bảng người dùng khi thêm 1 giảng viên mới</t>
  </si>
  <si>
    <t>Danh mục các hồ sơ (thêm, cập nhật, xóa, search)</t>
  </si>
  <si>
    <t>Hồ sơ detail</t>
  </si>
  <si>
    <t>Danh mục sự kiện</t>
  </si>
  <si>
    <t>Assign sự kiện cho giảng viên</t>
  </si>
  <si>
    <t>Assign công việc cho giảng viên</t>
  </si>
  <si>
    <t>3. Báo cáo</t>
  </si>
  <si>
    <t>4. Viết tài liệu hướng dẫn</t>
  </si>
  <si>
    <t>Buổi 5</t>
  </si>
  <si>
    <t>CD, RP, TW, IE</t>
  </si>
  <si>
    <t>Lần họp lần sau, sau ngày 26/05/2012: Đỏ 1 ô, phạt 5K</t>
  </si>
  <si>
    <t>F105</t>
  </si>
  <si>
    <t>Danh mục</t>
  </si>
  <si>
    <t>Chức năng</t>
  </si>
  <si>
    <t>F606</t>
  </si>
  <si>
    <t>F607</t>
  </si>
  <si>
    <t>Số form / Folder</t>
  </si>
  <si>
    <t>F608</t>
  </si>
  <si>
    <t>F106</t>
  </si>
  <si>
    <t>F303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</si>
</sst>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dd\-mm"/>
    <numFmt numFmtId="165" formatCode="ddd"/>
    <numFmt numFmtId="166" formatCode="_(* #,##0_);_(* \(#,##0\);_(* &quot;-&quot;??_);_(@_)"/>
  </numFmts>
  <fonts count="16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</font>
    <font>
      <b/>
      <sz val="9"/>
      <color indexed="81"/>
      <name val="Tahoma"/>
    </font>
    <font>
      <sz val="11"/>
      <color theme="1"/>
      <name val="Cambria"/>
      <family val="1"/>
      <scheme val="maj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6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3" fillId="2" borderId="0" xfId="0" applyFont="1" applyFill="1"/>
    <xf numFmtId="0" fontId="4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5" fillId="2" borderId="1" xfId="0" applyFont="1" applyFill="1" applyBorder="1"/>
    <xf numFmtId="164" fontId="5" fillId="2" borderId="0" xfId="0" applyNumberFormat="1" applyFont="1" applyFill="1"/>
    <xf numFmtId="164" fontId="0" fillId="0" borderId="0" xfId="0" applyNumberFormat="1"/>
    <xf numFmtId="0" fontId="0" fillId="2" borderId="1" xfId="0" applyFill="1" applyBorder="1"/>
    <xf numFmtId="164" fontId="0" fillId="2" borderId="0" xfId="0" applyNumberFormat="1" applyFill="1"/>
    <xf numFmtId="164" fontId="4" fillId="4" borderId="0" xfId="0" applyNumberFormat="1" applyFont="1" applyFill="1" applyAlignment="1">
      <alignment vertical="center" wrapText="1"/>
    </xf>
    <xf numFmtId="164" fontId="4" fillId="4" borderId="1" xfId="0" applyNumberFormat="1" applyFont="1" applyFill="1" applyBorder="1" applyAlignment="1">
      <alignment vertical="center" wrapText="1"/>
    </xf>
    <xf numFmtId="164" fontId="4" fillId="5" borderId="0" xfId="0" applyNumberFormat="1" applyFont="1" applyFill="1"/>
    <xf numFmtId="164" fontId="4" fillId="5" borderId="1" xfId="0" applyNumberFormat="1" applyFont="1" applyFill="1" applyBorder="1"/>
    <xf numFmtId="0" fontId="0" fillId="6" borderId="1" xfId="0" applyFill="1" applyBorder="1"/>
    <xf numFmtId="164" fontId="0" fillId="6" borderId="1" xfId="0" applyNumberFormat="1" applyFill="1" applyBorder="1"/>
    <xf numFmtId="0" fontId="4" fillId="7" borderId="0" xfId="0" applyFont="1" applyFill="1"/>
    <xf numFmtId="164" fontId="4" fillId="7" borderId="0" xfId="0" applyNumberFormat="1" applyFont="1" applyFill="1"/>
    <xf numFmtId="0" fontId="5" fillId="2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164" fontId="6" fillId="5" borderId="1" xfId="0" applyNumberFormat="1" applyFont="1" applyFill="1" applyBorder="1" applyAlignment="1">
      <alignment wrapText="1"/>
    </xf>
    <xf numFmtId="0" fontId="7" fillId="6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7" borderId="0" xfId="0" applyFont="1" applyFill="1" applyAlignment="1">
      <alignment wrapText="1"/>
    </xf>
    <xf numFmtId="165" fontId="0" fillId="0" borderId="0" xfId="0" applyNumberFormat="1"/>
    <xf numFmtId="10" fontId="0" fillId="0" borderId="0" xfId="1" applyNumberFormat="1" applyFont="1"/>
    <xf numFmtId="0" fontId="0" fillId="6" borderId="1" xfId="0" quotePrefix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1" fontId="0" fillId="0" borderId="0" xfId="0" applyNumberFormat="1"/>
    <xf numFmtId="166" fontId="0" fillId="0" borderId="0" xfId="2" applyNumberFormat="1" applyFont="1"/>
    <xf numFmtId="43" fontId="0" fillId="0" borderId="0" xfId="0" applyNumberForma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vertical="center"/>
    </xf>
    <xf numFmtId="165" fontId="0" fillId="0" borderId="0" xfId="0" applyNumberFormat="1" applyFill="1" applyAlignment="1">
      <alignment wrapText="1"/>
    </xf>
    <xf numFmtId="2" fontId="0" fillId="0" borderId="0" xfId="0" applyNumberFormat="1" applyFill="1"/>
    <xf numFmtId="165" fontId="0" fillId="0" borderId="0" xfId="0" applyNumberFormat="1" applyFill="1"/>
    <xf numFmtId="164" fontId="0" fillId="6" borderId="1" xfId="0" applyNumberFormat="1" applyFill="1" applyBorder="1" applyAlignment="1">
      <alignment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2" borderId="3" xfId="0" applyFill="1" applyBorder="1" applyAlignment="1">
      <alignment horizontal="center"/>
    </xf>
    <xf numFmtId="0" fontId="6" fillId="8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14" fillId="0" borderId="0" xfId="0" applyFont="1"/>
    <xf numFmtId="164" fontId="0" fillId="0" borderId="0" xfId="0" applyNumberFormat="1" applyFill="1"/>
    <xf numFmtId="0" fontId="5" fillId="2" borderId="1" xfId="0" applyFont="1" applyFill="1" applyBorder="1" applyAlignment="1">
      <alignment horizontal="center"/>
    </xf>
    <xf numFmtId="9" fontId="4" fillId="5" borderId="1" xfId="1" applyNumberFormat="1" applyFont="1" applyFill="1" applyBorder="1" applyAlignment="1">
      <alignment horizontal="center"/>
    </xf>
    <xf numFmtId="164" fontId="15" fillId="5" borderId="1" xfId="0" applyNumberFormat="1" applyFont="1" applyFill="1" applyBorder="1"/>
    <xf numFmtId="0" fontId="5" fillId="0" borderId="0" xfId="0" applyFont="1"/>
    <xf numFmtId="0" fontId="0" fillId="0" borderId="2" xfId="0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0" fillId="0" borderId="0" xfId="0" quotePrefix="1" applyAlignment="1">
      <alignment horizontal="left" wrapText="1"/>
    </xf>
  </cellXfs>
  <cellStyles count="3">
    <cellStyle name="Comma" xfId="2" builtinId="3"/>
    <cellStyle name="Normal" xfId="0" builtinId="0"/>
    <cellStyle name="Percent" xfId="1" builtinId="5"/>
  </cellStyles>
  <dxfs count="19"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00CC"/>
        </patternFill>
      </fill>
    </dxf>
    <dxf>
      <font>
        <color theme="0"/>
      </font>
      <fill>
        <gradientFill>
          <stop position="0">
            <color rgb="FF0000CC"/>
          </stop>
          <stop position="1">
            <color rgb="FFFF0000"/>
          </stop>
        </gradient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</dxfs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workbookViewId="0">
      <selection activeCell="A10" sqref="A10"/>
    </sheetView>
  </sheetViews>
  <sheetFormatPr defaultRowHeight="15"/>
  <cols>
    <col min="1" max="16384" width="9.140625" style="6"/>
  </cols>
  <sheetData>
    <row r="1" spans="1:1" s="8" customFormat="1" ht="14.25">
      <c r="A1" s="8" t="s">
        <v>29</v>
      </c>
    </row>
    <row r="3" spans="1:1" s="9" customFormat="1" ht="14.25">
      <c r="A3" s="9" t="s">
        <v>30</v>
      </c>
    </row>
    <row r="6" spans="1:1" s="8" customFormat="1" ht="14.25">
      <c r="A6" s="8" t="s">
        <v>31</v>
      </c>
    </row>
    <row r="9" spans="1:1">
      <c r="A9" s="7"/>
    </row>
    <row r="10" spans="1:1">
      <c r="A10" s="7"/>
    </row>
    <row r="11" spans="1:1">
      <c r="A11" s="7"/>
    </row>
    <row r="12" spans="1:1">
      <c r="A12" s="7"/>
    </row>
    <row r="15" spans="1:1">
      <c r="A15" s="7"/>
    </row>
    <row r="16" spans="1:1">
      <c r="A16" s="7"/>
    </row>
    <row r="17" spans="1:1">
      <c r="A17" s="7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21"/>
  <sheetViews>
    <sheetView workbookViewId="0">
      <selection activeCell="D14" sqref="D14"/>
    </sheetView>
  </sheetViews>
  <sheetFormatPr defaultRowHeight="15"/>
  <cols>
    <col min="1" max="1" width="9.140625" style="5"/>
    <col min="2" max="2" width="20.42578125" bestFit="1" customWidth="1"/>
    <col min="3" max="3" width="37.28515625" customWidth="1"/>
    <col min="4" max="5" width="10.28515625" customWidth="1"/>
  </cols>
  <sheetData>
    <row r="2" spans="1:10" s="12" customFormat="1">
      <c r="A2" s="10"/>
      <c r="B2" s="11"/>
      <c r="C2" s="11"/>
      <c r="D2" s="11" t="s">
        <v>7</v>
      </c>
      <c r="E2" s="11" t="s">
        <v>8</v>
      </c>
      <c r="F2" s="12" t="s">
        <v>9</v>
      </c>
      <c r="G2" s="12" t="s">
        <v>9</v>
      </c>
      <c r="H2" s="12" t="s">
        <v>9</v>
      </c>
      <c r="I2" s="12" t="s">
        <v>9</v>
      </c>
      <c r="J2" s="12" t="s">
        <v>9</v>
      </c>
    </row>
    <row r="3" spans="1:10">
      <c r="A3" s="59" t="s">
        <v>22</v>
      </c>
      <c r="B3" s="1" t="s">
        <v>0</v>
      </c>
      <c r="C3" s="1" t="s">
        <v>11</v>
      </c>
      <c r="D3" s="3" t="s">
        <v>10</v>
      </c>
      <c r="E3" s="3" t="s">
        <v>10</v>
      </c>
    </row>
    <row r="4" spans="1:10">
      <c r="A4" s="59"/>
      <c r="B4" s="1" t="s">
        <v>1</v>
      </c>
      <c r="C4" s="1" t="s">
        <v>12</v>
      </c>
      <c r="D4" s="3" t="s">
        <v>10</v>
      </c>
      <c r="E4" s="3" t="s">
        <v>10</v>
      </c>
    </row>
    <row r="5" spans="1:10">
      <c r="A5" s="59" t="s">
        <v>21</v>
      </c>
      <c r="B5" s="1" t="s">
        <v>2</v>
      </c>
      <c r="C5" s="1" t="s">
        <v>13</v>
      </c>
      <c r="D5" s="2" t="s">
        <v>10</v>
      </c>
      <c r="E5" s="2" t="s">
        <v>45</v>
      </c>
    </row>
    <row r="6" spans="1:10">
      <c r="A6" s="59"/>
      <c r="B6" s="1" t="s">
        <v>3</v>
      </c>
      <c r="C6" s="1" t="s">
        <v>14</v>
      </c>
      <c r="D6" s="2" t="s">
        <v>10</v>
      </c>
      <c r="E6" s="2" t="s">
        <v>45</v>
      </c>
    </row>
    <row r="7" spans="1:10">
      <c r="A7" s="59"/>
      <c r="B7" s="1" t="s">
        <v>4</v>
      </c>
      <c r="C7" s="1" t="s">
        <v>15</v>
      </c>
      <c r="D7" s="2" t="s">
        <v>10</v>
      </c>
      <c r="E7" s="2" t="s">
        <v>45</v>
      </c>
    </row>
    <row r="8" spans="1:10">
      <c r="B8" s="1" t="s">
        <v>5</v>
      </c>
      <c r="C8" s="1" t="s">
        <v>16</v>
      </c>
      <c r="D8" s="2" t="s">
        <v>10</v>
      </c>
      <c r="E8" s="2" t="s">
        <v>45</v>
      </c>
    </row>
    <row r="9" spans="1:10">
      <c r="B9" s="1" t="s">
        <v>6</v>
      </c>
      <c r="C9" s="1"/>
      <c r="D9" s="2"/>
      <c r="E9" s="2"/>
    </row>
    <row r="12" spans="1:10">
      <c r="B12" t="s">
        <v>17</v>
      </c>
    </row>
    <row r="13" spans="1:10">
      <c r="B13" s="4" t="s">
        <v>18</v>
      </c>
    </row>
    <row r="14" spans="1:10">
      <c r="B14" s="4" t="s">
        <v>19</v>
      </c>
    </row>
    <row r="15" spans="1:10">
      <c r="B15" s="4" t="s">
        <v>20</v>
      </c>
    </row>
    <row r="16" spans="1:10">
      <c r="B16" t="s">
        <v>23</v>
      </c>
    </row>
    <row r="17" spans="2:2">
      <c r="B17" s="4" t="s">
        <v>24</v>
      </c>
    </row>
    <row r="18" spans="2:2">
      <c r="B18" s="4" t="s">
        <v>25</v>
      </c>
    </row>
    <row r="19" spans="2:2">
      <c r="B19" s="4" t="s">
        <v>26</v>
      </c>
    </row>
    <row r="20" spans="2:2">
      <c r="B20" s="4" t="s">
        <v>27</v>
      </c>
    </row>
    <row r="21" spans="2:2">
      <c r="B21" s="4" t="s">
        <v>28</v>
      </c>
    </row>
  </sheetData>
  <mergeCells count="2">
    <mergeCell ref="A5:A7"/>
    <mergeCell ref="A3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>
    <pageSetUpPr fitToPage="1"/>
  </sheetPr>
  <dimension ref="A1:CT93"/>
  <sheetViews>
    <sheetView tabSelected="1" topLeftCell="A11" workbookViewId="0">
      <pane xSplit="2" ySplit="3" topLeftCell="C14" activePane="bottomRight" state="frozen"/>
      <selection activeCell="A11" sqref="A11"/>
      <selection pane="topRight" activeCell="C11" sqref="C11"/>
      <selection pane="bottomLeft" activeCell="A14" sqref="A14"/>
      <selection pane="bottomRight" activeCell="D100" sqref="D100"/>
    </sheetView>
  </sheetViews>
  <sheetFormatPr defaultRowHeight="15"/>
  <cols>
    <col min="1" max="1" width="3" bestFit="1" customWidth="1"/>
    <col min="2" max="2" width="5.85546875" customWidth="1"/>
    <col min="3" max="3" width="48" style="30" customWidth="1"/>
    <col min="4" max="4" width="14.5703125" customWidth="1"/>
    <col min="5" max="5" width="14.5703125" bestFit="1" customWidth="1"/>
    <col min="6" max="6" width="13.28515625" customWidth="1"/>
    <col min="7" max="7" width="16.28515625" style="15" customWidth="1"/>
    <col min="8" max="8" width="13.140625" style="15" bestFit="1" customWidth="1"/>
    <col min="9" max="9" width="15.85546875" style="15" bestFit="1" customWidth="1"/>
    <col min="11" max="11" width="14.28515625" bestFit="1" customWidth="1"/>
    <col min="12" max="98" width="5.7109375" bestFit="1" customWidth="1"/>
  </cols>
  <sheetData>
    <row r="1" spans="1:98">
      <c r="C1" s="26" t="s">
        <v>32</v>
      </c>
      <c r="D1" s="13" t="s">
        <v>33</v>
      </c>
      <c r="E1" s="55" t="s">
        <v>52</v>
      </c>
      <c r="F1" s="13" t="s">
        <v>53</v>
      </c>
      <c r="G1" s="14" t="s">
        <v>34</v>
      </c>
    </row>
    <row r="2" spans="1:98">
      <c r="A2" s="38"/>
      <c r="B2" s="38"/>
      <c r="C2" s="16" t="s">
        <v>50</v>
      </c>
      <c r="D2" s="40">
        <f>SUMIF($E$14:$E$91,C2,$F$14:$F$91)</f>
        <v>0</v>
      </c>
      <c r="E2" s="40"/>
      <c r="F2" s="40"/>
      <c r="G2" s="17" t="s">
        <v>35</v>
      </c>
      <c r="L2" s="36"/>
      <c r="O2" s="37"/>
    </row>
    <row r="3" spans="1:98">
      <c r="A3" s="38"/>
      <c r="B3" s="38"/>
      <c r="C3" s="16" t="s">
        <v>83</v>
      </c>
      <c r="D3" s="40">
        <f>SUMIF($E$14:$E$91,C3,$F$14:$F$91)</f>
        <v>0</v>
      </c>
      <c r="E3" s="40"/>
      <c r="F3" s="40"/>
      <c r="G3" s="17" t="s">
        <v>36</v>
      </c>
      <c r="M3" s="33"/>
    </row>
    <row r="4" spans="1:98">
      <c r="B4" s="38"/>
      <c r="C4" s="16" t="s">
        <v>84</v>
      </c>
      <c r="D4" s="40">
        <f>SUMIF($E$14:$E$91,C4,$F$14:$F$91)</f>
        <v>0</v>
      </c>
      <c r="E4" s="40"/>
      <c r="F4" s="40"/>
      <c r="G4" s="17" t="s">
        <v>146</v>
      </c>
      <c r="H4" s="37"/>
    </row>
    <row r="5" spans="1:98">
      <c r="A5" s="38"/>
      <c r="B5" s="38"/>
      <c r="C5" s="16" t="s">
        <v>85</v>
      </c>
      <c r="D5" s="40">
        <f>SUMIF($E$14:$E$91,C5,$F$14:$F$91)</f>
        <v>0</v>
      </c>
      <c r="E5" s="40"/>
      <c r="F5" s="40"/>
      <c r="G5" s="17" t="s">
        <v>37</v>
      </c>
    </row>
    <row r="6" spans="1:98">
      <c r="A6" s="38"/>
      <c r="B6" s="38"/>
      <c r="C6" s="16" t="s">
        <v>86</v>
      </c>
      <c r="D6" s="40">
        <f t="shared" ref="D6:D11" si="0">SUMIF($E$14:$E$91,C6,$F$14:$F$91)</f>
        <v>0</v>
      </c>
      <c r="E6" s="40"/>
      <c r="F6" s="40"/>
      <c r="G6" s="54"/>
    </row>
    <row r="7" spans="1:98">
      <c r="A7" s="38"/>
      <c r="B7" s="38"/>
      <c r="C7" s="16" t="s">
        <v>118</v>
      </c>
      <c r="D7" s="40">
        <f t="shared" si="0"/>
        <v>0</v>
      </c>
      <c r="E7" s="40"/>
      <c r="F7" s="40"/>
      <c r="G7" s="54"/>
    </row>
    <row r="8" spans="1:98">
      <c r="A8" s="38"/>
      <c r="B8" s="38"/>
      <c r="C8" s="16" t="s">
        <v>87</v>
      </c>
      <c r="D8" s="40">
        <f t="shared" si="0"/>
        <v>0</v>
      </c>
      <c r="E8" s="40"/>
      <c r="F8" s="40"/>
      <c r="G8" s="54"/>
    </row>
    <row r="9" spans="1:98">
      <c r="A9" s="38"/>
      <c r="B9" s="38"/>
      <c r="C9" s="16" t="s">
        <v>88</v>
      </c>
      <c r="D9" s="40">
        <f t="shared" si="0"/>
        <v>0</v>
      </c>
      <c r="E9" s="40"/>
      <c r="F9" s="40"/>
      <c r="G9" s="54"/>
    </row>
    <row r="10" spans="1:98">
      <c r="A10" s="38"/>
      <c r="B10" s="38"/>
      <c r="C10" s="16" t="s">
        <v>111</v>
      </c>
      <c r="D10" s="40">
        <f t="shared" si="0"/>
        <v>0</v>
      </c>
      <c r="E10" s="40"/>
      <c r="F10" s="40"/>
      <c r="G10" s="54"/>
    </row>
    <row r="11" spans="1:98">
      <c r="A11" s="38"/>
      <c r="B11" s="38"/>
      <c r="C11" s="16" t="s">
        <v>134</v>
      </c>
      <c r="D11" s="40">
        <f t="shared" si="0"/>
        <v>0</v>
      </c>
      <c r="E11" s="40"/>
      <c r="F11" s="40"/>
      <c r="G11" s="54"/>
    </row>
    <row r="12" spans="1:98" s="32" customFormat="1">
      <c r="C12" s="42"/>
      <c r="D12" s="43"/>
      <c r="E12" s="43"/>
      <c r="F12" s="44"/>
      <c r="L12" s="32">
        <f>L13</f>
        <v>41030</v>
      </c>
      <c r="M12" s="32">
        <f t="shared" ref="M12:BX12" si="1">M13</f>
        <v>41031</v>
      </c>
      <c r="N12" s="32">
        <f t="shared" si="1"/>
        <v>41032</v>
      </c>
      <c r="O12" s="32">
        <f t="shared" si="1"/>
        <v>41033</v>
      </c>
      <c r="P12" s="32">
        <f t="shared" si="1"/>
        <v>41034</v>
      </c>
      <c r="Q12" s="32">
        <f t="shared" si="1"/>
        <v>41035</v>
      </c>
      <c r="R12" s="32">
        <f t="shared" si="1"/>
        <v>41036</v>
      </c>
      <c r="S12" s="32">
        <f t="shared" si="1"/>
        <v>41037</v>
      </c>
      <c r="T12" s="32">
        <f t="shared" si="1"/>
        <v>41038</v>
      </c>
      <c r="U12" s="32">
        <f t="shared" si="1"/>
        <v>41039</v>
      </c>
      <c r="V12" s="32">
        <f t="shared" si="1"/>
        <v>41040</v>
      </c>
      <c r="W12" s="32">
        <f t="shared" si="1"/>
        <v>41041</v>
      </c>
      <c r="X12" s="32">
        <f t="shared" si="1"/>
        <v>41042</v>
      </c>
      <c r="Y12" s="32">
        <f t="shared" si="1"/>
        <v>41043</v>
      </c>
      <c r="Z12" s="32">
        <f t="shared" si="1"/>
        <v>41044</v>
      </c>
      <c r="AA12" s="32">
        <f t="shared" si="1"/>
        <v>41045</v>
      </c>
      <c r="AB12" s="32">
        <f t="shared" si="1"/>
        <v>41046</v>
      </c>
      <c r="AC12" s="32">
        <f t="shared" si="1"/>
        <v>41047</v>
      </c>
      <c r="AD12" s="32">
        <f t="shared" si="1"/>
        <v>41048</v>
      </c>
      <c r="AE12" s="32">
        <f t="shared" si="1"/>
        <v>41049</v>
      </c>
      <c r="AF12" s="32">
        <f t="shared" si="1"/>
        <v>41050</v>
      </c>
      <c r="AG12" s="32">
        <f t="shared" si="1"/>
        <v>41051</v>
      </c>
      <c r="AH12" s="32">
        <f t="shared" si="1"/>
        <v>41052</v>
      </c>
      <c r="AI12" s="32">
        <f t="shared" si="1"/>
        <v>41053</v>
      </c>
      <c r="AJ12" s="32">
        <f t="shared" si="1"/>
        <v>41054</v>
      </c>
      <c r="AK12" s="32">
        <f t="shared" si="1"/>
        <v>41055</v>
      </c>
      <c r="AL12" s="32">
        <f t="shared" si="1"/>
        <v>41056</v>
      </c>
      <c r="AM12" s="32">
        <f t="shared" si="1"/>
        <v>41057</v>
      </c>
      <c r="AN12" s="32">
        <f t="shared" si="1"/>
        <v>41058</v>
      </c>
      <c r="AO12" s="32">
        <f t="shared" si="1"/>
        <v>41059</v>
      </c>
      <c r="AP12" s="32">
        <f t="shared" si="1"/>
        <v>41060</v>
      </c>
      <c r="AQ12" s="32">
        <f t="shared" si="1"/>
        <v>41061</v>
      </c>
      <c r="AR12" s="32">
        <f t="shared" si="1"/>
        <v>41062</v>
      </c>
      <c r="AS12" s="32">
        <f t="shared" si="1"/>
        <v>41063</v>
      </c>
      <c r="AT12" s="32">
        <f t="shared" si="1"/>
        <v>41064</v>
      </c>
      <c r="AU12" s="32">
        <f t="shared" si="1"/>
        <v>41065</v>
      </c>
      <c r="AV12" s="32">
        <f t="shared" si="1"/>
        <v>41066</v>
      </c>
      <c r="AW12" s="32">
        <f t="shared" si="1"/>
        <v>41067</v>
      </c>
      <c r="AX12" s="32">
        <f t="shared" si="1"/>
        <v>41068</v>
      </c>
      <c r="AY12" s="32">
        <f t="shared" si="1"/>
        <v>41069</v>
      </c>
      <c r="AZ12" s="32">
        <f t="shared" si="1"/>
        <v>41070</v>
      </c>
      <c r="BA12" s="32">
        <f t="shared" si="1"/>
        <v>41071</v>
      </c>
      <c r="BB12" s="32">
        <f t="shared" si="1"/>
        <v>41072</v>
      </c>
      <c r="BC12" s="32">
        <f t="shared" si="1"/>
        <v>41073</v>
      </c>
      <c r="BD12" s="32">
        <f t="shared" si="1"/>
        <v>41074</v>
      </c>
      <c r="BE12" s="32">
        <f t="shared" si="1"/>
        <v>41075</v>
      </c>
      <c r="BF12" s="32">
        <f t="shared" si="1"/>
        <v>41076</v>
      </c>
      <c r="BG12" s="32">
        <f t="shared" si="1"/>
        <v>41077</v>
      </c>
      <c r="BH12" s="32">
        <f t="shared" si="1"/>
        <v>41078</v>
      </c>
      <c r="BI12" s="32">
        <f t="shared" si="1"/>
        <v>41079</v>
      </c>
      <c r="BJ12" s="32">
        <f t="shared" si="1"/>
        <v>41080</v>
      </c>
      <c r="BK12" s="32">
        <f t="shared" si="1"/>
        <v>41081</v>
      </c>
      <c r="BL12" s="32">
        <f t="shared" si="1"/>
        <v>41082</v>
      </c>
      <c r="BM12" s="32">
        <f t="shared" si="1"/>
        <v>41083</v>
      </c>
      <c r="BN12" s="32">
        <f t="shared" si="1"/>
        <v>41084</v>
      </c>
      <c r="BO12" s="32">
        <f t="shared" si="1"/>
        <v>41085</v>
      </c>
      <c r="BP12" s="32">
        <f t="shared" si="1"/>
        <v>41086</v>
      </c>
      <c r="BQ12" s="32">
        <f t="shared" si="1"/>
        <v>41087</v>
      </c>
      <c r="BR12" s="32">
        <f t="shared" si="1"/>
        <v>41088</v>
      </c>
      <c r="BS12" s="32">
        <f t="shared" si="1"/>
        <v>41089</v>
      </c>
      <c r="BT12" s="32">
        <f t="shared" si="1"/>
        <v>41090</v>
      </c>
      <c r="BU12" s="32">
        <f t="shared" si="1"/>
        <v>41091</v>
      </c>
      <c r="BV12" s="32">
        <f t="shared" si="1"/>
        <v>41092</v>
      </c>
      <c r="BW12" s="32">
        <f t="shared" si="1"/>
        <v>41093</v>
      </c>
      <c r="BX12" s="32">
        <f t="shared" si="1"/>
        <v>41094</v>
      </c>
      <c r="BY12" s="32">
        <f t="shared" ref="BY12:CT12" si="2">BY13</f>
        <v>41095</v>
      </c>
      <c r="BZ12" s="32">
        <f t="shared" si="2"/>
        <v>41096</v>
      </c>
      <c r="CA12" s="32">
        <f t="shared" si="2"/>
        <v>41097</v>
      </c>
      <c r="CB12" s="32">
        <f t="shared" si="2"/>
        <v>41098</v>
      </c>
      <c r="CC12" s="32">
        <f t="shared" si="2"/>
        <v>41099</v>
      </c>
      <c r="CD12" s="32">
        <f t="shared" si="2"/>
        <v>41100</v>
      </c>
      <c r="CE12" s="32">
        <f t="shared" si="2"/>
        <v>41101</v>
      </c>
      <c r="CF12" s="32">
        <f t="shared" si="2"/>
        <v>41102</v>
      </c>
      <c r="CG12" s="32">
        <f t="shared" si="2"/>
        <v>41103</v>
      </c>
      <c r="CH12" s="32">
        <f t="shared" si="2"/>
        <v>41104</v>
      </c>
      <c r="CI12" s="32">
        <f t="shared" si="2"/>
        <v>41105</v>
      </c>
      <c r="CJ12" s="32">
        <f t="shared" si="2"/>
        <v>41106</v>
      </c>
      <c r="CK12" s="32">
        <f t="shared" si="2"/>
        <v>41107</v>
      </c>
      <c r="CL12" s="32">
        <f t="shared" si="2"/>
        <v>41108</v>
      </c>
      <c r="CM12" s="32">
        <f t="shared" si="2"/>
        <v>41109</v>
      </c>
      <c r="CN12" s="32">
        <f t="shared" si="2"/>
        <v>41110</v>
      </c>
      <c r="CO12" s="32">
        <f t="shared" si="2"/>
        <v>41111</v>
      </c>
      <c r="CP12" s="32">
        <f t="shared" si="2"/>
        <v>41112</v>
      </c>
      <c r="CQ12" s="32">
        <f t="shared" si="2"/>
        <v>41113</v>
      </c>
      <c r="CR12" s="32">
        <f t="shared" si="2"/>
        <v>41114</v>
      </c>
      <c r="CS12" s="32">
        <f t="shared" si="2"/>
        <v>41115</v>
      </c>
      <c r="CT12" s="32">
        <f t="shared" si="2"/>
        <v>41116</v>
      </c>
    </row>
    <row r="13" spans="1:98" s="18" customFormat="1" ht="30">
      <c r="B13" s="19" t="s">
        <v>38</v>
      </c>
      <c r="C13" s="19" t="s">
        <v>39</v>
      </c>
      <c r="D13" s="19" t="s">
        <v>139</v>
      </c>
      <c r="E13" s="19" t="s">
        <v>138</v>
      </c>
      <c r="F13" s="19" t="s">
        <v>40</v>
      </c>
      <c r="G13" s="19" t="s">
        <v>41</v>
      </c>
      <c r="H13" s="19" t="s">
        <v>42</v>
      </c>
      <c r="I13" s="19" t="s">
        <v>43</v>
      </c>
      <c r="J13" s="19" t="s">
        <v>44</v>
      </c>
      <c r="K13" s="19" t="s">
        <v>164</v>
      </c>
      <c r="L13" s="19">
        <v>41030</v>
      </c>
      <c r="M13" s="19">
        <f>L13+1</f>
        <v>41031</v>
      </c>
      <c r="N13" s="19">
        <f t="shared" ref="N13:BF13" si="3">M13+1</f>
        <v>41032</v>
      </c>
      <c r="O13" s="19">
        <f t="shared" si="3"/>
        <v>41033</v>
      </c>
      <c r="P13" s="19">
        <f t="shared" si="3"/>
        <v>41034</v>
      </c>
      <c r="Q13" s="19">
        <f t="shared" si="3"/>
        <v>41035</v>
      </c>
      <c r="R13" s="19">
        <f t="shared" si="3"/>
        <v>41036</v>
      </c>
      <c r="S13" s="19">
        <f t="shared" si="3"/>
        <v>41037</v>
      </c>
      <c r="T13" s="19">
        <f t="shared" si="3"/>
        <v>41038</v>
      </c>
      <c r="U13" s="19">
        <f t="shared" si="3"/>
        <v>41039</v>
      </c>
      <c r="V13" s="19">
        <f t="shared" si="3"/>
        <v>41040</v>
      </c>
      <c r="W13" s="19">
        <f t="shared" si="3"/>
        <v>41041</v>
      </c>
      <c r="X13" s="19">
        <f t="shared" si="3"/>
        <v>41042</v>
      </c>
      <c r="Y13" s="19">
        <f t="shared" si="3"/>
        <v>41043</v>
      </c>
      <c r="Z13" s="19">
        <f t="shared" si="3"/>
        <v>41044</v>
      </c>
      <c r="AA13" s="19">
        <f t="shared" si="3"/>
        <v>41045</v>
      </c>
      <c r="AB13" s="19">
        <f t="shared" si="3"/>
        <v>41046</v>
      </c>
      <c r="AC13" s="19">
        <f t="shared" si="3"/>
        <v>41047</v>
      </c>
      <c r="AD13" s="19">
        <f t="shared" si="3"/>
        <v>41048</v>
      </c>
      <c r="AE13" s="19">
        <f t="shared" si="3"/>
        <v>41049</v>
      </c>
      <c r="AF13" s="19">
        <f t="shared" si="3"/>
        <v>41050</v>
      </c>
      <c r="AG13" s="19">
        <f t="shared" si="3"/>
        <v>41051</v>
      </c>
      <c r="AH13" s="19">
        <f t="shared" si="3"/>
        <v>41052</v>
      </c>
      <c r="AI13" s="19">
        <f t="shared" si="3"/>
        <v>41053</v>
      </c>
      <c r="AJ13" s="19">
        <f t="shared" si="3"/>
        <v>41054</v>
      </c>
      <c r="AK13" s="19">
        <f t="shared" si="3"/>
        <v>41055</v>
      </c>
      <c r="AL13" s="19">
        <f t="shared" si="3"/>
        <v>41056</v>
      </c>
      <c r="AM13" s="19">
        <f t="shared" si="3"/>
        <v>41057</v>
      </c>
      <c r="AN13" s="19">
        <f t="shared" si="3"/>
        <v>41058</v>
      </c>
      <c r="AO13" s="19">
        <f t="shared" si="3"/>
        <v>41059</v>
      </c>
      <c r="AP13" s="19">
        <f t="shared" si="3"/>
        <v>41060</v>
      </c>
      <c r="AQ13" s="19">
        <f t="shared" si="3"/>
        <v>41061</v>
      </c>
      <c r="AR13" s="19">
        <f t="shared" si="3"/>
        <v>41062</v>
      </c>
      <c r="AS13" s="19">
        <f t="shared" si="3"/>
        <v>41063</v>
      </c>
      <c r="AT13" s="19">
        <f t="shared" si="3"/>
        <v>41064</v>
      </c>
      <c r="AU13" s="19">
        <f t="shared" si="3"/>
        <v>41065</v>
      </c>
      <c r="AV13" s="19">
        <f t="shared" si="3"/>
        <v>41066</v>
      </c>
      <c r="AW13" s="19">
        <f t="shared" si="3"/>
        <v>41067</v>
      </c>
      <c r="AX13" s="19">
        <f t="shared" si="3"/>
        <v>41068</v>
      </c>
      <c r="AY13" s="19">
        <f t="shared" si="3"/>
        <v>41069</v>
      </c>
      <c r="AZ13" s="19">
        <f t="shared" si="3"/>
        <v>41070</v>
      </c>
      <c r="BA13" s="19">
        <f t="shared" si="3"/>
        <v>41071</v>
      </c>
      <c r="BB13" s="19">
        <f t="shared" si="3"/>
        <v>41072</v>
      </c>
      <c r="BC13" s="19">
        <f t="shared" si="3"/>
        <v>41073</v>
      </c>
      <c r="BD13" s="19">
        <f t="shared" si="3"/>
        <v>41074</v>
      </c>
      <c r="BE13" s="19">
        <f t="shared" si="3"/>
        <v>41075</v>
      </c>
      <c r="BF13" s="19">
        <f t="shared" si="3"/>
        <v>41076</v>
      </c>
      <c r="BG13" s="19">
        <f t="shared" ref="BG13" si="4">BF13+1</f>
        <v>41077</v>
      </c>
      <c r="BH13" s="19">
        <f t="shared" ref="BH13" si="5">BG13+1</f>
        <v>41078</v>
      </c>
      <c r="BI13" s="19">
        <f t="shared" ref="BI13" si="6">BH13+1</f>
        <v>41079</v>
      </c>
      <c r="BJ13" s="19">
        <f t="shared" ref="BJ13" si="7">BI13+1</f>
        <v>41080</v>
      </c>
      <c r="BK13" s="19">
        <f t="shared" ref="BK13" si="8">BJ13+1</f>
        <v>41081</v>
      </c>
      <c r="BL13" s="19">
        <f t="shared" ref="BL13" si="9">BK13+1</f>
        <v>41082</v>
      </c>
      <c r="BM13" s="19">
        <f t="shared" ref="BM13" si="10">BL13+1</f>
        <v>41083</v>
      </c>
      <c r="BN13" s="19">
        <f t="shared" ref="BN13" si="11">BM13+1</f>
        <v>41084</v>
      </c>
      <c r="BO13" s="19">
        <f t="shared" ref="BO13" si="12">BN13+1</f>
        <v>41085</v>
      </c>
      <c r="BP13" s="19">
        <f t="shared" ref="BP13" si="13">BO13+1</f>
        <v>41086</v>
      </c>
      <c r="BQ13" s="19">
        <f t="shared" ref="BQ13" si="14">BP13+1</f>
        <v>41087</v>
      </c>
      <c r="BR13" s="19">
        <f t="shared" ref="BR13" si="15">BQ13+1</f>
        <v>41088</v>
      </c>
      <c r="BS13" s="19">
        <f t="shared" ref="BS13" si="16">BR13+1</f>
        <v>41089</v>
      </c>
      <c r="BT13" s="19">
        <f t="shared" ref="BT13" si="17">BS13+1</f>
        <v>41090</v>
      </c>
      <c r="BU13" s="19">
        <f t="shared" ref="BU13" si="18">BT13+1</f>
        <v>41091</v>
      </c>
      <c r="BV13" s="19">
        <f t="shared" ref="BV13" si="19">BU13+1</f>
        <v>41092</v>
      </c>
      <c r="BW13" s="19">
        <f t="shared" ref="BW13" si="20">BV13+1</f>
        <v>41093</v>
      </c>
      <c r="BX13" s="19">
        <f t="shared" ref="BX13" si="21">BW13+1</f>
        <v>41094</v>
      </c>
      <c r="BY13" s="19">
        <f t="shared" ref="BY13" si="22">BX13+1</f>
        <v>41095</v>
      </c>
      <c r="BZ13" s="19">
        <f t="shared" ref="BZ13" si="23">BY13+1</f>
        <v>41096</v>
      </c>
      <c r="CA13" s="19">
        <f t="shared" ref="CA13" si="24">BZ13+1</f>
        <v>41097</v>
      </c>
      <c r="CB13" s="19">
        <f t="shared" ref="CB13" si="25">CA13+1</f>
        <v>41098</v>
      </c>
      <c r="CC13" s="19">
        <f t="shared" ref="CC13" si="26">CB13+1</f>
        <v>41099</v>
      </c>
      <c r="CD13" s="19">
        <f t="shared" ref="CD13" si="27">CC13+1</f>
        <v>41100</v>
      </c>
      <c r="CE13" s="19">
        <f t="shared" ref="CE13" si="28">CD13+1</f>
        <v>41101</v>
      </c>
      <c r="CF13" s="19">
        <f t="shared" ref="CF13" si="29">CE13+1</f>
        <v>41102</v>
      </c>
      <c r="CG13" s="19">
        <f t="shared" ref="CG13" si="30">CF13+1</f>
        <v>41103</v>
      </c>
      <c r="CH13" s="19">
        <f t="shared" ref="CH13" si="31">CG13+1</f>
        <v>41104</v>
      </c>
      <c r="CI13" s="19">
        <f t="shared" ref="CI13" si="32">CH13+1</f>
        <v>41105</v>
      </c>
      <c r="CJ13" s="19">
        <f t="shared" ref="CJ13" si="33">CI13+1</f>
        <v>41106</v>
      </c>
      <c r="CK13" s="19">
        <f t="shared" ref="CK13" si="34">CJ13+1</f>
        <v>41107</v>
      </c>
      <c r="CL13" s="19">
        <f t="shared" ref="CL13" si="35">CK13+1</f>
        <v>41108</v>
      </c>
      <c r="CM13" s="19">
        <f t="shared" ref="CM13" si="36">CL13+1</f>
        <v>41109</v>
      </c>
      <c r="CN13" s="19">
        <f t="shared" ref="CN13" si="37">CM13+1</f>
        <v>41110</v>
      </c>
      <c r="CO13" s="19">
        <f t="shared" ref="CO13" si="38">CN13+1</f>
        <v>41111</v>
      </c>
      <c r="CP13" s="19">
        <f t="shared" ref="CP13" si="39">CO13+1</f>
        <v>41112</v>
      </c>
      <c r="CQ13" s="19">
        <f t="shared" ref="CQ13" si="40">CP13+1</f>
        <v>41113</v>
      </c>
      <c r="CR13" s="19">
        <f t="shared" ref="CR13" si="41">CQ13+1</f>
        <v>41114</v>
      </c>
      <c r="CS13" s="19">
        <f t="shared" ref="CS13" si="42">CR13+1</f>
        <v>41115</v>
      </c>
      <c r="CT13" s="19">
        <f t="shared" ref="CT13" si="43">CS13+1</f>
        <v>41116</v>
      </c>
    </row>
    <row r="14" spans="1:98" s="20" customFormat="1">
      <c r="B14" s="21"/>
      <c r="C14" s="28"/>
      <c r="D14" s="21"/>
      <c r="E14" s="21"/>
      <c r="F14" s="21"/>
      <c r="G14" s="21"/>
      <c r="H14" s="21"/>
      <c r="I14" s="56">
        <f>COUNTIF(I15:I90,"Đã xong")/COUNTA(I15:I90) * 100%</f>
        <v>0.5</v>
      </c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</row>
    <row r="15" spans="1:98" hidden="1">
      <c r="A15">
        <v>1</v>
      </c>
      <c r="B15" s="22">
        <v>1</v>
      </c>
      <c r="C15" s="27" t="s">
        <v>55</v>
      </c>
      <c r="D15" s="22"/>
      <c r="E15" s="22" t="s">
        <v>50</v>
      </c>
      <c r="F15" s="22"/>
      <c r="G15" s="23">
        <f>IFERROR( HLOOKUP("BE",L15:BF$93,$A$93-$A15+1,FALSE),0)+ IFERROR( HLOOKUP("B",L15:BF$93,$A$93-$A15+1,FALSE),0)</f>
        <v>41030</v>
      </c>
      <c r="H15" s="23">
        <f>IFERROR( HLOOKUP("BE",L15:BF$93,$A$93-$A15+1,FALSE),0)+ IFERROR( HLOOKUP("E",L15:BF$93,$A$93-$A15+1,FALSE),0)</f>
        <v>41032</v>
      </c>
      <c r="I15" s="23" t="s">
        <v>37</v>
      </c>
      <c r="J15" s="22"/>
      <c r="K15" s="22"/>
      <c r="L15" s="1" t="s">
        <v>104</v>
      </c>
      <c r="M15" s="1" t="s">
        <v>45</v>
      </c>
      <c r="N15" s="1" t="s">
        <v>105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</row>
    <row r="16" spans="1:98" hidden="1">
      <c r="A16">
        <v>2</v>
      </c>
      <c r="B16" s="22">
        <v>2</v>
      </c>
      <c r="C16" s="27" t="s">
        <v>60</v>
      </c>
      <c r="D16" s="22"/>
      <c r="E16" s="22" t="s">
        <v>50</v>
      </c>
      <c r="F16" s="22"/>
      <c r="G16" s="23">
        <f>IFERROR( HLOOKUP("BE",L16:BF$93,$A$93-$A16+1,FALSE),0)+ IFERROR( HLOOKUP("B",L16:BF$93,$A$93-$A16+1,FALSE),0)</f>
        <v>41031</v>
      </c>
      <c r="H16" s="23">
        <f>IFERROR( HLOOKUP("BE",L16:BF$93,$A$93-$A16+1,FALSE),0)+ IFERROR( HLOOKUP("E",L16:BF$93,$A$93-$A16+1,FALSE),0)</f>
        <v>41034</v>
      </c>
      <c r="I16" s="23" t="s">
        <v>37</v>
      </c>
      <c r="J16" s="22"/>
      <c r="K16" s="22"/>
      <c r="L16" s="1"/>
      <c r="M16" s="1" t="s">
        <v>104</v>
      </c>
      <c r="N16" s="1" t="s">
        <v>45</v>
      </c>
      <c r="O16" s="1" t="s">
        <v>45</v>
      </c>
      <c r="P16" s="1" t="s">
        <v>105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</row>
    <row r="17" spans="1:98" ht="30" hidden="1">
      <c r="A17">
        <v>3</v>
      </c>
      <c r="B17" s="22">
        <v>3</v>
      </c>
      <c r="C17" s="27" t="s">
        <v>89</v>
      </c>
      <c r="D17" s="22"/>
      <c r="E17" s="22" t="s">
        <v>50</v>
      </c>
      <c r="F17" s="22"/>
      <c r="G17" s="23">
        <f>IFERROR( HLOOKUP("BE",L17:BF$93,$A$93-$A17+1,FALSE),0)+ IFERROR( HLOOKUP("B",L17:BF$93,$A$93-$A17+1,FALSE),0)</f>
        <v>41031</v>
      </c>
      <c r="H17" s="23">
        <f>IFERROR( HLOOKUP("BE",L17:BF$93,$A$93-$A17+1,FALSE),0)+ IFERROR( HLOOKUP("E",L17:BF$93,$A$93-$A17+1,FALSE),0)</f>
        <v>41032</v>
      </c>
      <c r="I17" s="23" t="s">
        <v>37</v>
      </c>
      <c r="J17" s="22"/>
      <c r="K17" s="22"/>
      <c r="L17" s="1"/>
      <c r="M17" s="1" t="s">
        <v>104</v>
      </c>
      <c r="N17" s="1" t="s">
        <v>105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</row>
    <row r="18" spans="1:98" ht="30" hidden="1">
      <c r="A18">
        <v>4</v>
      </c>
      <c r="B18" s="22">
        <v>4</v>
      </c>
      <c r="C18" s="27" t="s">
        <v>103</v>
      </c>
      <c r="D18" s="22"/>
      <c r="E18" s="22" t="s">
        <v>50</v>
      </c>
      <c r="F18" s="22"/>
      <c r="G18" s="23">
        <f>IFERROR( HLOOKUP("BE",L18:BF$93,$A$93-$A18+1,FALSE),0)+ IFERROR( HLOOKUP("B",L18:BF$93,$A$93-$A18+1,FALSE),0)</f>
        <v>41030</v>
      </c>
      <c r="H18" s="23">
        <f>IFERROR( HLOOKUP("BE",L18:BF$93,$A$93-$A18+1,FALSE),0)+ IFERROR( HLOOKUP("E",L18:BF$93,$A$93-$A18+1,FALSE),0)</f>
        <v>41038</v>
      </c>
      <c r="I18" s="45" t="s">
        <v>36</v>
      </c>
      <c r="J18" s="22"/>
      <c r="K18" s="22"/>
      <c r="L18" s="1" t="s">
        <v>104</v>
      </c>
      <c r="M18" s="1" t="s">
        <v>45</v>
      </c>
      <c r="N18" s="1" t="s">
        <v>45</v>
      </c>
      <c r="O18" s="1" t="s">
        <v>45</v>
      </c>
      <c r="P18" s="1" t="s">
        <v>45</v>
      </c>
      <c r="Q18" s="1" t="s">
        <v>45</v>
      </c>
      <c r="R18" s="1" t="s">
        <v>45</v>
      </c>
      <c r="S18" s="1" t="s">
        <v>45</v>
      </c>
      <c r="T18" s="1" t="s">
        <v>105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</row>
    <row r="19" spans="1:98" s="20" customFormat="1" hidden="1">
      <c r="A19">
        <v>5</v>
      </c>
      <c r="B19" s="21"/>
      <c r="C19" s="28" t="s">
        <v>106</v>
      </c>
      <c r="D19" s="57"/>
      <c r="E19" s="57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</row>
    <row r="20" spans="1:98" hidden="1">
      <c r="A20">
        <v>6</v>
      </c>
      <c r="B20" s="22">
        <v>5</v>
      </c>
      <c r="C20" s="27" t="s">
        <v>108</v>
      </c>
      <c r="D20" s="22"/>
      <c r="E20" s="22"/>
      <c r="F20" s="22"/>
      <c r="G20" s="23">
        <f>IFERROR( HLOOKUP("BE",L20:BF$93,$A$93-$A20+1,FALSE),0)+ IFERROR( HLOOKUP("B",L20:BF$93,$A$93-$A20+1,FALSE),0)</f>
        <v>0</v>
      </c>
      <c r="H20" s="23">
        <f>IFERROR( HLOOKUP("BE",L20:BF$93,$A$93-$A20+1,FALSE),0)+ IFERROR( HLOOKUP("E",L20:BF$93,$A$93-$A20+1,FALSE),0)</f>
        <v>0</v>
      </c>
      <c r="I20" s="23" t="s">
        <v>37</v>
      </c>
      <c r="J20" s="22"/>
      <c r="K20" s="2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</row>
    <row r="21" spans="1:98" hidden="1">
      <c r="A21">
        <v>7</v>
      </c>
      <c r="B21" s="22">
        <v>6</v>
      </c>
      <c r="C21" s="27" t="s">
        <v>91</v>
      </c>
      <c r="D21" s="22"/>
      <c r="E21" s="22"/>
      <c r="F21" s="22"/>
      <c r="G21" s="23">
        <f>IFERROR( HLOOKUP("BE",L21:BF$93,$A$93-$A21+1,FALSE),0)+ IFERROR( HLOOKUP("B",L21:BF$93,$A$93-$A21+1,FALSE),0)</f>
        <v>41035</v>
      </c>
      <c r="H21" s="23">
        <f>IFERROR( HLOOKUP("BE",L21:BF$93,$A$93-$A21+1,FALSE),0)+ IFERROR( HLOOKUP("E",L21:BF$93,$A$93-$A21+1,FALSE),0)</f>
        <v>41037</v>
      </c>
      <c r="I21" s="23" t="s">
        <v>37</v>
      </c>
      <c r="J21" s="22"/>
      <c r="K21" s="22"/>
      <c r="L21" s="1"/>
      <c r="M21" s="1"/>
      <c r="N21" s="1"/>
      <c r="O21" s="1"/>
      <c r="P21" s="1"/>
      <c r="Q21" s="1" t="s">
        <v>104</v>
      </c>
      <c r="R21" s="1" t="s">
        <v>45</v>
      </c>
      <c r="S21" s="1" t="s">
        <v>105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</row>
    <row r="22" spans="1:98" hidden="1">
      <c r="A22">
        <v>8</v>
      </c>
      <c r="B22" s="22">
        <v>7</v>
      </c>
      <c r="C22" s="27" t="s">
        <v>109</v>
      </c>
      <c r="D22" s="22"/>
      <c r="E22" s="22"/>
      <c r="F22" s="22"/>
      <c r="G22" s="23">
        <f>IFERROR( HLOOKUP("BE",L22:BF$93,$A$93-$A22+1,FALSE),0)+ IFERROR( HLOOKUP("B",L22:BF$93,$A$93-$A22+1,FALSE),0)</f>
        <v>0</v>
      </c>
      <c r="H22" s="23">
        <f>IFERROR( HLOOKUP("BE",L22:BF$93,$A$93-$A22+1,FALSE),0)+ IFERROR( HLOOKUP("E",L22:BF$93,$A$93-$A22+1,FALSE),0)</f>
        <v>0</v>
      </c>
      <c r="I22" s="23" t="s">
        <v>37</v>
      </c>
      <c r="J22" s="22"/>
      <c r="K22" s="2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</row>
    <row r="23" spans="1:98" s="20" customFormat="1" hidden="1">
      <c r="A23">
        <v>9</v>
      </c>
      <c r="B23" s="21"/>
      <c r="C23" s="28" t="s">
        <v>107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</row>
    <row r="24" spans="1:98">
      <c r="A24">
        <v>10</v>
      </c>
      <c r="B24" s="22">
        <v>8</v>
      </c>
      <c r="C24" s="51" t="s">
        <v>151</v>
      </c>
      <c r="D24" s="22" t="s">
        <v>86</v>
      </c>
      <c r="E24" s="22" t="s">
        <v>86</v>
      </c>
      <c r="F24" s="22"/>
      <c r="G24" s="23">
        <f>IFERROR( HLOOKUP("BE",L24:BF$93,$A$93-$A24+1,FALSE),0)+ IFERROR( HLOOKUP("B",L24:BF$93,$A$93-$A24+1,FALSE),0)</f>
        <v>41054</v>
      </c>
      <c r="H24" s="23">
        <f>IFERROR( HLOOKUP("BE",L24:BF$93,$A$93-$A24+1,FALSE),0)+ IFERROR( HLOOKUP("E",L24:BF$93,$A$93-$A24+1,FALSE),0)</f>
        <v>41057</v>
      </c>
      <c r="I24" s="23" t="s">
        <v>35</v>
      </c>
      <c r="J24" s="22" t="s">
        <v>159</v>
      </c>
      <c r="K24" s="22" t="s">
        <v>160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 t="s">
        <v>104</v>
      </c>
      <c r="AK24" s="1" t="s">
        <v>45</v>
      </c>
      <c r="AL24" s="1" t="s">
        <v>45</v>
      </c>
      <c r="AM24" s="1" t="s">
        <v>105</v>
      </c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</row>
    <row r="25" spans="1:98" hidden="1">
      <c r="A25">
        <v>11</v>
      </c>
      <c r="B25" s="22">
        <v>9</v>
      </c>
      <c r="C25" s="27" t="s">
        <v>153</v>
      </c>
      <c r="D25" s="22" t="s">
        <v>87</v>
      </c>
      <c r="E25" s="22" t="s">
        <v>84</v>
      </c>
      <c r="F25" s="22"/>
      <c r="G25" s="23">
        <f>IFERROR( HLOOKUP("BE",L25:BF$93,$A$93-$A25+1,FALSE),0)+ IFERROR( HLOOKUP("B",L25:BF$93,$A$93-$A25+1,FALSE),0)</f>
        <v>41055</v>
      </c>
      <c r="H25" s="23">
        <f>IFERROR( HLOOKUP("BE",L25:BF$93,$A$93-$A25+1,FALSE),0)+ IFERROR( HLOOKUP("E",L25:BF$93,$A$93-$A25+1,FALSE),0)</f>
        <v>41058</v>
      </c>
      <c r="I25" s="23" t="s">
        <v>35</v>
      </c>
      <c r="J25" s="22" t="s">
        <v>162</v>
      </c>
      <c r="K25" s="22" t="s">
        <v>161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 t="s">
        <v>104</v>
      </c>
      <c r="AL25" s="1" t="s">
        <v>45</v>
      </c>
      <c r="AM25" s="1" t="s">
        <v>45</v>
      </c>
      <c r="AN25" s="1" t="s">
        <v>105</v>
      </c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</row>
    <row r="26" spans="1:98" hidden="1">
      <c r="A26">
        <v>12</v>
      </c>
      <c r="B26" s="22">
        <v>10</v>
      </c>
      <c r="C26" s="27" t="s">
        <v>152</v>
      </c>
      <c r="D26" s="22" t="s">
        <v>87</v>
      </c>
      <c r="E26" s="22" t="s">
        <v>84</v>
      </c>
      <c r="F26" s="22"/>
      <c r="G26" s="23">
        <f>IFERROR( HLOOKUP("BE",L26:BF$93,$A$93-$A26+1,FALSE),0)+ IFERROR( HLOOKUP("B",L26:BF$93,$A$93-$A26+1,FALSE),0)</f>
        <v>41055</v>
      </c>
      <c r="H26" s="23">
        <f>IFERROR( HLOOKUP("BE",L26:BF$93,$A$93-$A26+1,FALSE),0)+ IFERROR( HLOOKUP("E",L26:BF$93,$A$93-$A26+1,FALSE),0)</f>
        <v>41059</v>
      </c>
      <c r="I26" s="23" t="s">
        <v>35</v>
      </c>
      <c r="J26" s="22" t="s">
        <v>163</v>
      </c>
      <c r="K26" s="22" t="s">
        <v>161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 t="s">
        <v>104</v>
      </c>
      <c r="AL26" s="1" t="s">
        <v>45</v>
      </c>
      <c r="AM26" s="1" t="s">
        <v>45</v>
      </c>
      <c r="AN26" s="1" t="s">
        <v>45</v>
      </c>
      <c r="AO26" s="1" t="s">
        <v>105</v>
      </c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</row>
    <row r="27" spans="1:98" hidden="1">
      <c r="A27">
        <v>13</v>
      </c>
      <c r="B27" s="22">
        <v>11</v>
      </c>
      <c r="C27" s="27" t="s">
        <v>141</v>
      </c>
      <c r="D27" s="22" t="s">
        <v>50</v>
      </c>
      <c r="E27" s="22" t="s">
        <v>50</v>
      </c>
      <c r="F27" s="22"/>
      <c r="G27" s="23">
        <f>IFERROR( HLOOKUP("BE",L27:BF$93,$A$93-$A27+1,FALSE),0)+ IFERROR( HLOOKUP("B",L27:BF$93,$A$93-$A27+1,FALSE),0)</f>
        <v>0</v>
      </c>
      <c r="H27" s="23">
        <f>IFERROR( HLOOKUP("BE",L27:BF$93,$A$93-$A27+1,FALSE),0)+ IFERROR( HLOOKUP("E",L27:BF$93,$A$93-$A27+1,FALSE),0)</f>
        <v>0</v>
      </c>
      <c r="I27" s="23" t="s">
        <v>35</v>
      </c>
      <c r="J27" s="22" t="s">
        <v>165</v>
      </c>
      <c r="K27" s="22" t="s">
        <v>161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</row>
    <row r="28" spans="1:98" hidden="1">
      <c r="A28">
        <v>14</v>
      </c>
      <c r="B28" s="22"/>
      <c r="C28" s="27"/>
      <c r="D28" s="22"/>
      <c r="E28" s="22"/>
      <c r="F28" s="22"/>
      <c r="G28" s="23">
        <f>IFERROR( HLOOKUP("BE",L28:BF$93,$A$93-$A28+1,FALSE),0)+ IFERROR( HLOOKUP("B",L28:BF$93,$A$93-$A28+1,FALSE),0)</f>
        <v>0</v>
      </c>
      <c r="H28" s="23">
        <f>IFERROR( HLOOKUP("BE",L28:BF$93,$A$93-$A28+1,FALSE),0)+ IFERROR( HLOOKUP("E",L28:BF$93,$A$93-$A28+1,FALSE),0)</f>
        <v>0</v>
      </c>
      <c r="I28" s="23"/>
      <c r="J28" s="22"/>
      <c r="K28" s="2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</row>
    <row r="29" spans="1:98" hidden="1">
      <c r="A29">
        <v>15</v>
      </c>
      <c r="B29" s="22"/>
      <c r="C29" s="29"/>
      <c r="D29" s="22"/>
      <c r="E29" s="22"/>
      <c r="F29" s="22"/>
      <c r="G29" s="23">
        <f>IFERROR( HLOOKUP("BE",L29:BF$93,$A$93-$A29+1,FALSE),0)+ IFERROR( HLOOKUP("B",L29:BF$93,$A$93-$A29+1,FALSE),0)</f>
        <v>0</v>
      </c>
      <c r="H29" s="23">
        <f>IFERROR( HLOOKUP("BE",L29:BF$93,$A$93-$A29+1,FALSE),0)+ IFERROR( HLOOKUP("E",L29:BF$93,$A$93-$A29+1,FALSE),0)</f>
        <v>0</v>
      </c>
      <c r="I29" s="23"/>
      <c r="J29" s="22"/>
      <c r="K29" s="2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</row>
    <row r="30" spans="1:98" hidden="1">
      <c r="A30">
        <v>16</v>
      </c>
      <c r="B30" s="22"/>
      <c r="C30" s="29"/>
      <c r="D30" s="22"/>
      <c r="E30" s="22"/>
      <c r="F30" s="22"/>
      <c r="G30" s="23">
        <f>IFERROR( HLOOKUP("BE",L30:BF$93,$A$93-$A30+1,FALSE),0)+ IFERROR( HLOOKUP("B",L30:BF$93,$A$93-$A30+1,FALSE),0)</f>
        <v>0</v>
      </c>
      <c r="H30" s="23">
        <f>IFERROR( HLOOKUP("BE",L30:BF$93,$A$93-$A30+1,FALSE),0)+ IFERROR( HLOOKUP("E",L30:BF$93,$A$93-$A30+1,FALSE),0)</f>
        <v>0</v>
      </c>
      <c r="I30" s="23"/>
      <c r="J30" s="22"/>
      <c r="K30" s="2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</row>
    <row r="31" spans="1:98" s="20" customFormat="1" hidden="1">
      <c r="A31">
        <v>17</v>
      </c>
      <c r="B31" s="21"/>
      <c r="C31" s="28" t="s">
        <v>90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</row>
    <row r="32" spans="1:98">
      <c r="A32">
        <v>18</v>
      </c>
      <c r="B32" s="22"/>
      <c r="C32" s="27" t="s">
        <v>149</v>
      </c>
      <c r="D32" s="22" t="s">
        <v>118</v>
      </c>
      <c r="E32" s="22" t="s">
        <v>86</v>
      </c>
      <c r="F32" s="22"/>
      <c r="G32" s="23">
        <f>IFERROR( HLOOKUP("BE",L32:BF$93,$A$93-$A32+1,FALSE),0)+ IFERROR( HLOOKUP("B",L32:BF$93,$A$93-$A32+1,FALSE),0)</f>
        <v>41055</v>
      </c>
      <c r="H32" s="23">
        <f>IFERROR( HLOOKUP("BE",L32:BF$93,$A$93-$A32+1,FALSE),0)+ IFERROR( HLOOKUP("E",L32:BF$93,$A$93-$A32+1,FALSE),0)</f>
        <v>41059</v>
      </c>
      <c r="I32" s="23"/>
      <c r="J32" s="22" t="s">
        <v>166</v>
      </c>
      <c r="K32" s="22" t="s">
        <v>160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 t="s">
        <v>104</v>
      </c>
      <c r="AL32" s="1" t="s">
        <v>45</v>
      </c>
      <c r="AM32" s="1" t="s">
        <v>45</v>
      </c>
      <c r="AN32" s="1" t="s">
        <v>45</v>
      </c>
      <c r="AO32" s="1" t="s">
        <v>105</v>
      </c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</row>
    <row r="33" spans="1:98">
      <c r="A33">
        <v>19</v>
      </c>
      <c r="B33" s="22"/>
      <c r="C33" s="27" t="s">
        <v>150</v>
      </c>
      <c r="D33" s="22" t="s">
        <v>118</v>
      </c>
      <c r="E33" s="22" t="s">
        <v>86</v>
      </c>
      <c r="F33" s="22"/>
      <c r="G33" s="23">
        <f>IFERROR( HLOOKUP("BE",L33:BF$93,$A$93-$A33+1,FALSE),0)+ IFERROR( HLOOKUP("B",L33:BF$93,$A$93-$A33+1,FALSE),0)</f>
        <v>41055</v>
      </c>
      <c r="H33" s="23">
        <f>IFERROR( HLOOKUP("BE",L33:BF$93,$A$93-$A33+1,FALSE),0)+ IFERROR( HLOOKUP("E",L33:BF$93,$A$93-$A33+1,FALSE),0)</f>
        <v>41059</v>
      </c>
      <c r="I33" s="23"/>
      <c r="J33" s="22" t="s">
        <v>167</v>
      </c>
      <c r="K33" s="22" t="s">
        <v>161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 t="s">
        <v>104</v>
      </c>
      <c r="AL33" s="1" t="s">
        <v>45</v>
      </c>
      <c r="AM33" s="1" t="s">
        <v>45</v>
      </c>
      <c r="AN33" s="1" t="s">
        <v>45</v>
      </c>
      <c r="AO33" s="1" t="s">
        <v>105</v>
      </c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</row>
    <row r="34" spans="1:98" hidden="1">
      <c r="A34">
        <v>20</v>
      </c>
      <c r="B34" s="22"/>
      <c r="C34" s="27"/>
      <c r="D34" s="22"/>
      <c r="E34" s="22"/>
      <c r="F34" s="22"/>
      <c r="G34" s="23">
        <f>IFERROR( HLOOKUP("BE",L34:BF$93,$A$93-$A34+1,FALSE),0)+ IFERROR( HLOOKUP("B",L34:BF$93,$A$93-$A34+1,FALSE),0)</f>
        <v>41043</v>
      </c>
      <c r="H34" s="23">
        <f>IFERROR( HLOOKUP("BE",L34:BF$93,$A$93-$A34+1,FALSE),0)+ IFERROR( HLOOKUP("E",L34:BF$93,$A$93-$A34+1,FALSE),0)</f>
        <v>41049</v>
      </c>
      <c r="I34" s="23"/>
      <c r="J34" s="22"/>
      <c r="K34" s="2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 t="s">
        <v>104</v>
      </c>
      <c r="Z34" s="1" t="s">
        <v>45</v>
      </c>
      <c r="AA34" s="1" t="s">
        <v>45</v>
      </c>
      <c r="AB34" s="1" t="s">
        <v>45</v>
      </c>
      <c r="AC34" s="1" t="s">
        <v>45</v>
      </c>
      <c r="AD34" s="1" t="s">
        <v>45</v>
      </c>
      <c r="AE34" s="1" t="s">
        <v>105</v>
      </c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</row>
    <row r="35" spans="1:98" hidden="1">
      <c r="A35">
        <v>21</v>
      </c>
      <c r="B35" s="22"/>
      <c r="C35" s="27"/>
      <c r="D35" s="22"/>
      <c r="E35" s="22"/>
      <c r="F35" s="22"/>
      <c r="G35" s="23">
        <f>IFERROR( HLOOKUP("BE",L35:BF$93,$A$93-$A35+1,FALSE),0)+ IFERROR( HLOOKUP("B",L35:BF$93,$A$93-$A35+1,FALSE),0)</f>
        <v>0</v>
      </c>
      <c r="H35" s="23">
        <f>IFERROR( HLOOKUP("BE",L35:BF$93,$A$93-$A35+1,FALSE),0)+ IFERROR( HLOOKUP("E",L35:BF$93,$A$93-$A35+1,FALSE),0)</f>
        <v>0</v>
      </c>
      <c r="I35" s="23"/>
      <c r="J35" s="22"/>
      <c r="K35" s="2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</row>
    <row r="36" spans="1:98" s="20" customFormat="1" hidden="1">
      <c r="A36">
        <v>22</v>
      </c>
      <c r="B36" s="21"/>
      <c r="C36" s="28" t="s">
        <v>91</v>
      </c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</row>
    <row r="37" spans="1:98" hidden="1">
      <c r="A37">
        <v>23</v>
      </c>
      <c r="B37" s="22"/>
      <c r="C37" s="27" t="s">
        <v>98</v>
      </c>
      <c r="D37" s="22" t="s">
        <v>50</v>
      </c>
      <c r="E37" s="22" t="s">
        <v>50</v>
      </c>
      <c r="F37" s="22"/>
      <c r="G37" s="23">
        <f>IFERROR( HLOOKUP("BE",L37:BF$93,$A$93-$A37+1,FALSE),0)+ IFERROR( HLOOKUP("B",L37:BF$93,$A$93-$A37+1,FALSE),0)</f>
        <v>41036</v>
      </c>
      <c r="H37" s="23">
        <f>IFERROR( HLOOKUP("BE",L37:BF$93,$A$93-$A37+1,FALSE),0)+ IFERROR( HLOOKUP("E",L37:BF$93,$A$93-$A37+1,FALSE),0)</f>
        <v>41040</v>
      </c>
      <c r="I37" s="23" t="s">
        <v>37</v>
      </c>
      <c r="J37" s="22"/>
      <c r="K37" s="22"/>
      <c r="L37" s="1"/>
      <c r="M37" s="1"/>
      <c r="N37" s="1"/>
      <c r="O37" s="1"/>
      <c r="P37" s="1"/>
      <c r="Q37" s="1"/>
      <c r="R37" s="1" t="s">
        <v>104</v>
      </c>
      <c r="S37" s="1" t="s">
        <v>45</v>
      </c>
      <c r="T37" s="1" t="s">
        <v>45</v>
      </c>
      <c r="U37" s="1" t="s">
        <v>45</v>
      </c>
      <c r="V37" s="1" t="s">
        <v>105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</row>
    <row r="38" spans="1:98" hidden="1">
      <c r="A38">
        <v>24</v>
      </c>
      <c r="B38" s="22"/>
      <c r="C38" s="27" t="s">
        <v>99</v>
      </c>
      <c r="D38" s="22" t="s">
        <v>87</v>
      </c>
      <c r="E38" s="22" t="s">
        <v>50</v>
      </c>
      <c r="F38" s="22"/>
      <c r="G38" s="23">
        <f>IFERROR( HLOOKUP("BE",L38:BF$93,$A$93-$A38+1,FALSE),0)+ IFERROR( HLOOKUP("B",L38:BF$93,$A$93-$A38+1,FALSE),0)</f>
        <v>41035</v>
      </c>
      <c r="H38" s="23">
        <f>IFERROR( HLOOKUP("BE",L38:BF$93,$A$93-$A38+1,FALSE),0)+ IFERROR( HLOOKUP("E",L38:BF$93,$A$93-$A38+1,FALSE),0)</f>
        <v>41041</v>
      </c>
      <c r="I38" s="23" t="s">
        <v>37</v>
      </c>
      <c r="J38" s="22"/>
      <c r="K38" s="22"/>
      <c r="L38" s="1"/>
      <c r="M38" s="1"/>
      <c r="N38" s="1"/>
      <c r="O38" s="1"/>
      <c r="P38" s="1"/>
      <c r="Q38" s="1" t="s">
        <v>104</v>
      </c>
      <c r="R38" s="1" t="s">
        <v>45</v>
      </c>
      <c r="S38" s="1" t="s">
        <v>45</v>
      </c>
      <c r="T38" s="1" t="s">
        <v>45</v>
      </c>
      <c r="U38" s="1" t="s">
        <v>45</v>
      </c>
      <c r="V38" s="1" t="s">
        <v>45</v>
      </c>
      <c r="W38" s="1" t="s">
        <v>105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</row>
    <row r="39" spans="1:98" ht="30" hidden="1">
      <c r="A39">
        <v>25</v>
      </c>
      <c r="B39" s="22"/>
      <c r="C39" s="27" t="s">
        <v>137</v>
      </c>
      <c r="D39" s="22" t="s">
        <v>118</v>
      </c>
      <c r="E39" s="22" t="s">
        <v>50</v>
      </c>
      <c r="F39" s="22"/>
      <c r="G39" s="23">
        <f>IFERROR( HLOOKUP("BE",L39:BF$93,$A$93-$A39+1,FALSE),0)+ IFERROR( HLOOKUP("B",L39:BF$93,$A$93-$A39+1,FALSE),0)</f>
        <v>41034</v>
      </c>
      <c r="H39" s="23">
        <f>IFERROR( HLOOKUP("BE",L39:BF$93,$A$93-$A39+1,FALSE),0)+ IFERROR( HLOOKUP("E",L39:BF$93,$A$93-$A39+1,FALSE),0)</f>
        <v>41040</v>
      </c>
      <c r="I39" s="23" t="s">
        <v>37</v>
      </c>
      <c r="J39" s="22"/>
      <c r="K39" s="22"/>
      <c r="L39" s="1"/>
      <c r="M39" s="1"/>
      <c r="N39" s="1"/>
      <c r="O39" s="1"/>
      <c r="P39" s="1" t="s">
        <v>104</v>
      </c>
      <c r="Q39" s="1" t="s">
        <v>45</v>
      </c>
      <c r="R39" s="1" t="s">
        <v>45</v>
      </c>
      <c r="S39" s="1" t="s">
        <v>45</v>
      </c>
      <c r="T39" s="1" t="s">
        <v>45</v>
      </c>
      <c r="U39" s="1" t="s">
        <v>45</v>
      </c>
      <c r="V39" s="1" t="s">
        <v>105</v>
      </c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</row>
    <row r="40" spans="1:98" hidden="1">
      <c r="A40">
        <v>26</v>
      </c>
      <c r="B40" s="22"/>
      <c r="C40" s="27" t="s">
        <v>147</v>
      </c>
      <c r="D40" s="22" t="s">
        <v>50</v>
      </c>
      <c r="E40" s="22" t="s">
        <v>50</v>
      </c>
      <c r="F40" s="22"/>
      <c r="G40" s="23"/>
      <c r="H40" s="23"/>
      <c r="I40" s="23" t="s">
        <v>37</v>
      </c>
      <c r="J40" s="22"/>
      <c r="K40" s="2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</row>
    <row r="41" spans="1:98" ht="30" hidden="1">
      <c r="A41">
        <v>27</v>
      </c>
      <c r="B41" s="22"/>
      <c r="C41" s="27" t="s">
        <v>148</v>
      </c>
      <c r="D41" s="22"/>
      <c r="E41" s="22"/>
      <c r="F41" s="22"/>
      <c r="G41" s="23"/>
      <c r="H41" s="23"/>
      <c r="I41" s="23"/>
      <c r="J41" s="22"/>
      <c r="K41" s="2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</row>
    <row r="42" spans="1:98" ht="30" hidden="1">
      <c r="A42">
        <v>28</v>
      </c>
      <c r="B42" s="22"/>
      <c r="C42" s="27" t="s">
        <v>140</v>
      </c>
      <c r="D42" s="22" t="s">
        <v>111</v>
      </c>
      <c r="E42" s="22" t="s">
        <v>111</v>
      </c>
      <c r="F42" s="22"/>
      <c r="G42" s="23">
        <f>IFERROR( HLOOKUP("BE",L42:BF$93,$A$93-$A42+1,FALSE),0)+ IFERROR( HLOOKUP("B",L42:BF$93,$A$93-$A42+1,FALSE),0)</f>
        <v>41041</v>
      </c>
      <c r="H42" s="23">
        <f>IFERROR( HLOOKUP("BE",L42:BF$93,$A$93-$A42+1,FALSE),0)+ IFERROR( HLOOKUP("E",L42:BF$93,$A$93-$A42+1,FALSE),0)</f>
        <v>41045</v>
      </c>
      <c r="I42" s="23" t="s">
        <v>35</v>
      </c>
      <c r="J42" s="22"/>
      <c r="K42" s="2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 t="s">
        <v>104</v>
      </c>
      <c r="X42" s="1" t="s">
        <v>45</v>
      </c>
      <c r="Y42" s="1" t="s">
        <v>45</v>
      </c>
      <c r="Z42" s="1" t="s">
        <v>45</v>
      </c>
      <c r="AA42" s="1" t="s">
        <v>105</v>
      </c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</row>
    <row r="43" spans="1:98" s="20" customFormat="1" hidden="1">
      <c r="A43">
        <v>29</v>
      </c>
      <c r="B43" s="21"/>
      <c r="C43" s="28" t="s">
        <v>46</v>
      </c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</row>
    <row r="44" spans="1:98" hidden="1">
      <c r="A44">
        <v>30</v>
      </c>
      <c r="B44" s="22"/>
      <c r="C44" s="35" t="s">
        <v>92</v>
      </c>
      <c r="D44" s="22"/>
      <c r="E44" s="22"/>
      <c r="F44" s="22"/>
      <c r="G44" s="23"/>
      <c r="H44" s="23"/>
      <c r="I44" s="23"/>
      <c r="J44" s="22"/>
      <c r="K44" s="2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</row>
    <row r="45" spans="1:98" ht="30" hidden="1">
      <c r="A45">
        <v>31</v>
      </c>
      <c r="B45" s="22"/>
      <c r="C45" s="27" t="s">
        <v>102</v>
      </c>
      <c r="D45" s="22" t="s">
        <v>118</v>
      </c>
      <c r="E45" s="22" t="s">
        <v>85</v>
      </c>
      <c r="F45" s="22"/>
      <c r="G45" s="23">
        <f>IFERROR( HLOOKUP("BE",L45:BF$93,$A$93-$A45+1,FALSE),0)+ IFERROR( HLOOKUP("B",L45:BF$93,$A$93-$A45+1,FALSE),0)</f>
        <v>41046</v>
      </c>
      <c r="H45" s="23">
        <f>IFERROR( HLOOKUP("BE",L45:BF$93,$A$93-$A45+1,FALSE),0)+ IFERROR( HLOOKUP("E",L45:BF$93,$A$93-$A45+1,FALSE),0)</f>
        <v>41051</v>
      </c>
      <c r="I45" s="23"/>
      <c r="J45" s="22"/>
      <c r="K45" s="2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 t="s">
        <v>104</v>
      </c>
      <c r="AC45" s="1" t="s">
        <v>45</v>
      </c>
      <c r="AD45" s="1" t="s">
        <v>45</v>
      </c>
      <c r="AE45" s="1" t="s">
        <v>45</v>
      </c>
      <c r="AF45" s="1" t="s">
        <v>45</v>
      </c>
      <c r="AG45" s="1" t="s">
        <v>105</v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</row>
    <row r="46" spans="1:98" hidden="1">
      <c r="A46">
        <v>32</v>
      </c>
      <c r="B46" s="22"/>
      <c r="C46" s="27" t="s">
        <v>93</v>
      </c>
      <c r="D46" s="22" t="s">
        <v>118</v>
      </c>
      <c r="E46" s="22" t="s">
        <v>85</v>
      </c>
      <c r="F46" s="22"/>
      <c r="G46" s="23">
        <f>IFERROR( HLOOKUP("BE",L46:BF$93,$A$93-$A46+1,FALSE),0)+ IFERROR( HLOOKUP("B",L46:BF$93,$A$93-$A46+1,FALSE),0)</f>
        <v>41048</v>
      </c>
      <c r="H46" s="23">
        <f>IFERROR( HLOOKUP("BE",L46:BF$93,$A$93-$A46+1,FALSE),0)+ IFERROR( HLOOKUP("E",L46:BF$93,$A$93-$A46+1,FALSE),0)</f>
        <v>41053</v>
      </c>
      <c r="I46" s="23"/>
      <c r="J46" s="22"/>
      <c r="K46" s="2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 t="s">
        <v>104</v>
      </c>
      <c r="AE46" s="1" t="s">
        <v>45</v>
      </c>
      <c r="AF46" s="1" t="s">
        <v>45</v>
      </c>
      <c r="AG46" s="1" t="s">
        <v>45</v>
      </c>
      <c r="AH46" s="1" t="s">
        <v>45</v>
      </c>
      <c r="AI46" s="1" t="s">
        <v>105</v>
      </c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</row>
    <row r="47" spans="1:98" hidden="1">
      <c r="A47">
        <v>33</v>
      </c>
      <c r="B47" s="22"/>
      <c r="C47" s="28" t="s">
        <v>95</v>
      </c>
      <c r="D47" s="28"/>
      <c r="E47" s="28"/>
      <c r="F47" s="28"/>
      <c r="G47" s="28"/>
      <c r="H47" s="28"/>
      <c r="I47" s="28"/>
      <c r="J47" s="22"/>
      <c r="K47" s="2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</row>
    <row r="48" spans="1:98" hidden="1">
      <c r="A48">
        <v>34</v>
      </c>
      <c r="B48" s="22"/>
      <c r="C48" s="27" t="s">
        <v>94</v>
      </c>
      <c r="D48" s="22" t="s">
        <v>87</v>
      </c>
      <c r="E48" s="22" t="s">
        <v>134</v>
      </c>
      <c r="F48" s="22"/>
      <c r="G48" s="23">
        <f>IFERROR( HLOOKUP("BE",L48:BF$93,$A$93-$A48+1,FALSE),0)+ IFERROR( HLOOKUP("B",L48:BF$93,$A$93-$A48+1,FALSE),0)</f>
        <v>41046</v>
      </c>
      <c r="H48" s="23">
        <f>IFERROR( HLOOKUP("BE",L48:BF$93,$A$93-$A48+1,FALSE),0)+ IFERROR( HLOOKUP("E",L48:BF$93,$A$93-$A48+1,FALSE),0)</f>
        <v>41051</v>
      </c>
      <c r="I48" s="23"/>
      <c r="J48" s="22"/>
      <c r="K48" s="2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 t="s">
        <v>104</v>
      </c>
      <c r="AC48" s="1" t="s">
        <v>45</v>
      </c>
      <c r="AD48" s="1" t="s">
        <v>45</v>
      </c>
      <c r="AE48" s="1" t="s">
        <v>45</v>
      </c>
      <c r="AF48" s="1" t="s">
        <v>45</v>
      </c>
      <c r="AG48" s="1" t="s">
        <v>105</v>
      </c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</row>
    <row r="49" spans="1:98" hidden="1">
      <c r="A49">
        <v>35</v>
      </c>
      <c r="B49" s="22"/>
      <c r="C49" s="27" t="s">
        <v>96</v>
      </c>
      <c r="D49" s="22" t="s">
        <v>87</v>
      </c>
      <c r="E49" s="22" t="s">
        <v>134</v>
      </c>
      <c r="F49" s="22"/>
      <c r="G49" s="23">
        <f>IFERROR( HLOOKUP("BE",L49:BF$93,$A$93-$A49+1,FALSE),0)+ IFERROR( HLOOKUP("B",L49:BF$93,$A$93-$A49+1,FALSE),0)</f>
        <v>41048</v>
      </c>
      <c r="H49" s="23">
        <f>IFERROR( HLOOKUP("BE",L49:BF$93,$A$93-$A49+1,FALSE),0)+ IFERROR( HLOOKUP("E",L49:BF$93,$A$93-$A49+1,FALSE),0)</f>
        <v>41053</v>
      </c>
      <c r="I49" s="23"/>
      <c r="J49" s="22"/>
      <c r="K49" s="2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 t="s">
        <v>104</v>
      </c>
      <c r="AE49" s="1" t="s">
        <v>45</v>
      </c>
      <c r="AF49" s="1" t="s">
        <v>45</v>
      </c>
      <c r="AG49" s="1" t="s">
        <v>45</v>
      </c>
      <c r="AH49" s="1" t="s">
        <v>45</v>
      </c>
      <c r="AI49" s="1" t="s">
        <v>105</v>
      </c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</row>
    <row r="50" spans="1:98" hidden="1">
      <c r="A50">
        <v>36</v>
      </c>
      <c r="B50" s="22"/>
      <c r="C50" s="28" t="s">
        <v>97</v>
      </c>
      <c r="D50" s="21"/>
      <c r="E50" s="21"/>
      <c r="F50" s="21"/>
      <c r="G50" s="21"/>
      <c r="H50" s="21"/>
      <c r="I50" s="21"/>
      <c r="J50" s="22"/>
      <c r="K50" s="2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</row>
    <row r="51" spans="1:98" ht="30" hidden="1">
      <c r="A51">
        <v>37</v>
      </c>
      <c r="B51" s="22"/>
      <c r="C51" s="27" t="s">
        <v>100</v>
      </c>
      <c r="D51" s="22" t="s">
        <v>50</v>
      </c>
      <c r="E51" s="22" t="s">
        <v>50</v>
      </c>
      <c r="F51" s="22"/>
      <c r="G51" s="23">
        <f>IFERROR( HLOOKUP("BE",L51:BF$93,$A$93-$A51+1,FALSE),0)+ IFERROR( HLOOKUP("B",L51:BF$93,$A$93-$A51+1,FALSE),0)</f>
        <v>41032</v>
      </c>
      <c r="H51" s="23">
        <f>IFERROR( HLOOKUP("BE",L51:BF$93,$A$93-$A51+1,FALSE),0)+ IFERROR( HLOOKUP("E",L51:BF$93,$A$93-$A51+1,FALSE),0)</f>
        <v>41034</v>
      </c>
      <c r="I51" s="23" t="s">
        <v>146</v>
      </c>
      <c r="J51" s="22" t="s">
        <v>136</v>
      </c>
      <c r="K51" s="22" t="s">
        <v>136</v>
      </c>
      <c r="L51" s="1"/>
      <c r="M51" s="1"/>
      <c r="N51" s="1" t="s">
        <v>104</v>
      </c>
      <c r="O51" s="1" t="s">
        <v>45</v>
      </c>
      <c r="P51" s="1" t="s">
        <v>105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</row>
    <row r="52" spans="1:98" ht="30" hidden="1">
      <c r="A52">
        <v>38</v>
      </c>
      <c r="B52" s="22"/>
      <c r="C52" s="27" t="s">
        <v>101</v>
      </c>
      <c r="D52" s="22" t="s">
        <v>50</v>
      </c>
      <c r="E52" s="22" t="s">
        <v>50</v>
      </c>
      <c r="F52" s="22"/>
      <c r="G52" s="23">
        <f>IFERROR( HLOOKUP("BE",L52:BF$93,$A$93-$A52+1,FALSE),0)+ IFERROR( HLOOKUP("B",L52:BF$93,$A$93-$A52+1,FALSE),0)</f>
        <v>41032</v>
      </c>
      <c r="H52" s="23">
        <f>IFERROR( HLOOKUP("BE",L52:BF$93,$A$93-$A52+1,FALSE),0)+ IFERROR( HLOOKUP("E",L52:BF$93,$A$93-$A52+1,FALSE),0)</f>
        <v>41034</v>
      </c>
      <c r="I52" s="23" t="s">
        <v>146</v>
      </c>
      <c r="J52" s="22" t="s">
        <v>136</v>
      </c>
      <c r="K52" s="22" t="s">
        <v>136</v>
      </c>
      <c r="L52" s="1"/>
      <c r="M52" s="1"/>
      <c r="N52" s="1" t="s">
        <v>104</v>
      </c>
      <c r="O52" s="1" t="s">
        <v>45</v>
      </c>
      <c r="P52" s="1" t="s">
        <v>105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</row>
    <row r="53" spans="1:98" ht="30" hidden="1">
      <c r="A53">
        <v>39</v>
      </c>
      <c r="B53" s="22"/>
      <c r="C53" s="27" t="s">
        <v>135</v>
      </c>
      <c r="D53" s="22" t="s">
        <v>50</v>
      </c>
      <c r="E53" s="22" t="s">
        <v>50</v>
      </c>
      <c r="F53" s="22"/>
      <c r="G53" s="23">
        <f>IFERROR( HLOOKUP("BE",L53:BF$93,$A$93-$A53+1,FALSE),0)+ IFERROR( HLOOKUP("B",L53:BF$93,$A$93-$A53+1,FALSE),0)</f>
        <v>41032</v>
      </c>
      <c r="H53" s="23">
        <f>IFERROR( HLOOKUP("BE",L53:BF$93,$A$93-$A53+1,FALSE),0)+ IFERROR( HLOOKUP("E",L53:BF$93,$A$93-$A53+1,FALSE),0)</f>
        <v>41034</v>
      </c>
      <c r="I53" s="23" t="s">
        <v>146</v>
      </c>
      <c r="J53" s="22" t="s">
        <v>136</v>
      </c>
      <c r="K53" s="22" t="s">
        <v>136</v>
      </c>
      <c r="L53" s="1"/>
      <c r="M53" s="1"/>
      <c r="N53" s="1" t="s">
        <v>104</v>
      </c>
      <c r="O53" s="1" t="s">
        <v>45</v>
      </c>
      <c r="P53" s="1" t="s">
        <v>105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</row>
    <row r="54" spans="1:98" hidden="1">
      <c r="A54">
        <v>40</v>
      </c>
      <c r="B54" s="22"/>
      <c r="C54" s="27"/>
      <c r="D54" s="22"/>
      <c r="E54" s="22"/>
      <c r="F54" s="22"/>
      <c r="G54" s="23">
        <f>IFERROR( HLOOKUP("BE",L54:BF$93,$A$93-$A54+1,FALSE),0)+ IFERROR( HLOOKUP("B",L54:BF$93,$A$93-$A54+1,FALSE),0)</f>
        <v>0</v>
      </c>
      <c r="H54" s="23">
        <f>IFERROR( HLOOKUP("BE",L54:BF$93,$A$93-$A54+1,FALSE),0)+ IFERROR( HLOOKUP("E",L54:BF$93,$A$93-$A54+1,FALSE),0)</f>
        <v>0</v>
      </c>
      <c r="I54" s="23"/>
      <c r="J54" s="22"/>
      <c r="K54" s="2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</row>
    <row r="55" spans="1:98" hidden="1">
      <c r="A55">
        <v>41</v>
      </c>
      <c r="B55" s="22"/>
      <c r="C55" s="27"/>
      <c r="D55" s="22"/>
      <c r="E55" s="22"/>
      <c r="F55" s="22"/>
      <c r="G55" s="23">
        <f>IFERROR( HLOOKUP("BE",L55:BF$93,$A$93-$A55+1,FALSE),0)+ IFERROR( HLOOKUP("B",L55:BF$93,$A$93-$A55+1,FALSE),0)</f>
        <v>0</v>
      </c>
      <c r="H55" s="23">
        <f>IFERROR( HLOOKUP("BE",L55:BF$93,$A$93-$A55+1,FALSE),0)+ IFERROR( HLOOKUP("E",L55:BF$93,$A$93-$A55+1,FALSE),0)</f>
        <v>0</v>
      </c>
      <c r="I55" s="23"/>
      <c r="J55" s="22"/>
      <c r="K55" s="2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</row>
    <row r="56" spans="1:98" s="20" customFormat="1" hidden="1">
      <c r="A56">
        <v>42</v>
      </c>
      <c r="B56" s="21"/>
      <c r="C56" s="28" t="s">
        <v>47</v>
      </c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</row>
    <row r="57" spans="1:98" hidden="1">
      <c r="A57">
        <v>43</v>
      </c>
      <c r="B57" s="22"/>
      <c r="C57" s="27" t="s">
        <v>61</v>
      </c>
      <c r="D57" s="22" t="s">
        <v>50</v>
      </c>
      <c r="E57" s="22" t="s">
        <v>50</v>
      </c>
      <c r="F57" s="22"/>
      <c r="G57" s="23">
        <f>IFERROR( HLOOKUP("BE",L57:BF$93,$A$93-$A57+1,FALSE),0)+ IFERROR( HLOOKUP("B",L57:BF$93,$A$93-$A57+1,FALSE),0)</f>
        <v>0</v>
      </c>
      <c r="H57" s="23">
        <f>IFERROR( HLOOKUP("BE",L57:BF$93,$A$93-$A57+1,FALSE),0)+ IFERROR( HLOOKUP("E",L57:BF$93,$A$93-$A57+1,FALSE),0)</f>
        <v>0</v>
      </c>
      <c r="I57" s="23" t="s">
        <v>35</v>
      </c>
      <c r="J57" s="22"/>
      <c r="K57" s="2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</row>
    <row r="58" spans="1:98" s="20" customFormat="1" hidden="1">
      <c r="A58">
        <v>44</v>
      </c>
      <c r="B58" s="21"/>
      <c r="C58" s="28" t="s">
        <v>48</v>
      </c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</row>
    <row r="59" spans="1:98" hidden="1">
      <c r="A59">
        <v>45</v>
      </c>
      <c r="B59" s="22"/>
      <c r="C59" s="34"/>
      <c r="D59" s="22"/>
      <c r="E59" s="22"/>
      <c r="F59" s="22"/>
      <c r="G59" s="23">
        <f>IFERROR( HLOOKUP("BE",L59:BF$93,$A$93-$A59+1,FALSE),0)+ IFERROR( HLOOKUP("B",L59:BF$93,$A$93-$A59+1,FALSE),0)</f>
        <v>0</v>
      </c>
      <c r="H59" s="23">
        <f>IFERROR( HLOOKUP("BE",L59:BF$93,$A$93-$A59+1,FALSE),0)+ IFERROR( HLOOKUP("E",L59:BF$93,$A$93-$A59+1,FALSE),0)</f>
        <v>0</v>
      </c>
      <c r="I59" s="23"/>
      <c r="J59" s="22"/>
      <c r="K59" s="2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</row>
    <row r="60" spans="1:98" hidden="1">
      <c r="A60">
        <v>46</v>
      </c>
      <c r="B60" s="22"/>
      <c r="C60" s="27"/>
      <c r="D60" s="22"/>
      <c r="E60" s="22"/>
      <c r="F60" s="22"/>
      <c r="G60" s="23">
        <f>IFERROR( HLOOKUP("BE",L60:BF$93,$A$93-$A60+1,FALSE),0)+ IFERROR( HLOOKUP("B",L60:BF$93,$A$93-$A60+1,FALSE),0)</f>
        <v>0</v>
      </c>
      <c r="H60" s="23">
        <f>IFERROR( HLOOKUP("BE",L60:BF$93,$A$93-$A60+1,FALSE),0)+ IFERROR( HLOOKUP("E",L60:BF$93,$A$93-$A60+1,FALSE),0)</f>
        <v>0</v>
      </c>
      <c r="I60" s="23"/>
      <c r="J60" s="22"/>
      <c r="K60" s="2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</row>
    <row r="61" spans="1:98" hidden="1">
      <c r="A61">
        <v>47</v>
      </c>
      <c r="B61" s="22"/>
      <c r="C61" s="27"/>
      <c r="D61" s="22"/>
      <c r="E61" s="22"/>
      <c r="F61" s="22"/>
      <c r="G61" s="23">
        <f>IFERROR( HLOOKUP("BE",L61:BF$93,$A$93-$A61+1,FALSE),0)+ IFERROR( HLOOKUP("B",L61:BF$93,$A$93-$A61+1,FALSE),0)</f>
        <v>0</v>
      </c>
      <c r="H61" s="23">
        <f>IFERROR( HLOOKUP("BE",L61:BF$93,$A$93-$A61+1,FALSE),0)+ IFERROR( HLOOKUP("E",L61:BF$93,$A$93-$A61+1,FALSE),0)</f>
        <v>0</v>
      </c>
      <c r="I61" s="23"/>
      <c r="J61" s="22"/>
      <c r="K61" s="2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</row>
    <row r="62" spans="1:98" hidden="1">
      <c r="A62">
        <v>48</v>
      </c>
      <c r="B62" s="22"/>
      <c r="C62" s="27"/>
      <c r="D62" s="22"/>
      <c r="E62" s="22"/>
      <c r="F62" s="22"/>
      <c r="G62" s="23">
        <f>IFERROR( HLOOKUP("BE",L62:BF$93,$A$93-$A62+1,FALSE),0)+ IFERROR( HLOOKUP("B",L62:BF$93,$A$93-$A62+1,FALSE),0)</f>
        <v>0</v>
      </c>
      <c r="H62" s="23">
        <f>IFERROR( HLOOKUP("BE",L62:BF$93,$A$93-$A62+1,FALSE),0)+ IFERROR( HLOOKUP("E",L62:BF$93,$A$93-$A62+1,FALSE),0)</f>
        <v>0</v>
      </c>
      <c r="I62" s="23"/>
      <c r="J62" s="22" t="s">
        <v>54</v>
      </c>
      <c r="K62" s="2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</row>
    <row r="63" spans="1:98" hidden="1">
      <c r="A63">
        <v>49</v>
      </c>
      <c r="B63" s="22"/>
      <c r="C63" s="27"/>
      <c r="D63" s="22"/>
      <c r="E63" s="22"/>
      <c r="F63" s="22"/>
      <c r="G63" s="23">
        <f>IFERROR( HLOOKUP("BE",L63:BF$93,$A$93-$A63+1,FALSE),0)+ IFERROR( HLOOKUP("B",L63:BF$93,$A$93-$A63+1,FALSE),0)</f>
        <v>0</v>
      </c>
      <c r="H63" s="23">
        <f>IFERROR( HLOOKUP("BE",L63:BF$93,$A$93-$A63+1,FALSE),0)+ IFERROR( HLOOKUP("E",L63:BF$93,$A$93-$A63+1,FALSE),0)</f>
        <v>0</v>
      </c>
      <c r="I63" s="23"/>
      <c r="J63" s="22"/>
      <c r="K63" s="2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</row>
    <row r="64" spans="1:98" hidden="1">
      <c r="A64">
        <v>50</v>
      </c>
      <c r="B64" s="22"/>
      <c r="C64" s="27"/>
      <c r="D64" s="22"/>
      <c r="E64" s="22"/>
      <c r="F64" s="22"/>
      <c r="G64" s="23">
        <f>IFERROR( HLOOKUP("BE",L64:BF$93,$A$93-$A64+1,FALSE),0)+ IFERROR( HLOOKUP("B",L64:BF$93,$A$93-$A64+1,FALSE),0)</f>
        <v>0</v>
      </c>
      <c r="H64" s="23">
        <f>IFERROR( HLOOKUP("BE",L64:BF$93,$A$93-$A64+1,FALSE),0)+ IFERROR( HLOOKUP("E",L64:BF$93,$A$93-$A64+1,FALSE),0)</f>
        <v>0</v>
      </c>
      <c r="I64" s="23"/>
      <c r="J64" s="22"/>
      <c r="K64" s="2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</row>
    <row r="65" spans="1:98" hidden="1">
      <c r="A65">
        <v>51</v>
      </c>
      <c r="B65" s="22"/>
      <c r="C65" s="27"/>
      <c r="D65" s="22"/>
      <c r="E65" s="22"/>
      <c r="F65" s="22"/>
      <c r="G65" s="23">
        <f>IFERROR( HLOOKUP("BE",L65:BF$93,$A$93-$A65+1,FALSE),0)+ IFERROR( HLOOKUP("B",L65:BF$93,$A$93-$A65+1,FALSE),0)</f>
        <v>0</v>
      </c>
      <c r="H65" s="23">
        <f>IFERROR( HLOOKUP("BE",L65:BF$93,$A$93-$A65+1,FALSE),0)+ IFERROR( HLOOKUP("E",L65:BF$93,$A$93-$A65+1,FALSE),0)</f>
        <v>0</v>
      </c>
      <c r="I65" s="23"/>
      <c r="J65" s="22"/>
      <c r="K65" s="2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</row>
    <row r="66" spans="1:98" s="20" customFormat="1" hidden="1">
      <c r="A66">
        <v>52</v>
      </c>
      <c r="B66" s="21"/>
      <c r="C66" s="28" t="s">
        <v>56</v>
      </c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</row>
    <row r="67" spans="1:98" hidden="1">
      <c r="A67">
        <v>53</v>
      </c>
      <c r="B67" s="22"/>
      <c r="C67" s="51"/>
      <c r="D67" s="22"/>
      <c r="E67" s="22"/>
      <c r="F67" s="22"/>
      <c r="G67" s="23">
        <f>IFERROR( HLOOKUP("BE",L67:BF$93,$A$93-$A67+1,FALSE),0)+ IFERROR( HLOOKUP("B",L67:BF$93,$A$93-$A67+1,FALSE),0)</f>
        <v>0</v>
      </c>
      <c r="H67" s="23">
        <f>IFERROR( HLOOKUP("BE",L67:BF$93,$A$93-$A67+1,FALSE),0)+ IFERROR( HLOOKUP("E",L67:BF$93,$A$93-$A67+1,FALSE),0)</f>
        <v>0</v>
      </c>
      <c r="I67" s="23"/>
      <c r="J67" s="22"/>
      <c r="K67" s="2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</row>
    <row r="68" spans="1:98" hidden="1">
      <c r="A68">
        <v>54</v>
      </c>
      <c r="B68" s="22"/>
      <c r="C68" s="27"/>
      <c r="D68" s="22"/>
      <c r="E68" s="22"/>
      <c r="F68" s="22"/>
      <c r="G68" s="23">
        <f>IFERROR( HLOOKUP("BE",L68:BF$93,$A$93-$A68+1,FALSE),0)+ IFERROR( HLOOKUP("B",L68:BF$93,$A$93-$A68+1,FALSE),0)</f>
        <v>0</v>
      </c>
      <c r="H68" s="23">
        <f>IFERROR( HLOOKUP("BE",L68:BF$93,$A$93-$A68+1,FALSE),0)+ IFERROR( HLOOKUP("E",L68:BF$93,$A$93-$A68+1,FALSE),0)</f>
        <v>0</v>
      </c>
      <c r="I68" s="23"/>
      <c r="J68" s="22"/>
      <c r="K68" s="2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</row>
    <row r="69" spans="1:98" hidden="1">
      <c r="A69">
        <v>55</v>
      </c>
      <c r="B69" s="22"/>
      <c r="C69" s="27"/>
      <c r="D69" s="22"/>
      <c r="E69" s="22"/>
      <c r="F69" s="22"/>
      <c r="G69" s="23">
        <f>IFERROR( HLOOKUP("BE",L69:BF$93,$A$93-$A69+1,FALSE),0)+ IFERROR( HLOOKUP("B",L69:BF$93,$A$93-$A69+1,FALSE),0)</f>
        <v>0</v>
      </c>
      <c r="H69" s="23">
        <f>IFERROR( HLOOKUP("BE",L69:BF$93,$A$93-$A69+1,FALSE),0)+ IFERROR( HLOOKUP("E",L69:BF$93,$A$93-$A69+1,FALSE),0)</f>
        <v>0</v>
      </c>
      <c r="I69" s="23"/>
      <c r="J69" s="22"/>
      <c r="K69" s="2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</row>
    <row r="70" spans="1:98" hidden="1">
      <c r="A70">
        <v>56</v>
      </c>
      <c r="B70" s="22"/>
      <c r="C70" s="27"/>
      <c r="D70" s="22"/>
      <c r="E70" s="22"/>
      <c r="F70" s="22"/>
      <c r="G70" s="23">
        <f>IFERROR( HLOOKUP("BE",L70:BF$93,$A$93-$A70+1,FALSE),0)+ IFERROR( HLOOKUP("B",L70:BF$93,$A$93-$A70+1,FALSE),0)</f>
        <v>0</v>
      </c>
      <c r="H70" s="23">
        <f>IFERROR( HLOOKUP("BE",L70:BF$93,$A$93-$A70+1,FALSE),0)+ IFERROR( HLOOKUP("E",L70:BF$93,$A$93-$A70+1,FALSE),0)</f>
        <v>0</v>
      </c>
      <c r="I70" s="23"/>
      <c r="J70" s="22"/>
      <c r="K70" s="2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</row>
    <row r="71" spans="1:98" hidden="1">
      <c r="A71">
        <v>57</v>
      </c>
      <c r="B71" s="22"/>
      <c r="C71" s="34"/>
      <c r="D71" s="22"/>
      <c r="E71" s="22"/>
      <c r="F71" s="22"/>
      <c r="G71" s="23">
        <f>IFERROR( HLOOKUP("BE",L71:BF$93,$A$93-$A71+1,FALSE),0)+ IFERROR( HLOOKUP("B",L71:BF$93,$A$93-$A71+1,FALSE),0)</f>
        <v>0</v>
      </c>
      <c r="H71" s="23">
        <f>IFERROR( HLOOKUP("BE",L71:BF$93,$A$93-$A71+1,FALSE),0)+ IFERROR( HLOOKUP("E",L71:BF$93,$A$93-$A71+1,FALSE),0)</f>
        <v>0</v>
      </c>
      <c r="I71" s="23"/>
      <c r="J71" s="22"/>
      <c r="K71" s="2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</row>
    <row r="72" spans="1:98" hidden="1">
      <c r="A72">
        <v>58</v>
      </c>
      <c r="B72" s="22"/>
      <c r="C72" s="27"/>
      <c r="D72" s="22"/>
      <c r="E72" s="22"/>
      <c r="F72" s="22"/>
      <c r="G72" s="23">
        <f>IFERROR( HLOOKUP("BE",L72:BF$93,$A$93-$A72+1,FALSE),0)+ IFERROR( HLOOKUP("B",L72:BF$93,$A$93-$A72+1,FALSE),0)</f>
        <v>0</v>
      </c>
      <c r="H72" s="23">
        <f>IFERROR( HLOOKUP("BE",L72:BF$93,$A$93-$A72+1,FALSE),0)+ IFERROR( HLOOKUP("E",L72:BF$93,$A$93-$A72+1,FALSE),0)</f>
        <v>0</v>
      </c>
      <c r="I72" s="23"/>
      <c r="J72" s="22"/>
      <c r="K72" s="2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</row>
    <row r="73" spans="1:98" s="20" customFormat="1" hidden="1">
      <c r="A73">
        <v>59</v>
      </c>
      <c r="B73" s="21"/>
      <c r="C73" s="28" t="s">
        <v>57</v>
      </c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</row>
    <row r="74" spans="1:98" hidden="1">
      <c r="A74">
        <v>60</v>
      </c>
      <c r="B74" s="22"/>
      <c r="C74" s="35" t="s">
        <v>58</v>
      </c>
      <c r="D74" s="22"/>
      <c r="E74" s="22"/>
      <c r="F74" s="22"/>
      <c r="G74" s="23">
        <f>IFERROR( HLOOKUP("BE",L74:BF$93,$A$93-$A74+1,FALSE),0)+ IFERROR( HLOOKUP("B",L74:BF$93,$A$93-$A74+1,FALSE),0)</f>
        <v>0</v>
      </c>
      <c r="H74" s="23">
        <f>IFERROR( HLOOKUP("BE",L74:BF$93,$A$93-$A74+1,FALSE),0)+ IFERROR( HLOOKUP("E",L74:BF$93,$A$93-$A74+1,FALSE),0)</f>
        <v>0</v>
      </c>
      <c r="I74" s="23"/>
      <c r="J74" s="22"/>
      <c r="K74" s="2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</row>
    <row r="75" spans="1:98" hidden="1">
      <c r="A75">
        <v>61</v>
      </c>
      <c r="B75" s="22"/>
      <c r="C75" s="51" t="s">
        <v>151</v>
      </c>
      <c r="D75" s="22"/>
      <c r="E75" s="22"/>
      <c r="F75" s="22"/>
      <c r="G75" s="23">
        <f>IFERROR( HLOOKUP("BE",L75:BF$93,$A$93-$A75+1,FALSE),0)+ IFERROR( HLOOKUP("B",L75:BF$93,$A$93-$A75+1,FALSE),0)</f>
        <v>0</v>
      </c>
      <c r="H75" s="23">
        <f>IFERROR( HLOOKUP("BE",L75:BF$93,$A$93-$A75+1,FALSE),0)+ IFERROR( HLOOKUP("E",L75:BF$93,$A$93-$A75+1,FALSE),0)</f>
        <v>0</v>
      </c>
      <c r="I75" s="23"/>
      <c r="J75" s="22"/>
      <c r="K75" s="2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</row>
    <row r="76" spans="1:98" hidden="1">
      <c r="A76">
        <v>62</v>
      </c>
      <c r="B76" s="22"/>
      <c r="C76" s="34"/>
      <c r="D76" s="22"/>
      <c r="E76" s="22"/>
      <c r="F76" s="22"/>
      <c r="G76" s="23">
        <f>IFERROR( HLOOKUP("BE",L76:BF$93,$A$93-$A76+1,FALSE),0)+ IFERROR( HLOOKUP("B",L76:BF$93,$A$93-$A76+1,FALSE),0)</f>
        <v>0</v>
      </c>
      <c r="H76" s="23">
        <f>IFERROR( HLOOKUP("BE",L76:BF$93,$A$93-$A76+1,FALSE),0)+ IFERROR( HLOOKUP("E",L76:BF$93,$A$93-$A76+1,FALSE),0)</f>
        <v>0</v>
      </c>
      <c r="I76" s="23"/>
      <c r="J76" s="22"/>
      <c r="K76" s="2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</row>
    <row r="77" spans="1:98" hidden="1">
      <c r="A77">
        <v>63</v>
      </c>
      <c r="B77" s="22"/>
      <c r="C77" s="34"/>
      <c r="D77" s="22"/>
      <c r="E77" s="22"/>
      <c r="F77" s="22"/>
      <c r="G77" s="23">
        <f>IFERROR( HLOOKUP("BE",L77:BF$93,$A$93-$A77+1,FALSE),0)+ IFERROR( HLOOKUP("B",L77:BF$93,$A$93-$A77+1,FALSE),0)</f>
        <v>0</v>
      </c>
      <c r="H77" s="23">
        <f>IFERROR( HLOOKUP("BE",L77:BF$93,$A$93-$A77+1,FALSE),0)+ IFERROR( HLOOKUP("E",L77:BF$93,$A$93-$A77+1,FALSE),0)</f>
        <v>0</v>
      </c>
      <c r="I77" s="23"/>
      <c r="J77" s="22"/>
      <c r="K77" s="2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</row>
    <row r="78" spans="1:98" hidden="1">
      <c r="A78">
        <v>64</v>
      </c>
      <c r="B78" s="22"/>
      <c r="C78" s="34"/>
      <c r="D78" s="22"/>
      <c r="E78" s="22"/>
      <c r="F78" s="22"/>
      <c r="G78" s="23">
        <f>IFERROR( HLOOKUP("BE",L78:BF$93,$A$93-$A78+1,FALSE),0)+ IFERROR( HLOOKUP("B",L78:BF$93,$A$93-$A78+1,FALSE),0)</f>
        <v>0</v>
      </c>
      <c r="H78" s="23">
        <f>IFERROR( HLOOKUP("BE",L78:BF$93,$A$93-$A78+1,FALSE),0)+ IFERROR( HLOOKUP("E",L78:BF$93,$A$93-$A78+1,FALSE),0)</f>
        <v>0</v>
      </c>
      <c r="I78" s="23"/>
      <c r="J78" s="22"/>
      <c r="K78" s="2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</row>
    <row r="79" spans="1:98" hidden="1">
      <c r="A79">
        <v>65</v>
      </c>
      <c r="B79" s="22"/>
      <c r="C79" s="35" t="s">
        <v>59</v>
      </c>
      <c r="D79" s="22"/>
      <c r="E79" s="22"/>
      <c r="F79" s="22"/>
      <c r="G79" s="23">
        <f>IFERROR( HLOOKUP("BE",L79:BF$93,$A$93-$A79+1,FALSE),0)+ IFERROR( HLOOKUP("B",L79:BF$93,$A$93-$A79+1,FALSE),0)</f>
        <v>0</v>
      </c>
      <c r="H79" s="23">
        <f>IFERROR( HLOOKUP("BE",L79:BF$93,$A$93-$A79+1,FALSE),0)+ IFERROR( HLOOKUP("E",L79:BF$93,$A$93-$A79+1,FALSE),0)</f>
        <v>0</v>
      </c>
      <c r="I79" s="23"/>
      <c r="J79" s="22"/>
      <c r="K79" s="2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</row>
    <row r="80" spans="1:98" hidden="1">
      <c r="A80">
        <v>66</v>
      </c>
      <c r="B80" s="22"/>
      <c r="C80" s="27" t="s">
        <v>153</v>
      </c>
      <c r="D80" s="22"/>
      <c r="E80" s="22"/>
      <c r="F80" s="22"/>
      <c r="G80" s="23">
        <f>IFERROR( HLOOKUP("BE",L80:BF$93,$A$93-$A80+1,FALSE),0)+ IFERROR( HLOOKUP("B",L80:BF$93,$A$93-$A80+1,FALSE),0)</f>
        <v>0</v>
      </c>
      <c r="H80" s="23">
        <f>IFERROR( HLOOKUP("BE",L80:BF$93,$A$93-$A80+1,FALSE),0)+ IFERROR( HLOOKUP("E",L80:BF$93,$A$93-$A80+1,FALSE),0)</f>
        <v>0</v>
      </c>
      <c r="I80" s="23"/>
      <c r="J80" s="22"/>
      <c r="K80" s="2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</row>
    <row r="81" spans="1:98" hidden="1">
      <c r="A81">
        <v>67</v>
      </c>
      <c r="B81" s="22"/>
      <c r="C81" s="27" t="s">
        <v>152</v>
      </c>
      <c r="D81" s="22"/>
      <c r="E81" s="22"/>
      <c r="F81" s="22"/>
      <c r="G81" s="23">
        <f>IFERROR( HLOOKUP("BE",L81:BF$93,$A$93-$A81+1,FALSE),0)+ IFERROR( HLOOKUP("B",L81:BF$93,$A$93-$A81+1,FALSE),0)</f>
        <v>0</v>
      </c>
      <c r="H81" s="23">
        <f>IFERROR( HLOOKUP("BE",L81:BF$93,$A$93-$A81+1,FALSE),0)+ IFERROR( HLOOKUP("E",L81:BF$93,$A$93-$A81+1,FALSE),0)</f>
        <v>0</v>
      </c>
      <c r="I81" s="23"/>
      <c r="J81" s="22"/>
      <c r="K81" s="2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</row>
    <row r="82" spans="1:98" hidden="1">
      <c r="A82">
        <v>68</v>
      </c>
      <c r="B82" s="22"/>
      <c r="C82" s="27" t="s">
        <v>141</v>
      </c>
      <c r="D82" s="22"/>
      <c r="E82" s="22"/>
      <c r="F82" s="22"/>
      <c r="G82" s="23">
        <f>IFERROR( HLOOKUP("BE",L82:BF$93,$A$93-$A82+1,FALSE),0)+ IFERROR( HLOOKUP("B",L82:BF$93,$A$93-$A82+1,FALSE),0)</f>
        <v>0</v>
      </c>
      <c r="H82" s="23">
        <f>IFERROR( HLOOKUP("BE",L82:BF$93,$A$93-$A82+1,FALSE),0)+ IFERROR( HLOOKUP("E",L82:BF$93,$A$93-$A82+1,FALSE),0)</f>
        <v>0</v>
      </c>
      <c r="I82" s="23"/>
      <c r="J82" s="22"/>
      <c r="K82" s="2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</row>
    <row r="83" spans="1:98" hidden="1">
      <c r="A83">
        <v>69</v>
      </c>
      <c r="B83" s="22"/>
      <c r="C83" s="35" t="s">
        <v>154</v>
      </c>
      <c r="D83" s="22"/>
      <c r="E83" s="22"/>
      <c r="F83" s="22"/>
      <c r="G83" s="23">
        <f>IFERROR( HLOOKUP("BE",L83:BF$93,$A$93-$A83+1,FALSE),0)+ IFERROR( HLOOKUP("B",L83:BF$93,$A$93-$A83+1,FALSE),0)</f>
        <v>0</v>
      </c>
      <c r="H83" s="23">
        <f>IFERROR( HLOOKUP("BE",L83:BF$93,$A$93-$A83+1,FALSE),0)+ IFERROR( HLOOKUP("E",L83:BF$93,$A$93-$A83+1,FALSE),0)</f>
        <v>0</v>
      </c>
      <c r="I83" s="23"/>
      <c r="J83" s="22"/>
      <c r="K83" s="2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</row>
    <row r="84" spans="1:98" hidden="1">
      <c r="A84">
        <v>70</v>
      </c>
      <c r="B84" s="22"/>
      <c r="C84" s="35"/>
      <c r="D84" s="22"/>
      <c r="E84" s="22"/>
      <c r="F84" s="22"/>
      <c r="G84" s="23">
        <f>IFERROR( HLOOKUP("BE",L84:BF$93,$A$93-$A84+1,FALSE),0)+ IFERROR( HLOOKUP("B",L84:BF$93,$A$93-$A84+1,FALSE),0)</f>
        <v>0</v>
      </c>
      <c r="H84" s="23">
        <f>IFERROR( HLOOKUP("BE",L84:BF$93,$A$93-$A84+1,FALSE),0)+ IFERROR( HLOOKUP("E",L84:BF$93,$A$93-$A84+1,FALSE),0)</f>
        <v>0</v>
      </c>
      <c r="I84" s="23"/>
      <c r="J84" s="22"/>
      <c r="K84" s="2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</row>
    <row r="85" spans="1:98" hidden="1">
      <c r="A85">
        <v>71</v>
      </c>
      <c r="B85" s="22"/>
      <c r="C85" s="34"/>
      <c r="D85" s="22"/>
      <c r="E85" s="22"/>
      <c r="F85" s="22"/>
      <c r="G85" s="23">
        <f>IFERROR( HLOOKUP("BE",L85:BF$93,$A$93-$A85+1,FALSE),0)+ IFERROR( HLOOKUP("B",L85:BF$93,$A$93-$A85+1,FALSE),0)</f>
        <v>0</v>
      </c>
      <c r="H85" s="23">
        <f>IFERROR( HLOOKUP("BE",L85:BF$93,$A$93-$A85+1,FALSE),0)+ IFERROR( HLOOKUP("E",L85:BF$93,$A$93-$A85+1,FALSE),0)</f>
        <v>0</v>
      </c>
      <c r="I85" s="23"/>
      <c r="J85" s="22"/>
      <c r="K85" s="2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</row>
    <row r="86" spans="1:98" hidden="1">
      <c r="A86">
        <v>72</v>
      </c>
      <c r="B86" s="22"/>
      <c r="C86" s="34"/>
      <c r="D86" s="22"/>
      <c r="E86" s="22"/>
      <c r="F86" s="22"/>
      <c r="G86" s="23">
        <f>IFERROR( HLOOKUP("BE",L86:BF$93,$A$93-$A86+1,FALSE),0)+ IFERROR( HLOOKUP("B",L86:BF$93,$A$93-$A86+1,FALSE),0)</f>
        <v>0</v>
      </c>
      <c r="H86" s="23">
        <f>IFERROR( HLOOKUP("BE",L86:BF$93,$A$93-$A86+1,FALSE),0)+ IFERROR( HLOOKUP("E",L86:BF$93,$A$93-$A86+1,FALSE),0)</f>
        <v>0</v>
      </c>
      <c r="I86" s="23"/>
      <c r="J86" s="22"/>
      <c r="K86" s="2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</row>
    <row r="87" spans="1:98" hidden="1">
      <c r="A87">
        <v>73</v>
      </c>
      <c r="B87" s="22"/>
      <c r="C87" s="35" t="s">
        <v>155</v>
      </c>
      <c r="D87" s="22"/>
      <c r="E87" s="22"/>
      <c r="F87" s="22"/>
      <c r="G87" s="23">
        <f>IFERROR( HLOOKUP("BE",L87:BF$93,$A$93-$A87+1,FALSE),0)+ IFERROR( HLOOKUP("B",L87:BF$93,$A$93-$A87+1,FALSE),0)</f>
        <v>0</v>
      </c>
      <c r="H87" s="23">
        <f>IFERROR( HLOOKUP("BE",L87:BF$93,$A$93-$A87+1,FALSE),0)+ IFERROR( HLOOKUP("E",L87:BF$93,$A$93-$A87+1,FALSE),0)</f>
        <v>0</v>
      </c>
      <c r="I87" s="23"/>
      <c r="J87" s="22"/>
      <c r="K87" s="2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</row>
    <row r="88" spans="1:98" hidden="1">
      <c r="A88">
        <v>74</v>
      </c>
      <c r="B88" s="22"/>
      <c r="C88" s="27"/>
      <c r="D88" s="22"/>
      <c r="E88" s="22"/>
      <c r="F88" s="22"/>
      <c r="G88" s="23">
        <f>IFERROR( HLOOKUP("BE",L88:BF$93,$A$93-$A88+1,FALSE),0)+ IFERROR( HLOOKUP("B",L88:BF$93,$A$93-$A88+1,FALSE),0)</f>
        <v>0</v>
      </c>
      <c r="H88" s="23">
        <f>IFERROR( HLOOKUP("BE",L88:BF$93,$A$93-$A88+1,FALSE),0)+ IFERROR( HLOOKUP("E",L88:BF$93,$A$93-$A88+1,FALSE),0)</f>
        <v>0</v>
      </c>
      <c r="I88" s="23"/>
      <c r="J88" s="22"/>
      <c r="K88" s="2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</row>
    <row r="89" spans="1:98" hidden="1">
      <c r="A89">
        <v>75</v>
      </c>
      <c r="B89" s="22"/>
      <c r="C89" s="27"/>
      <c r="D89" s="22"/>
      <c r="E89" s="22"/>
      <c r="F89" s="22"/>
      <c r="G89" s="23">
        <f>IFERROR( HLOOKUP("BE",L89:BF$93,$A$93-$A89+1,FALSE),0)+ IFERROR( HLOOKUP("B",L89:BF$93,$A$93-$A89+1,FALSE),0)</f>
        <v>0</v>
      </c>
      <c r="H89" s="23">
        <f>IFERROR( HLOOKUP("BE",L89:BF$93,$A$93-$A89+1,FALSE),0)+ IFERROR( HLOOKUP("E",L89:BF$93,$A$93-$A89+1,FALSE),0)</f>
        <v>0</v>
      </c>
      <c r="I89" s="23"/>
      <c r="J89" s="22"/>
      <c r="K89" s="2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</row>
    <row r="90" spans="1:98" hidden="1">
      <c r="A90">
        <v>76</v>
      </c>
      <c r="B90" s="22"/>
      <c r="C90" s="27"/>
      <c r="D90" s="22"/>
      <c r="E90" s="22"/>
      <c r="F90" s="22"/>
      <c r="G90" s="23">
        <f>IFERROR( HLOOKUP("BE",L90:BF$93,$A$93-$A90+1,FALSE),0)+ IFERROR( HLOOKUP("B",L90:BF$93,$A$93-$A90+1,FALSE),0)</f>
        <v>0</v>
      </c>
      <c r="H90" s="23">
        <f>IFERROR( HLOOKUP("BE",L90:BF$93,$A$93-$A90+1,FALSE),0)+ IFERROR( HLOOKUP("E",L90:BF$93,$A$93-$A90+1,FALSE),0)</f>
        <v>0</v>
      </c>
      <c r="I90" s="23"/>
      <c r="J90" s="22"/>
      <c r="K90" s="2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</row>
    <row r="91" spans="1:98" s="20" customFormat="1" hidden="1">
      <c r="A91">
        <v>77</v>
      </c>
      <c r="B91" s="21"/>
      <c r="C91" s="28" t="s">
        <v>51</v>
      </c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1"/>
      <c r="BQ91" s="21"/>
      <c r="BR91" s="21"/>
      <c r="BS91" s="21"/>
      <c r="BT91" s="21"/>
      <c r="BU91" s="21"/>
      <c r="BV91" s="21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21"/>
      <c r="CI91" s="21"/>
      <c r="CJ91" s="21"/>
      <c r="CK91" s="21"/>
      <c r="CL91" s="21"/>
      <c r="CM91" s="21"/>
      <c r="CN91" s="21"/>
      <c r="CO91" s="21"/>
      <c r="CP91" s="21"/>
      <c r="CQ91" s="21"/>
      <c r="CR91" s="21"/>
      <c r="CS91" s="21"/>
      <c r="CT91" s="21"/>
    </row>
    <row r="92" spans="1:98" hidden="1">
      <c r="A92">
        <v>78</v>
      </c>
    </row>
    <row r="93" spans="1:98" s="24" customFormat="1" hidden="1">
      <c r="A93">
        <v>79</v>
      </c>
      <c r="C93" s="31" t="s">
        <v>49</v>
      </c>
      <c r="G93" s="25"/>
      <c r="H93" s="25"/>
      <c r="I93" s="25"/>
      <c r="L93" s="25">
        <f>L13</f>
        <v>41030</v>
      </c>
      <c r="M93" s="25">
        <f t="shared" ref="M93:BF93" si="44">M13</f>
        <v>41031</v>
      </c>
      <c r="N93" s="25">
        <f t="shared" si="44"/>
        <v>41032</v>
      </c>
      <c r="O93" s="25">
        <f t="shared" si="44"/>
        <v>41033</v>
      </c>
      <c r="P93" s="25">
        <f t="shared" si="44"/>
        <v>41034</v>
      </c>
      <c r="Q93" s="25">
        <f t="shared" si="44"/>
        <v>41035</v>
      </c>
      <c r="R93" s="25">
        <f t="shared" si="44"/>
        <v>41036</v>
      </c>
      <c r="S93" s="25">
        <f t="shared" si="44"/>
        <v>41037</v>
      </c>
      <c r="T93" s="25">
        <f t="shared" si="44"/>
        <v>41038</v>
      </c>
      <c r="U93" s="25">
        <f t="shared" si="44"/>
        <v>41039</v>
      </c>
      <c r="V93" s="25">
        <f t="shared" si="44"/>
        <v>41040</v>
      </c>
      <c r="W93" s="25">
        <f t="shared" si="44"/>
        <v>41041</v>
      </c>
      <c r="X93" s="25">
        <f t="shared" si="44"/>
        <v>41042</v>
      </c>
      <c r="Y93" s="25">
        <f t="shared" si="44"/>
        <v>41043</v>
      </c>
      <c r="Z93" s="25">
        <f t="shared" si="44"/>
        <v>41044</v>
      </c>
      <c r="AA93" s="25">
        <f t="shared" si="44"/>
        <v>41045</v>
      </c>
      <c r="AB93" s="25">
        <f t="shared" si="44"/>
        <v>41046</v>
      </c>
      <c r="AC93" s="25">
        <f t="shared" si="44"/>
        <v>41047</v>
      </c>
      <c r="AD93" s="25">
        <f t="shared" si="44"/>
        <v>41048</v>
      </c>
      <c r="AE93" s="25">
        <f t="shared" si="44"/>
        <v>41049</v>
      </c>
      <c r="AF93" s="25">
        <f t="shared" si="44"/>
        <v>41050</v>
      </c>
      <c r="AG93" s="25">
        <f t="shared" si="44"/>
        <v>41051</v>
      </c>
      <c r="AH93" s="25">
        <f t="shared" si="44"/>
        <v>41052</v>
      </c>
      <c r="AI93" s="25">
        <f t="shared" si="44"/>
        <v>41053</v>
      </c>
      <c r="AJ93" s="25">
        <f t="shared" si="44"/>
        <v>41054</v>
      </c>
      <c r="AK93" s="25">
        <f t="shared" si="44"/>
        <v>41055</v>
      </c>
      <c r="AL93" s="25">
        <f t="shared" si="44"/>
        <v>41056</v>
      </c>
      <c r="AM93" s="25">
        <f t="shared" si="44"/>
        <v>41057</v>
      </c>
      <c r="AN93" s="25">
        <f t="shared" si="44"/>
        <v>41058</v>
      </c>
      <c r="AO93" s="25">
        <f t="shared" si="44"/>
        <v>41059</v>
      </c>
      <c r="AP93" s="25">
        <f t="shared" si="44"/>
        <v>41060</v>
      </c>
      <c r="AQ93" s="25">
        <f t="shared" si="44"/>
        <v>41061</v>
      </c>
      <c r="AR93" s="25">
        <f t="shared" si="44"/>
        <v>41062</v>
      </c>
      <c r="AS93" s="25">
        <f t="shared" si="44"/>
        <v>41063</v>
      </c>
      <c r="AT93" s="25">
        <f t="shared" si="44"/>
        <v>41064</v>
      </c>
      <c r="AU93" s="25">
        <f t="shared" si="44"/>
        <v>41065</v>
      </c>
      <c r="AV93" s="25">
        <f t="shared" si="44"/>
        <v>41066</v>
      </c>
      <c r="AW93" s="25">
        <f t="shared" si="44"/>
        <v>41067</v>
      </c>
      <c r="AX93" s="25">
        <f t="shared" si="44"/>
        <v>41068</v>
      </c>
      <c r="AY93" s="25">
        <f t="shared" si="44"/>
        <v>41069</v>
      </c>
      <c r="AZ93" s="25">
        <f t="shared" si="44"/>
        <v>41070</v>
      </c>
      <c r="BA93" s="25">
        <f t="shared" si="44"/>
        <v>41071</v>
      </c>
      <c r="BB93" s="25">
        <f t="shared" si="44"/>
        <v>41072</v>
      </c>
      <c r="BC93" s="25">
        <f t="shared" si="44"/>
        <v>41073</v>
      </c>
      <c r="BD93" s="25">
        <f t="shared" si="44"/>
        <v>41074</v>
      </c>
      <c r="BE93" s="25">
        <f t="shared" si="44"/>
        <v>41075</v>
      </c>
      <c r="BF93" s="25">
        <f t="shared" si="44"/>
        <v>41076</v>
      </c>
    </row>
  </sheetData>
  <autoFilter ref="A14:BG93">
    <filterColumn colId="3"/>
    <filterColumn colId="4">
      <filters>
        <filter val="MinhNN"/>
      </filters>
    </filterColumn>
  </autoFilter>
  <conditionalFormatting sqref="L92:AY92 L57:BF57 L59:BF90 L15:BF18 L20:BF22 BI20:CT90 L44:BF55 L24:BF42">
    <cfRule type="cellIs" dxfId="18" priority="47" operator="equal">
      <formula>"-"</formula>
    </cfRule>
    <cfRule type="cellIs" dxfId="17" priority="48" operator="equal">
      <formula>"E"</formula>
    </cfRule>
    <cfRule type="cellIs" dxfId="16" priority="49" operator="equal">
      <formula>"B"</formula>
    </cfRule>
  </conditionalFormatting>
  <conditionalFormatting sqref="L57:BF57 L59:BF90 L15:BF18 L20:BF22 BI20:CT90 L44:BF55 L24:BF42">
    <cfRule type="cellIs" dxfId="15" priority="46" operator="equal">
      <formula>"BE"</formula>
    </cfRule>
  </conditionalFormatting>
  <conditionalFormatting sqref="I57 I59:I90 I32:I42 I20:I22 I15:I18 I44:I46 I48:I49 I24:I30 I51:I55">
    <cfRule type="cellIs" dxfId="14" priority="81" operator="equal">
      <formula>$G$5</formula>
    </cfRule>
  </conditionalFormatting>
  <conditionalFormatting sqref="I15:I18 I20:I22 I32:I42 I57 I59:I90 I48:I49 I44:I46 I24:I30 I51:I55">
    <cfRule type="expression" dxfId="13" priority="90">
      <formula>AND(I15&lt;&gt;$G$5,$H15&lt;TODAY())</formula>
    </cfRule>
  </conditionalFormatting>
  <dataValidations count="3">
    <dataValidation type="list" allowBlank="1" showInputMessage="1" showErrorMessage="1" sqref="I57 I44:I55 I67:I72 I59:I65 I74:I90 I37:I42 I32:I35 I15:I22 I24:I30">
      <formula1>$G$2:$G$5</formula1>
    </dataValidation>
    <dataValidation type="list" allowBlank="1" showInputMessage="1" showErrorMessage="1" sqref="D91:E91">
      <formula1>thanh_vien</formula1>
    </dataValidation>
    <dataValidation type="list" allowBlank="1" showInputMessage="1" showErrorMessage="1" sqref="D15:E90">
      <formula1>members</formula1>
    </dataValidation>
  </dataValidations>
  <pageMargins left="0.70866141732283472" right="0.70866141732283472" top="0.74803149606299213" bottom="0.74803149606299213" header="0.31496062992125984" footer="0.31496062992125984"/>
  <pageSetup paperSize="9" scale="33" orientation="landscape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4"/>
  <sheetViews>
    <sheetView workbookViewId="0">
      <pane xSplit="4" ySplit="2" topLeftCell="I3" activePane="bottomRight" state="frozen"/>
      <selection pane="topRight" activeCell="E1" sqref="E1"/>
      <selection pane="bottomLeft" activeCell="A3" sqref="A3"/>
      <selection pane="bottomRight" activeCell="J8" sqref="J8"/>
    </sheetView>
  </sheetViews>
  <sheetFormatPr defaultRowHeight="15"/>
  <cols>
    <col min="1" max="1" width="4" bestFit="1" customWidth="1"/>
    <col min="2" max="2" width="20" bestFit="1" customWidth="1"/>
    <col min="3" max="3" width="11" customWidth="1"/>
    <col min="4" max="4" width="13.140625" customWidth="1"/>
    <col min="10" max="10" width="11.5703125" customWidth="1"/>
    <col min="11" max="11" width="13.42578125" customWidth="1"/>
    <col min="12" max="12" width="13.28515625" bestFit="1" customWidth="1"/>
    <col min="13" max="13" width="21" customWidth="1"/>
    <col min="14" max="14" width="18" customWidth="1"/>
    <col min="15" max="15" width="10.28515625" customWidth="1"/>
    <col min="16" max="16" width="13.28515625" customWidth="1"/>
    <col min="17" max="19" width="10.28515625" customWidth="1"/>
    <col min="22" max="22" width="17.7109375" customWidth="1"/>
    <col min="23" max="23" width="37.5703125" bestFit="1" customWidth="1"/>
    <col min="24" max="24" width="20.42578125" customWidth="1"/>
  </cols>
  <sheetData>
    <row r="1" spans="1:24" ht="15.75">
      <c r="A1" s="60" t="s">
        <v>71</v>
      </c>
      <c r="B1" s="60"/>
      <c r="C1" s="60"/>
      <c r="D1" s="60"/>
      <c r="J1" t="s">
        <v>126</v>
      </c>
      <c r="K1" t="s">
        <v>126</v>
      </c>
      <c r="L1" t="s">
        <v>157</v>
      </c>
      <c r="M1" t="s">
        <v>130</v>
      </c>
      <c r="N1" t="s">
        <v>128</v>
      </c>
      <c r="O1" t="s">
        <v>126</v>
      </c>
      <c r="P1" t="s">
        <v>144</v>
      </c>
    </row>
    <row r="2" spans="1:24" ht="60">
      <c r="A2" s="50" t="s">
        <v>38</v>
      </c>
      <c r="B2" s="50" t="s">
        <v>62</v>
      </c>
      <c r="C2" s="50" t="s">
        <v>82</v>
      </c>
      <c r="D2" s="50" t="s">
        <v>63</v>
      </c>
      <c r="E2" s="50" t="s">
        <v>112</v>
      </c>
      <c r="F2" s="50" t="s">
        <v>113</v>
      </c>
      <c r="G2" s="50" t="s">
        <v>132</v>
      </c>
      <c r="H2" s="50" t="s">
        <v>145</v>
      </c>
      <c r="I2" s="50" t="s">
        <v>156</v>
      </c>
      <c r="J2" s="49" t="s">
        <v>124</v>
      </c>
      <c r="K2" s="49" t="s">
        <v>125</v>
      </c>
      <c r="L2" s="49" t="s">
        <v>127</v>
      </c>
      <c r="M2" s="49" t="s">
        <v>129</v>
      </c>
      <c r="N2" s="49" t="s">
        <v>131</v>
      </c>
      <c r="O2" s="49" t="s">
        <v>142</v>
      </c>
      <c r="P2" s="49" t="s">
        <v>143</v>
      </c>
      <c r="Q2" s="49"/>
      <c r="R2" s="49"/>
      <c r="S2" s="49"/>
      <c r="U2" s="40" t="s">
        <v>38</v>
      </c>
      <c r="V2" s="40" t="s">
        <v>72</v>
      </c>
      <c r="W2" s="40" t="s">
        <v>73</v>
      </c>
      <c r="X2" s="48" t="s">
        <v>120</v>
      </c>
    </row>
    <row r="3" spans="1:24">
      <c r="A3" s="39">
        <v>1</v>
      </c>
      <c r="B3" s="1" t="s">
        <v>64</v>
      </c>
      <c r="C3" s="1" t="s">
        <v>50</v>
      </c>
      <c r="D3" s="39" t="s">
        <v>81</v>
      </c>
      <c r="E3" s="39" t="s">
        <v>10</v>
      </c>
      <c r="F3" s="39" t="s">
        <v>10</v>
      </c>
      <c r="G3" s="39" t="s">
        <v>10</v>
      </c>
      <c r="H3" s="39" t="s">
        <v>10</v>
      </c>
      <c r="I3" s="39" t="s">
        <v>10</v>
      </c>
      <c r="J3" s="39" t="s">
        <v>10</v>
      </c>
      <c r="K3" s="39" t="s">
        <v>10</v>
      </c>
      <c r="L3" s="39" t="s">
        <v>10</v>
      </c>
      <c r="M3" s="39" t="s">
        <v>10</v>
      </c>
      <c r="N3" s="39"/>
      <c r="O3" s="39" t="s">
        <v>10</v>
      </c>
      <c r="P3" s="1"/>
      <c r="Q3" s="1"/>
      <c r="R3" s="1"/>
      <c r="S3" s="1"/>
      <c r="U3" s="40">
        <v>1</v>
      </c>
      <c r="V3" s="16" t="s">
        <v>81</v>
      </c>
      <c r="W3" s="16" t="s">
        <v>117</v>
      </c>
    </row>
    <row r="4" spans="1:24">
      <c r="A4" s="39">
        <v>2</v>
      </c>
      <c r="B4" s="1" t="s">
        <v>65</v>
      </c>
      <c r="C4" s="1" t="s">
        <v>83</v>
      </c>
      <c r="D4" s="39" t="s">
        <v>77</v>
      </c>
      <c r="E4" s="39" t="s">
        <v>10</v>
      </c>
      <c r="F4" s="39"/>
      <c r="G4" s="39"/>
      <c r="H4" s="39" t="s">
        <v>10</v>
      </c>
      <c r="I4" s="39"/>
      <c r="J4" s="39" t="s">
        <v>10</v>
      </c>
      <c r="K4" s="39"/>
      <c r="L4" s="39"/>
      <c r="M4" s="39"/>
      <c r="N4" s="39"/>
      <c r="O4" s="39" t="s">
        <v>10</v>
      </c>
      <c r="P4" s="1"/>
      <c r="Q4" s="1"/>
      <c r="R4" s="1"/>
      <c r="S4" s="1"/>
      <c r="U4" s="40">
        <v>2</v>
      </c>
      <c r="V4" s="16" t="s">
        <v>75</v>
      </c>
      <c r="W4" s="16" t="s">
        <v>74</v>
      </c>
      <c r="X4" t="s">
        <v>121</v>
      </c>
    </row>
    <row r="5" spans="1:24">
      <c r="A5" s="39">
        <v>3</v>
      </c>
      <c r="B5" s="1" t="s">
        <v>66</v>
      </c>
      <c r="C5" s="1" t="s">
        <v>84</v>
      </c>
      <c r="D5" s="39" t="s">
        <v>76</v>
      </c>
      <c r="E5" s="39" t="s">
        <v>10</v>
      </c>
      <c r="F5" s="39" t="s">
        <v>10</v>
      </c>
      <c r="G5" s="39" t="s">
        <v>10</v>
      </c>
      <c r="H5" s="39" t="s">
        <v>10</v>
      </c>
      <c r="I5" s="39" t="s">
        <v>10</v>
      </c>
      <c r="J5" s="39" t="s">
        <v>10</v>
      </c>
      <c r="K5" s="39" t="s">
        <v>10</v>
      </c>
      <c r="L5" s="39" t="s">
        <v>10</v>
      </c>
      <c r="M5" s="39"/>
      <c r="N5" s="39" t="s">
        <v>10</v>
      </c>
      <c r="O5" s="39"/>
      <c r="P5" s="39"/>
      <c r="Q5" s="1"/>
      <c r="R5" s="1"/>
      <c r="S5" s="1"/>
      <c r="U5" s="40">
        <v>3</v>
      </c>
      <c r="V5" s="16" t="s">
        <v>76</v>
      </c>
      <c r="W5" s="16" t="s">
        <v>116</v>
      </c>
      <c r="X5" t="s">
        <v>122</v>
      </c>
    </row>
    <row r="6" spans="1:24">
      <c r="A6" s="39">
        <v>4</v>
      </c>
      <c r="B6" s="1" t="s">
        <v>67</v>
      </c>
      <c r="C6" s="1" t="s">
        <v>85</v>
      </c>
      <c r="D6" s="39" t="s">
        <v>115</v>
      </c>
      <c r="E6" s="39" t="s">
        <v>10</v>
      </c>
      <c r="F6" s="39" t="s">
        <v>10</v>
      </c>
      <c r="G6" s="39" t="s">
        <v>10</v>
      </c>
      <c r="H6" s="39" t="s">
        <v>10</v>
      </c>
      <c r="I6" s="39" t="s">
        <v>10</v>
      </c>
      <c r="J6" s="39" t="s">
        <v>10</v>
      </c>
      <c r="K6" s="39" t="s">
        <v>10</v>
      </c>
      <c r="L6" s="39"/>
      <c r="M6" s="39"/>
      <c r="N6" s="39"/>
      <c r="O6" s="39"/>
      <c r="P6" s="39"/>
      <c r="Q6" s="1"/>
      <c r="R6" s="1"/>
      <c r="S6" s="1"/>
      <c r="U6" s="40">
        <v>4</v>
      </c>
      <c r="V6" s="16" t="s">
        <v>77</v>
      </c>
      <c r="W6" s="16" t="s">
        <v>79</v>
      </c>
      <c r="X6" t="s">
        <v>123</v>
      </c>
    </row>
    <row r="7" spans="1:24">
      <c r="A7" s="39">
        <v>5</v>
      </c>
      <c r="B7" s="1" t="s">
        <v>68</v>
      </c>
      <c r="C7" s="1" t="s">
        <v>86</v>
      </c>
      <c r="D7" s="39" t="s">
        <v>76</v>
      </c>
      <c r="E7" s="39" t="s">
        <v>10</v>
      </c>
      <c r="F7" s="39"/>
      <c r="G7" s="39" t="s">
        <v>10</v>
      </c>
      <c r="H7" s="39"/>
      <c r="I7" s="39" t="s">
        <v>10</v>
      </c>
      <c r="J7" s="39" t="s">
        <v>10</v>
      </c>
      <c r="K7" s="39" t="s">
        <v>10</v>
      </c>
      <c r="L7" s="39"/>
      <c r="M7" s="39"/>
      <c r="N7" s="39"/>
      <c r="O7" s="39"/>
      <c r="P7" s="39"/>
      <c r="Q7" s="1"/>
      <c r="R7" s="1"/>
      <c r="S7" s="1"/>
      <c r="U7" s="40">
        <v>5</v>
      </c>
      <c r="V7" s="16" t="s">
        <v>78</v>
      </c>
      <c r="W7" s="16" t="s">
        <v>80</v>
      </c>
      <c r="X7" t="s">
        <v>123</v>
      </c>
    </row>
    <row r="8" spans="1:24">
      <c r="A8" s="39">
        <v>7</v>
      </c>
      <c r="B8" s="1" t="s">
        <v>119</v>
      </c>
      <c r="C8" s="1" t="s">
        <v>118</v>
      </c>
      <c r="D8" s="39" t="s">
        <v>75</v>
      </c>
      <c r="E8" s="39" t="s">
        <v>10</v>
      </c>
      <c r="F8" s="39" t="s">
        <v>10</v>
      </c>
      <c r="G8" s="39"/>
      <c r="H8" s="39" t="s">
        <v>10</v>
      </c>
      <c r="I8" s="39" t="s">
        <v>10</v>
      </c>
      <c r="J8" s="39" t="s">
        <v>10</v>
      </c>
      <c r="K8" s="39" t="s">
        <v>10</v>
      </c>
      <c r="L8" s="39"/>
      <c r="M8" s="39"/>
      <c r="N8" s="39"/>
      <c r="O8" s="39" t="s">
        <v>10</v>
      </c>
      <c r="P8" s="1"/>
      <c r="Q8" s="1"/>
      <c r="R8" s="1"/>
      <c r="S8" s="1"/>
      <c r="U8" s="40">
        <v>6</v>
      </c>
      <c r="V8" s="16" t="s">
        <v>115</v>
      </c>
      <c r="W8" s="16" t="s">
        <v>114</v>
      </c>
      <c r="X8" t="s">
        <v>122</v>
      </c>
    </row>
    <row r="9" spans="1:24">
      <c r="A9" s="39">
        <v>8</v>
      </c>
      <c r="B9" s="1" t="s">
        <v>69</v>
      </c>
      <c r="C9" s="1" t="s">
        <v>87</v>
      </c>
      <c r="D9" s="39" t="s">
        <v>75</v>
      </c>
      <c r="E9" s="39" t="s">
        <v>10</v>
      </c>
      <c r="F9" s="39" t="s">
        <v>10</v>
      </c>
      <c r="G9" s="39" t="s">
        <v>10</v>
      </c>
      <c r="H9" s="39" t="s">
        <v>10</v>
      </c>
      <c r="I9" s="39" t="s">
        <v>10</v>
      </c>
      <c r="J9" s="39" t="s">
        <v>10</v>
      </c>
      <c r="K9" s="39" t="s">
        <v>10</v>
      </c>
      <c r="L9" s="39" t="s">
        <v>10</v>
      </c>
      <c r="M9" s="39"/>
      <c r="N9" s="39"/>
      <c r="O9" s="39"/>
      <c r="P9" s="1"/>
      <c r="Q9" s="1"/>
      <c r="R9" s="1"/>
      <c r="S9" s="1"/>
    </row>
    <row r="10" spans="1:24">
      <c r="A10" s="39">
        <v>9</v>
      </c>
      <c r="B10" s="1" t="s">
        <v>70</v>
      </c>
      <c r="C10" s="1" t="s">
        <v>88</v>
      </c>
      <c r="D10" s="39" t="s">
        <v>77</v>
      </c>
      <c r="E10" s="39"/>
      <c r="F10" s="39" t="s">
        <v>10</v>
      </c>
      <c r="G10" s="39"/>
      <c r="H10" s="39" t="s">
        <v>10</v>
      </c>
      <c r="I10" s="39"/>
      <c r="J10" s="39" t="s">
        <v>10</v>
      </c>
      <c r="K10" s="39" t="s">
        <v>10</v>
      </c>
      <c r="L10" s="39"/>
      <c r="M10" s="39"/>
      <c r="N10" s="39"/>
      <c r="O10" s="39" t="s">
        <v>10</v>
      </c>
      <c r="P10" s="1"/>
      <c r="Q10" s="1"/>
      <c r="R10" s="1"/>
      <c r="S10" s="1"/>
    </row>
    <row r="11" spans="1:24">
      <c r="A11" s="46">
        <v>10</v>
      </c>
      <c r="B11" s="47" t="s">
        <v>110</v>
      </c>
      <c r="C11" s="47" t="s">
        <v>111</v>
      </c>
      <c r="D11" s="39" t="s">
        <v>78</v>
      </c>
      <c r="E11" s="39"/>
      <c r="F11" s="39" t="s">
        <v>10</v>
      </c>
      <c r="G11" s="39" t="s">
        <v>10</v>
      </c>
      <c r="H11" s="39" t="s">
        <v>10</v>
      </c>
      <c r="I11" s="39" t="s">
        <v>10</v>
      </c>
      <c r="J11" s="39"/>
      <c r="K11" s="39" t="s">
        <v>10</v>
      </c>
      <c r="L11" s="39"/>
      <c r="M11" s="39"/>
      <c r="N11" s="39"/>
      <c r="O11" s="39" t="s">
        <v>10</v>
      </c>
      <c r="P11" s="39"/>
      <c r="Q11" s="1"/>
      <c r="R11" s="1"/>
      <c r="S11" s="1"/>
    </row>
    <row r="12" spans="1:24">
      <c r="A12" s="46">
        <v>11</v>
      </c>
      <c r="B12" s="47" t="s">
        <v>133</v>
      </c>
      <c r="C12" s="47" t="s">
        <v>134</v>
      </c>
      <c r="D12" s="46" t="s">
        <v>115</v>
      </c>
      <c r="E12" s="39"/>
      <c r="F12" s="39"/>
      <c r="G12" s="39" t="s">
        <v>10</v>
      </c>
      <c r="H12" s="39" t="s">
        <v>10</v>
      </c>
      <c r="I12" s="39" t="s">
        <v>10</v>
      </c>
      <c r="J12" s="39" t="s">
        <v>10</v>
      </c>
      <c r="K12" s="39" t="s">
        <v>10</v>
      </c>
      <c r="L12" s="39" t="s">
        <v>10</v>
      </c>
      <c r="M12" s="39"/>
      <c r="N12" s="39"/>
      <c r="O12" s="39" t="s">
        <v>10</v>
      </c>
      <c r="P12" s="39"/>
      <c r="Q12" s="1"/>
      <c r="R12" s="1"/>
      <c r="S12" s="1"/>
    </row>
    <row r="14" spans="1:24">
      <c r="M14" s="58" t="s">
        <v>158</v>
      </c>
      <c r="U14" s="41"/>
      <c r="V14" s="61"/>
      <c r="W14" s="61"/>
    </row>
  </sheetData>
  <mergeCells count="2">
    <mergeCell ref="A1:D1"/>
    <mergeCell ref="V14:W14"/>
  </mergeCells>
  <conditionalFormatting sqref="E3:I11">
    <cfRule type="containsBlanks" dxfId="12" priority="14">
      <formula>LEN(TRIM(E3))=0</formula>
    </cfRule>
  </conditionalFormatting>
  <conditionalFormatting sqref="K3:M11">
    <cfRule type="containsBlanks" dxfId="11" priority="13">
      <formula>LEN(TRIM(K3))=0</formula>
    </cfRule>
  </conditionalFormatting>
  <conditionalFormatting sqref="J3:J11">
    <cfRule type="containsBlanks" dxfId="10" priority="12">
      <formula>LEN(TRIM(J3))=0</formula>
    </cfRule>
  </conditionalFormatting>
  <conditionalFormatting sqref="N5">
    <cfRule type="containsBlanks" dxfId="9" priority="11">
      <formula>LEN(TRIM(N5))=0</formula>
    </cfRule>
  </conditionalFormatting>
  <conditionalFormatting sqref="N7">
    <cfRule type="containsBlanks" dxfId="8" priority="10">
      <formula>LEN(TRIM(N7))=0</formula>
    </cfRule>
  </conditionalFormatting>
  <conditionalFormatting sqref="N6">
    <cfRule type="containsBlanks" dxfId="7" priority="9">
      <formula>LEN(TRIM(N6))=0</formula>
    </cfRule>
  </conditionalFormatting>
  <conditionalFormatting sqref="E12:N12">
    <cfRule type="containsBlanks" dxfId="6" priority="8">
      <formula>LEN(TRIM(E12))=0</formula>
    </cfRule>
  </conditionalFormatting>
  <conditionalFormatting sqref="O3:O12">
    <cfRule type="containsBlanks" dxfId="5" priority="7">
      <formula>LEN(TRIM(O3))=0</formula>
    </cfRule>
  </conditionalFormatting>
  <conditionalFormatting sqref="P5">
    <cfRule type="containsBlanks" dxfId="4" priority="5">
      <formula>LEN(TRIM(P5))=0</formula>
    </cfRule>
  </conditionalFormatting>
  <conditionalFormatting sqref="P6">
    <cfRule type="containsBlanks" dxfId="3" priority="4">
      <formula>LEN(TRIM(P6))=0</formula>
    </cfRule>
  </conditionalFormatting>
  <conditionalFormatting sqref="P7">
    <cfRule type="containsBlanks" dxfId="2" priority="3">
      <formula>LEN(TRIM(P7))=0</formula>
    </cfRule>
  </conditionalFormatting>
  <conditionalFormatting sqref="P11">
    <cfRule type="containsBlanks" dxfId="1" priority="2">
      <formula>LEN(TRIM(P11))=0</formula>
    </cfRule>
  </conditionalFormatting>
  <conditionalFormatting sqref="P12">
    <cfRule type="containsBlanks" dxfId="0" priority="1">
      <formula>LEN(TRIM(P12))=0</formula>
    </cfRule>
  </conditionalFormatting>
  <dataValidations count="1">
    <dataValidation type="list" allowBlank="1" showInputMessage="1" showErrorMessage="1" sqref="D3:D11">
      <formula1>VI_TRI</formula1>
    </dataValidation>
  </dataValidations>
  <pageMargins left="0.7" right="0.7" top="0.75" bottom="0.75" header="0.3" footer="0.3"/>
  <pageSetup orientation="portrait" horizont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G6:H12"/>
  <sheetViews>
    <sheetView workbookViewId="0">
      <selection activeCell="C5" sqref="C5:E14"/>
    </sheetView>
  </sheetViews>
  <sheetFormatPr defaultRowHeight="15"/>
  <cols>
    <col min="7" max="7" width="13.28515625" bestFit="1" customWidth="1"/>
    <col min="8" max="8" width="21.5703125" bestFit="1" customWidth="1"/>
  </cols>
  <sheetData>
    <row r="6" spans="7:8">
      <c r="G6" t="str">
        <f>IF(ISNUMBER(FIND("CD",D6)),"x","")</f>
        <v/>
      </c>
      <c r="H6" s="52"/>
    </row>
    <row r="7" spans="7:8">
      <c r="H7" s="52"/>
    </row>
    <row r="8" spans="7:8">
      <c r="G8" t="str">
        <f t="shared" ref="G8:G10" si="0">IF(ISNUMBER(FIND("CD",D8)),"x","")</f>
        <v/>
      </c>
      <c r="H8" s="52"/>
    </row>
    <row r="9" spans="7:8">
      <c r="G9" t="str">
        <f t="shared" si="0"/>
        <v/>
      </c>
      <c r="H9" s="52"/>
    </row>
    <row r="10" spans="7:8">
      <c r="G10" t="str">
        <f t="shared" si="0"/>
        <v/>
      </c>
      <c r="H10" s="52"/>
    </row>
    <row r="12" spans="7:8">
      <c r="G12" s="37"/>
      <c r="H12" s="5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Yêu cầu</vt:lpstr>
      <vt:lpstr>Khao sat hệ thống</vt:lpstr>
      <vt:lpstr>Plan</vt:lpstr>
      <vt:lpstr>Thành viên - Vị trí</vt:lpstr>
      <vt:lpstr>Quyết toán</vt:lpstr>
      <vt:lpstr>MA_VI_TRI</vt:lpstr>
      <vt:lpstr>members</vt:lpstr>
      <vt:lpstr>thanh_vien</vt:lpstr>
      <vt:lpstr>VI_TRI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2012-05-26T16:21:47Z</dcterms:modified>
</cp:coreProperties>
</file>