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Plan!$A$10:$BF$55</definedName>
  </definedNames>
  <calcPr calcId="124519"/>
</workbook>
</file>

<file path=xl/calcChain.xml><?xml version="1.0" encoding="utf-8"?>
<calcChain xmlns="http://schemas.openxmlformats.org/spreadsheetml/2006/main">
  <c r="L4" i="3"/>
  <c r="M3"/>
  <c r="L3"/>
  <c r="L2"/>
  <c r="K8"/>
  <c r="K55"/>
  <c r="F13" s="1"/>
  <c r="G40"/>
  <c r="F40"/>
  <c r="F12"/>
  <c r="L9"/>
  <c r="L55" s="1"/>
  <c r="G44" s="1"/>
  <c r="D7"/>
  <c r="D6"/>
  <c r="D5"/>
  <c r="D4"/>
  <c r="D3"/>
  <c r="D2"/>
  <c r="F44" l="1"/>
  <c r="L8"/>
  <c r="F11"/>
  <c r="M9"/>
  <c r="G13"/>
  <c r="G12"/>
  <c r="G11"/>
  <c r="N9"/>
  <c r="N8" s="1"/>
  <c r="M55" l="1"/>
  <c r="M8"/>
  <c r="N55"/>
  <c r="O9"/>
  <c r="O8" s="1"/>
  <c r="F46" l="1"/>
  <c r="F45"/>
  <c r="G46"/>
  <c r="G45"/>
  <c r="F29"/>
  <c r="F24"/>
  <c r="O55"/>
  <c r="G29" s="1"/>
  <c r="P9"/>
  <c r="P8" s="1"/>
  <c r="P55" l="1"/>
  <c r="F28" s="1"/>
  <c r="Q9"/>
  <c r="Q8" s="1"/>
  <c r="G24" l="1"/>
  <c r="F14"/>
  <c r="F27"/>
  <c r="F26"/>
  <c r="Q55"/>
  <c r="G14" s="1"/>
  <c r="R9"/>
  <c r="R8" s="1"/>
  <c r="F47" l="1"/>
  <c r="G47"/>
  <c r="R55"/>
  <c r="S9"/>
  <c r="S8" s="1"/>
  <c r="F48" l="1"/>
  <c r="G48"/>
  <c r="G28"/>
  <c r="G27"/>
  <c r="S55"/>
  <c r="T9"/>
  <c r="T8" s="1"/>
  <c r="F49" l="1"/>
  <c r="F36"/>
  <c r="G49"/>
  <c r="T55"/>
  <c r="U9"/>
  <c r="U8" s="1"/>
  <c r="G50" l="1"/>
  <c r="F50"/>
  <c r="U55"/>
  <c r="V9"/>
  <c r="V8" s="1"/>
  <c r="G16" l="1"/>
  <c r="F16"/>
  <c r="F42"/>
  <c r="G26"/>
  <c r="V55"/>
  <c r="W9"/>
  <c r="W8" s="1"/>
  <c r="F17" l="1"/>
  <c r="F21"/>
  <c r="G17"/>
  <c r="G21"/>
  <c r="F35"/>
  <c r="G36"/>
  <c r="W55"/>
  <c r="F32" s="1"/>
  <c r="X9"/>
  <c r="X8" s="1"/>
  <c r="X55" l="1"/>
  <c r="Y9"/>
  <c r="Y8" s="1"/>
  <c r="G32" l="1"/>
  <c r="F18"/>
  <c r="G18"/>
  <c r="Y55"/>
  <c r="Z9"/>
  <c r="Z8" s="1"/>
  <c r="F34" l="1"/>
  <c r="F19"/>
  <c r="G19"/>
  <c r="Z55"/>
  <c r="AA9"/>
  <c r="AA8" s="1"/>
  <c r="F20" l="1"/>
  <c r="F22"/>
  <c r="G20"/>
  <c r="G34"/>
  <c r="G42"/>
  <c r="AA55"/>
  <c r="AB9"/>
  <c r="AB8" s="1"/>
  <c r="G35" l="1"/>
  <c r="F31"/>
  <c r="AB55"/>
  <c r="AC9"/>
  <c r="AC8" s="1"/>
  <c r="G31" l="1"/>
  <c r="G22"/>
  <c r="AC55"/>
  <c r="F33" s="1"/>
  <c r="AD9"/>
  <c r="AD8" s="1"/>
  <c r="AD55" l="1"/>
  <c r="G33" s="1"/>
  <c r="AE9"/>
  <c r="AE8" s="1"/>
  <c r="AE55" l="1"/>
  <c r="AF9"/>
  <c r="AF8" s="1"/>
  <c r="F37" l="1"/>
  <c r="F38"/>
  <c r="AF55"/>
  <c r="AG9"/>
  <c r="AG8" s="1"/>
  <c r="AG55" l="1"/>
  <c r="G37" s="1"/>
  <c r="AH9"/>
  <c r="AH8" s="1"/>
  <c r="AH55" l="1"/>
  <c r="AI9"/>
  <c r="AI8" s="1"/>
  <c r="AI55" l="1"/>
  <c r="AJ9"/>
  <c r="AJ8" s="1"/>
  <c r="AJ55" l="1"/>
  <c r="G38" s="1"/>
  <c r="AK9"/>
  <c r="AK8" s="1"/>
  <c r="AK55" l="1"/>
  <c r="AL9"/>
  <c r="AL8" s="1"/>
  <c r="AL55" l="1"/>
  <c r="AM9"/>
  <c r="AM8" s="1"/>
  <c r="AM55" l="1"/>
  <c r="AN9"/>
  <c r="AN8" s="1"/>
  <c r="AN55" l="1"/>
  <c r="AO9"/>
  <c r="AO8" s="1"/>
  <c r="AO55" l="1"/>
  <c r="AP9"/>
  <c r="AP8" s="1"/>
  <c r="AP55" l="1"/>
  <c r="AQ9"/>
  <c r="AQ8" s="1"/>
  <c r="AQ55" l="1"/>
  <c r="AR9"/>
  <c r="AR8" s="1"/>
  <c r="AR55" l="1"/>
  <c r="AS9"/>
  <c r="AS8" s="1"/>
  <c r="AS55" l="1"/>
  <c r="AT9"/>
  <c r="AT8" s="1"/>
  <c r="AT55" l="1"/>
  <c r="AU9"/>
  <c r="AU8" s="1"/>
  <c r="AU55" l="1"/>
  <c r="AV9"/>
  <c r="AV8" s="1"/>
  <c r="AV55" l="1"/>
  <c r="AW9"/>
  <c r="AW8" s="1"/>
  <c r="AW55" l="1"/>
  <c r="AX9"/>
  <c r="AX8" s="1"/>
  <c r="AX55" l="1"/>
  <c r="AY9"/>
  <c r="AY8" s="1"/>
  <c r="AY55" l="1"/>
  <c r="AZ9"/>
  <c r="AZ8" s="1"/>
  <c r="AZ55" l="1"/>
  <c r="BA9"/>
  <c r="BA8" s="1"/>
  <c r="BA55" l="1"/>
  <c r="BB9"/>
  <c r="BB8" s="1"/>
  <c r="BB55" l="1"/>
  <c r="BC9"/>
  <c r="BC8" s="1"/>
  <c r="BC55" l="1"/>
  <c r="BD9"/>
  <c r="BD8" s="1"/>
  <c r="BD55" l="1"/>
  <c r="BE9"/>
  <c r="BE55" l="1"/>
  <c r="BE8"/>
</calcChain>
</file>

<file path=xl/sharedStrings.xml><?xml version="1.0" encoding="utf-8"?>
<sst xmlns="http://schemas.openxmlformats.org/spreadsheetml/2006/main" count="270" uniqueCount="120">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</sst>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55"/>
  <sheetViews>
    <sheetView tabSelected="1" workbookViewId="0">
      <pane xSplit="4" ySplit="10" topLeftCell="E35" activePane="bottomRight" state="frozen"/>
      <selection pane="topRight" activeCell="E1" sqref="E1"/>
      <selection pane="bottomLeft" activeCell="A11" sqref="A11"/>
      <selection pane="bottomRight" activeCell="Q4" sqref="Q4"/>
    </sheetView>
  </sheetViews>
  <sheetFormatPr defaultRowHeight="15"/>
  <cols>
    <col min="1" max="1" width="4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2" width="5.7109375" bestFit="1" customWidth="1"/>
    <col min="13" max="13" width="7.140625" bestFit="1" customWidth="1"/>
    <col min="14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SUMIF($D$10:$D$51,C2,$E$10:$E$51)</f>
        <v>0.5</v>
      </c>
      <c r="E2" s="41">
        <v>200</v>
      </c>
      <c r="F2" s="14">
        <v>299</v>
      </c>
      <c r="G2" s="18" t="s">
        <v>39</v>
      </c>
      <c r="I2" s="16"/>
      <c r="J2" t="s">
        <v>117</v>
      </c>
      <c r="L2">
        <f>COUNTA(H11:H50)</f>
        <v>32</v>
      </c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  <c r="J3" t="s">
        <v>118</v>
      </c>
      <c r="L3">
        <f>COUNTIF(H11:H50,"Đã xong")</f>
        <v>23</v>
      </c>
      <c r="M3" s="47">
        <f>L3/L2</f>
        <v>0.71875</v>
      </c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  <c r="J4" t="s">
        <v>119</v>
      </c>
      <c r="L4">
        <f>L2-L3</f>
        <v>9</v>
      </c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HLOOKUP("BE",K11:BE$55,$A$55-$A11+1,FALSE),0)+ IFERROR( HLOOKUP("B",K11:BE$55,$A$55-$A11+1,FALSE),0)</f>
        <v>40792</v>
      </c>
      <c r="G11" s="24">
        <f>IFERROR( HLOOKUP("BE",K11:BE$55,$A$55-$A11+1,FALSE),0)+ IFERROR( HLOOKUP("E",K11:BE$55,$A$55-$A11+1,FALSE),0)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HLOOKUP("BE",K12:BE$55,$A$55-$A12+1,FALSE),0)+ IFERROR( HLOOKUP("B",K12:BE$55,$A$55-$A12+1,FALSE),0)</f>
        <v>40792</v>
      </c>
      <c r="G12" s="24">
        <f>IFERROR( HLOOKUP("BE",K12:BE$55,$A$55-$A12+1,FALSE),0)+ IFERROR( HLOOKUP("E",K12:BE$55,$A$55-$A12+1,FALSE),0)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HLOOKUP("BE",K13:BE$55,$A$55-$A13+1,FALSE),0)+ IFERROR( HLOOKUP("B",K13:BE$55,$A$55-$A13+1,FALSE),0)</f>
        <v>40792</v>
      </c>
      <c r="G13" s="24">
        <f>IFERROR( HLOOKUP("BE",K13:BE$55,$A$55-$A13+1,FALSE),0)+ IFERROR( HLOOKUP("E",K13:BE$55,$A$55-$A13+1,FALSE),0)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59</v>
      </c>
      <c r="D14" s="23" t="s">
        <v>72</v>
      </c>
      <c r="E14" s="23">
        <v>0.5</v>
      </c>
      <c r="F14" s="24">
        <f>IFERROR( HLOOKUP("BE",K14:BE$55,$A$55-$A14+1,FALSE),0)+ IFERROR( HLOOKUP("B",K14:BE$55,$A$55-$A14+1,FALSE),0)</f>
        <v>40797</v>
      </c>
      <c r="G14" s="24">
        <f>IFERROR( HLOOKUP("BE",K14:BE$55,$A$55-$A14+1,FALSE),0)+ IFERROR( HLOOKUP("E",K14:BE$55,$A$55-$A14+1,FALSE),0)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55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76</v>
      </c>
      <c r="D16" s="23" t="s">
        <v>40</v>
      </c>
      <c r="E16" s="23"/>
      <c r="F16" s="24">
        <f>IFERROR( HLOOKUP("BE",K16:BE$55,$A$55-$A16+1,FALSE),0)+ IFERROR( HLOOKUP("B",K16:BE$55,$A$55-$A16+1,FALSE),0)</f>
        <v>40802</v>
      </c>
      <c r="G16" s="24">
        <f>IFERROR( HLOOKUP("BE",K16:BE$55,$A$55-$A16+1,FALSE),0)+ IFERROR( HLOOKUP("E",K16:BE$55,$A$55-$A16+1,FALSE),0)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112</v>
      </c>
      <c r="D17" s="23" t="s">
        <v>40</v>
      </c>
      <c r="E17" s="23"/>
      <c r="F17" s="24">
        <f>IFERROR( HLOOKUP("BE",K17:BE$55,$A$55-$A17+1,FALSE),0)+ IFERROR( HLOOKUP("B",K17:BE$55,$A$55-$A17+1,FALSE),0)</f>
        <v>40803</v>
      </c>
      <c r="G17" s="24">
        <f>IFERROR( HLOOKUP("BE",K17:BE$55,$A$55-$A17+1,FALSE),0)+ IFERROR( HLOOKUP("E",K17:BE$55,$A$55-$A17+1,FALSE),0)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60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113</v>
      </c>
      <c r="D18" s="23" t="s">
        <v>40</v>
      </c>
      <c r="E18" s="23"/>
      <c r="F18" s="24">
        <f>IFERROR( HLOOKUP("BE",K18:BE$55,$A$55-$A18+1,FALSE),0)+ IFERROR( HLOOKUP("B",K18:BE$55,$A$55-$A18+1,FALSE),0)</f>
        <v>40805</v>
      </c>
      <c r="G18" s="24">
        <f>IFERROR( HLOOKUP("BE",K18:BE$55,$A$55-$A18+1,FALSE),0)+ IFERROR( HLOOKUP("E",K18:BE$55,$A$55-$A18+1,FALSE),0)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114</v>
      </c>
      <c r="D19" s="23" t="s">
        <v>40</v>
      </c>
      <c r="E19" s="23"/>
      <c r="F19" s="24">
        <f>IFERROR( HLOOKUP("BE",K19:BE$55,$A$55-$A19+1,FALSE),0)+ IFERROR( HLOOKUP("B",K19:BE$55,$A$55-$A19+1,FALSE),0)</f>
        <v>40806</v>
      </c>
      <c r="G19" s="24">
        <f>IFERROR( HLOOKUP("BE",K19:BE$55,$A$55-$A19+1,FALSE),0)+ IFERROR( HLOOKUP("E",K19:BE$55,$A$55-$A19+1,FALSE),0)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60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116</v>
      </c>
      <c r="D20" s="23" t="s">
        <v>40</v>
      </c>
      <c r="E20" s="23"/>
      <c r="F20" s="24">
        <f>IFERROR( HLOOKUP("BE",K20:BE$55,$A$55-$A20+1,FALSE),0)+ IFERROR( HLOOKUP("B",K20:BE$55,$A$55-$A20+1,FALSE),0)</f>
        <v>40807</v>
      </c>
      <c r="G20" s="24">
        <f>IFERROR( HLOOKUP("BE",K20:BE$55,$A$55-$A20+1,FALSE),0)+ IFERROR( HLOOKUP("E",K20:BE$55,$A$55-$A20+1,FALSE),0)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60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65</v>
      </c>
      <c r="D21" s="23" t="s">
        <v>40</v>
      </c>
      <c r="E21" s="23"/>
      <c r="F21" s="24">
        <f>IFERROR( HLOOKUP("BE",K21:BE$55,$A$55-$A21+1,FALSE),0)+ IFERROR( HLOOKUP("B",K21:BE$55,$A$55-$A21+1,FALSE),0)</f>
        <v>40803</v>
      </c>
      <c r="G21" s="24">
        <f>IFERROR( HLOOKUP("BE",K21:BE$55,$A$55-$A21+1,FALSE),0)+ IFERROR( HLOOKUP("E",K21:BE$55,$A$55-$A21+1,FALSE),0)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60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115</v>
      </c>
      <c r="D22" s="23" t="s">
        <v>40</v>
      </c>
      <c r="E22" s="23"/>
      <c r="F22" s="24">
        <f>IFERROR( HLOOKUP("BE",K22:BE$55,$A$55-$A22+1,FALSE),0)+ IFERROR( HLOOKUP("B",K22:BE$55,$A$55-$A22+1,FALSE),0)</f>
        <v>40807</v>
      </c>
      <c r="G22" s="24">
        <f>IFERROR( HLOOKUP("BE",K22:BE$55,$A$55-$A22+1,FALSE),0)+ IFERROR( HLOOKUP("E",K22:BE$55,$A$55-$A22+1,FALSE),0)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55</v>
      </c>
      <c r="AA22" s="1" t="s">
        <v>64</v>
      </c>
      <c r="AB22" s="1" t="s">
        <v>56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62</v>
      </c>
      <c r="D24" s="25" t="s">
        <v>74</v>
      </c>
      <c r="E24" s="25"/>
      <c r="F24" s="24">
        <f>IFERROR( HLOOKUP("BE",K24:BE$55,$A$55-$A24+1,FALSE),0)+ IFERROR( HLOOKUP("B",K24:BE$55,$A$55-$A24+1,FALSE),0)</f>
        <v>40795</v>
      </c>
      <c r="G24" s="24">
        <f>IFERROR( HLOOKUP("BE",K24:BE$55,$A$55-$A24+1,FALSE),0)+ IFERROR( HLOOKUP("E",K24:BE$55,$A$55-$A24+1,FALSE),0)</f>
        <v>40797</v>
      </c>
      <c r="H24" s="24" t="s">
        <v>43</v>
      </c>
      <c r="I24" s="26"/>
      <c r="J24" s="26" t="s">
        <v>99</v>
      </c>
      <c r="K24" s="27"/>
      <c r="L24" s="27"/>
      <c r="M24" s="27"/>
      <c r="N24" s="27" t="s">
        <v>55</v>
      </c>
      <c r="O24" s="27" t="s">
        <v>64</v>
      </c>
      <c r="P24" s="27" t="s">
        <v>56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73</v>
      </c>
      <c r="D26" s="23" t="s">
        <v>78</v>
      </c>
      <c r="E26" s="23"/>
      <c r="F26" s="24">
        <f>IFERROR( HLOOKUP("BE",K26:BE$55,$A$55-$A26+1,FALSE),0)+ IFERROR( HLOOKUP("B",K26:BE$55,$A$55-$A26+1,FALSE),0)</f>
        <v>40797</v>
      </c>
      <c r="G26" s="24">
        <f>IFERROR( HLOOKUP("BE",K26:BE$55,$A$55-$A26+1,FALSE),0)+ IFERROR( HLOOKUP("E",K26:BE$55,$A$55-$A26+1,FALSE),0)</f>
        <v>40802</v>
      </c>
      <c r="H26" s="24" t="s">
        <v>43</v>
      </c>
      <c r="I26" s="23"/>
      <c r="J26" s="23" t="s">
        <v>111</v>
      </c>
      <c r="K26" s="1"/>
      <c r="L26" s="1"/>
      <c r="M26" s="1"/>
      <c r="N26" s="1"/>
      <c r="O26" s="1"/>
      <c r="P26" s="1" t="s">
        <v>55</v>
      </c>
      <c r="Q26" s="1" t="s">
        <v>64</v>
      </c>
      <c r="R26" s="1" t="s">
        <v>64</v>
      </c>
      <c r="S26" s="1" t="s">
        <v>64</v>
      </c>
      <c r="T26" s="1" t="s">
        <v>64</v>
      </c>
      <c r="U26" s="1" t="s">
        <v>56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65</v>
      </c>
      <c r="D27" s="23" t="s">
        <v>72</v>
      </c>
      <c r="E27" s="23"/>
      <c r="F27" s="24">
        <f>IFERROR( HLOOKUP("BE",K27:BE$55,$A$55-$A27+1,FALSE),0)+ IFERROR( HLOOKUP("B",K27:BE$55,$A$55-$A27+1,FALSE),0)</f>
        <v>40797</v>
      </c>
      <c r="G27" s="24">
        <f>IFERROR( HLOOKUP("BE",K27:BE$55,$A$55-$A27+1,FALSE),0)+ IFERROR( HLOOKUP("E",K27:BE$55,$A$55-$A27+1,FALSE),0)</f>
        <v>40799</v>
      </c>
      <c r="H27" s="24" t="s">
        <v>43</v>
      </c>
      <c r="I27" s="23"/>
      <c r="J27" s="23" t="s">
        <v>96</v>
      </c>
      <c r="K27" s="1"/>
      <c r="L27" s="1"/>
      <c r="M27" s="1"/>
      <c r="N27" s="1"/>
      <c r="O27" s="1"/>
      <c r="P27" s="1" t="s">
        <v>55</v>
      </c>
      <c r="Q27" s="1" t="s">
        <v>64</v>
      </c>
      <c r="R27" s="1" t="s">
        <v>56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77</v>
      </c>
      <c r="D28" s="23" t="s">
        <v>72</v>
      </c>
      <c r="E28" s="23"/>
      <c r="F28" s="24">
        <f>IFERROR( HLOOKUP("BE",K28:BE$55,$A$55-$A28+1,FALSE),0)+ IFERROR( HLOOKUP("B",K28:BE$55,$A$55-$A28+1,FALSE),0)</f>
        <v>40797</v>
      </c>
      <c r="G28" s="24">
        <f>IFERROR( HLOOKUP("BE",K28:BE$55,$A$55-$A28+1,FALSE),0)+ IFERROR( HLOOKUP("E",K28:BE$55,$A$55-$A28+1,FALSE),0)</f>
        <v>40799</v>
      </c>
      <c r="H28" s="24" t="s">
        <v>43</v>
      </c>
      <c r="I28" s="23"/>
      <c r="J28" s="23" t="s">
        <v>103</v>
      </c>
      <c r="K28" s="1"/>
      <c r="L28" s="1"/>
      <c r="M28" s="1"/>
      <c r="N28" s="1"/>
      <c r="O28" s="1"/>
      <c r="P28" s="1" t="s">
        <v>55</v>
      </c>
      <c r="Q28" s="1" t="s">
        <v>64</v>
      </c>
      <c r="R28" s="1" t="s">
        <v>56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76</v>
      </c>
      <c r="D29" s="23" t="s">
        <v>74</v>
      </c>
      <c r="E29" s="23"/>
      <c r="F29" s="24">
        <f>IFERROR( HLOOKUP("BE",K29:BE$55,$A$55-$A29+1,FALSE),0)+ IFERROR( HLOOKUP("B",K29:BE$55,$A$55-$A29+1,FALSE),0)</f>
        <v>40795</v>
      </c>
      <c r="G29" s="24">
        <f>IFERROR( HLOOKUP("BE",K29:BE$55,$A$55-$A29+1,FALSE),0)+ IFERROR( HLOOKUP("E",K29:BE$55,$A$55-$A29+1,FALSE),0)</f>
        <v>40796</v>
      </c>
      <c r="H29" s="24" t="s">
        <v>43</v>
      </c>
      <c r="I29" s="23"/>
      <c r="J29" s="23" t="s">
        <v>100</v>
      </c>
      <c r="K29" s="1"/>
      <c r="L29" s="1"/>
      <c r="M29" s="1"/>
      <c r="N29" s="1" t="s">
        <v>55</v>
      </c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79</v>
      </c>
      <c r="D31" s="23" t="s">
        <v>72</v>
      </c>
      <c r="E31" s="23"/>
      <c r="F31" s="24">
        <f>IFERROR( HLOOKUP("BE",K31:BE$55,$A$55-$A31+1,FALSE),0)+ IFERROR( HLOOKUP("B",K31:BE$55,$A$55-$A31+1,FALSE),0)</f>
        <v>40808</v>
      </c>
      <c r="G31" s="24">
        <f>IFERROR( HLOOKUP("BE",K31:BE$55,$A$55-$A31+1,FALSE),0)+ IFERROR( HLOOKUP("E",K31:BE$55,$A$55-$A31+1,FALSE),0)</f>
        <v>40809</v>
      </c>
      <c r="H31" s="24" t="s">
        <v>43</v>
      </c>
      <c r="I31" s="23"/>
      <c r="J31" s="23" t="s">
        <v>104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56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80</v>
      </c>
      <c r="D32" s="23" t="s">
        <v>72</v>
      </c>
      <c r="E32" s="23"/>
      <c r="F32" s="24">
        <f>IFERROR( HLOOKUP("BE",K32:BE$55,$A$55-$A32+1,FALSE),0)+ IFERROR( HLOOKUP("B",K32:BE$55,$A$55-$A32+1,FALSE),0)</f>
        <v>40804</v>
      </c>
      <c r="G32" s="24">
        <f>IFERROR( HLOOKUP("BE",K32:BE$55,$A$55-$A32+1,FALSE),0)+ IFERROR( HLOOKUP("E",K32:BE$55,$A$55-$A32+1,FALSE),0)</f>
        <v>40805</v>
      </c>
      <c r="H32" s="24" t="s">
        <v>43</v>
      </c>
      <c r="I32" s="23"/>
      <c r="J32" s="23" t="s">
        <v>105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55</v>
      </c>
      <c r="X32" s="1" t="s">
        <v>56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81</v>
      </c>
      <c r="D33" s="23" t="s">
        <v>72</v>
      </c>
      <c r="E33" s="23"/>
      <c r="F33" s="24">
        <f>IFERROR( HLOOKUP("BE",K33:BE$55,$A$55-$A33+1,FALSE),0)+ IFERROR( HLOOKUP("B",K33:BE$55,$A$55-$A33+1,FALSE),0)</f>
        <v>40810</v>
      </c>
      <c r="G33" s="24">
        <f>IFERROR( HLOOKUP("BE",K33:BE$55,$A$55-$A33+1,FALSE),0)+ IFERROR( HLOOKUP("E",K33:BE$55,$A$55-$A33+1,FALSE),0)</f>
        <v>40811</v>
      </c>
      <c r="H33" s="24" t="s">
        <v>41</v>
      </c>
      <c r="I33" s="23"/>
      <c r="J33" s="23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55</v>
      </c>
      <c r="AD33" s="1" t="s">
        <v>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84</v>
      </c>
      <c r="D34" s="23" t="s">
        <v>72</v>
      </c>
      <c r="E34" s="23"/>
      <c r="F34" s="24">
        <f>IFERROR( HLOOKUP("BE",K34:BE$55,$A$55-$A34+1,FALSE),0)+ IFERROR( HLOOKUP("B",K34:BE$55,$A$55-$A34+1,FALSE),0)</f>
        <v>40806</v>
      </c>
      <c r="G34" s="24">
        <f>IFERROR( HLOOKUP("BE",K34:BE$55,$A$55-$A34+1,FALSE),0)+ IFERROR( HLOOKUP("E",K34:BE$55,$A$55-$A34+1,FALSE),0)</f>
        <v>40807</v>
      </c>
      <c r="H34" s="24" t="s">
        <v>43</v>
      </c>
      <c r="I34" s="23"/>
      <c r="J34" s="23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55</v>
      </c>
      <c r="Z34" s="1" t="s">
        <v>56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82</v>
      </c>
      <c r="D35" s="23" t="s">
        <v>74</v>
      </c>
      <c r="E35" s="23"/>
      <c r="F35" s="24">
        <f>IFERROR( HLOOKUP("BE",K35:BE$55,$A$55-$A35+1,FALSE),0)+ IFERROR( HLOOKUP("B",K35:BE$55,$A$55-$A35+1,FALSE),0)</f>
        <v>40803</v>
      </c>
      <c r="G35" s="24">
        <f>IFERROR( HLOOKUP("BE",K35:BE$55,$A$55-$A35+1,FALSE),0)+ IFERROR( HLOOKUP("E",K35:BE$55,$A$55-$A35+1,FALSE),0)</f>
        <v>40808</v>
      </c>
      <c r="H35" s="24" t="s">
        <v>43</v>
      </c>
      <c r="I35" s="23"/>
      <c r="J35" s="23" t="s">
        <v>101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55</v>
      </c>
      <c r="W35" s="1" t="s">
        <v>64</v>
      </c>
      <c r="X35" s="1" t="s">
        <v>64</v>
      </c>
      <c r="Y35" s="1" t="s">
        <v>64</v>
      </c>
      <c r="Z35" s="1" t="s">
        <v>64</v>
      </c>
      <c r="AA35" s="1" t="s">
        <v>56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83</v>
      </c>
      <c r="D36" s="23" t="s">
        <v>74</v>
      </c>
      <c r="E36" s="23"/>
      <c r="F36" s="24">
        <f>IFERROR( HLOOKUP("BE",K36:BE$55,$A$55-$A36+1,FALSE),0)+ IFERROR( HLOOKUP("B",K36:BE$55,$A$55-$A36+1,FALSE),0)</f>
        <v>40800</v>
      </c>
      <c r="G36" s="24">
        <f>IFERROR( HLOOKUP("BE",K36:BE$55,$A$55-$A36+1,FALSE),0)+ IFERROR( HLOOKUP("E",K36:BE$55,$A$55-$A36+1,FALSE),0)</f>
        <v>40803</v>
      </c>
      <c r="H36" s="24" t="s">
        <v>43</v>
      </c>
      <c r="I36" s="23"/>
      <c r="J36" s="23" t="s">
        <v>102</v>
      </c>
      <c r="K36" s="1"/>
      <c r="L36" s="1"/>
      <c r="M36" s="1"/>
      <c r="N36" s="1"/>
      <c r="O36" s="1"/>
      <c r="P36" s="1"/>
      <c r="Q36" s="1"/>
      <c r="R36" s="1"/>
      <c r="S36" s="1" t="s">
        <v>55</v>
      </c>
      <c r="T36" s="1" t="s">
        <v>64</v>
      </c>
      <c r="U36" s="1" t="s">
        <v>64</v>
      </c>
      <c r="V36" s="1" t="s">
        <v>56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85</v>
      </c>
      <c r="D37" s="23" t="s">
        <v>72</v>
      </c>
      <c r="E37" s="23"/>
      <c r="F37" s="24">
        <f>IFERROR( HLOOKUP("BE",K37:BE$55,$A$55-$A37+1,FALSE),0)+ IFERROR( HLOOKUP("B",K37:BE$55,$A$55-$A37+1,FALSE),0)</f>
        <v>40812</v>
      </c>
      <c r="G37" s="24">
        <f>IFERROR( HLOOKUP("BE",K37:BE$55,$A$55-$A37+1,FALSE),0)+ IFERROR( HLOOKUP("E",K37:BE$55,$A$55-$A37+1,FALSE),0)</f>
        <v>40814</v>
      </c>
      <c r="H37" s="24" t="s">
        <v>39</v>
      </c>
      <c r="I37" s="23"/>
      <c r="J37" s="23" t="s">
        <v>106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55</v>
      </c>
      <c r="AF37" s="1" t="s">
        <v>64</v>
      </c>
      <c r="AG37" s="1" t="s">
        <v>56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86</v>
      </c>
      <c r="D38" s="23" t="s">
        <v>72</v>
      </c>
      <c r="E38" s="23"/>
      <c r="F38" s="24">
        <f>IFERROR( HLOOKUP("BE",K38:BE$55,$A$55-$A38+1,FALSE),0)+ IFERROR( HLOOKUP("B",K38:BE$55,$A$55-$A38+1,FALSE),0)</f>
        <v>40812</v>
      </c>
      <c r="G38" s="24">
        <f>IFERROR( HLOOKUP("BE",K38:BE$55,$A$55-$A38+1,FALSE),0)+ IFERROR( HLOOKUP("E",K38:BE$55,$A$55-$A38+1,FALSE),0)</f>
        <v>40817</v>
      </c>
      <c r="H38" s="24" t="s">
        <v>39</v>
      </c>
      <c r="I38" s="23"/>
      <c r="J38" s="23" t="s">
        <v>107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55</v>
      </c>
      <c r="AF38" s="1" t="s">
        <v>64</v>
      </c>
      <c r="AG38" s="1" t="s">
        <v>64</v>
      </c>
      <c r="AH38" s="1" t="s">
        <v>64</v>
      </c>
      <c r="AI38" s="1" t="s">
        <v>64</v>
      </c>
      <c r="AJ38" s="1" t="s">
        <v>56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HLOOKUP("BE",K40:BE$55,$A$55-$A40+1,FALSE),0)+ IFERROR( HLOOKUP("B",K40:BE$55,$A$55-$A40+1,FALSE),0)</f>
        <v>0</v>
      </c>
      <c r="G40" s="24">
        <f>IFERROR( HLOOKUP("BE",K40:BE$55,$A$55-$A40+1,FALSE),0)+ IFERROR( HLOOKUP("E",K40:BE$55,$A$55-$A40+1,FALSE),0)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69</v>
      </c>
      <c r="D42" s="23" t="s">
        <v>74</v>
      </c>
      <c r="E42" s="23"/>
      <c r="F42" s="24">
        <f>IFERROR( HLOOKUP("BE",K42:BE$55,$A$55-$A42+1,FALSE),0)+ IFERROR( HLOOKUP("B",K42:BE$55,$A$55-$A42+1,FALSE),0)</f>
        <v>40802</v>
      </c>
      <c r="G42" s="24">
        <f>IFERROR( HLOOKUP("BE",K42:BE$55,$A$55-$A42+1,FALSE),0)+ IFERROR( HLOOKUP("E",K42:BE$55,$A$55-$A42+1,FALSE),0)</f>
        <v>40807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55</v>
      </c>
      <c r="V42" s="1" t="s">
        <v>64</v>
      </c>
      <c r="W42" s="1" t="s">
        <v>64</v>
      </c>
      <c r="X42" s="1" t="s">
        <v>64</v>
      </c>
      <c r="Y42" s="1" t="s">
        <v>64</v>
      </c>
      <c r="Z42" s="1" t="s">
        <v>56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70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87</v>
      </c>
      <c r="D44" s="23" t="s">
        <v>74</v>
      </c>
      <c r="E44" s="23"/>
      <c r="F44" s="24">
        <f>IFERROR( HLOOKUP("BE",K44:BE$55,$A$55-$A44+1,FALSE),0)+ IFERROR( HLOOKUP("B",K44:BE$55,$A$55-$A44+1,FALSE),0)</f>
        <v>40792</v>
      </c>
      <c r="G44" s="24">
        <f>IFERROR( HLOOKUP("BE",K44:BE$55,$A$55-$A44+1,FALSE),0)+ IFERROR( HLOOKUP("E",K44:BE$55,$A$55-$A44+1,FALSE),0)</f>
        <v>40793</v>
      </c>
      <c r="H44" s="24" t="s">
        <v>43</v>
      </c>
      <c r="I44" s="23"/>
      <c r="J44" s="23"/>
      <c r="K44" s="1" t="s">
        <v>55</v>
      </c>
      <c r="L44" s="1" t="s">
        <v>56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88</v>
      </c>
      <c r="D45" s="23" t="s">
        <v>74</v>
      </c>
      <c r="E45" s="23"/>
      <c r="F45" s="24">
        <f>IFERROR( HLOOKUP("BE",K45:BE$55,$A$55-$A45+1,FALSE),0)+ IFERROR( HLOOKUP("B",K45:BE$55,$A$55-$A45+1,FALSE),0)</f>
        <v>40794</v>
      </c>
      <c r="G45" s="24">
        <f>IFERROR( HLOOKUP("BE",K45:BE$55,$A$55-$A45+1,FALSE),0)+ IFERROR( HLOOKUP("E",K45:BE$55,$A$55-$A45+1,FALSE),0)</f>
        <v>40795</v>
      </c>
      <c r="H45" s="24" t="s">
        <v>43</v>
      </c>
      <c r="I45" s="23"/>
      <c r="J45" s="23"/>
      <c r="K45" s="1"/>
      <c r="L45" s="1"/>
      <c r="M45" s="1" t="s">
        <v>55</v>
      </c>
      <c r="N45" s="1" t="s">
        <v>56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89</v>
      </c>
      <c r="D46" s="23" t="s">
        <v>40</v>
      </c>
      <c r="E46" s="23"/>
      <c r="F46" s="24">
        <f>IFERROR( HLOOKUP("BE",K46:BE$55,$A$55-$A46+1,FALSE),0)+ IFERROR( HLOOKUP("B",K46:BE$55,$A$55-$A46+1,FALSE),0)</f>
        <v>40794</v>
      </c>
      <c r="G46" s="24">
        <f>IFERROR( HLOOKUP("BE",K46:BE$55,$A$55-$A46+1,FALSE),0)+ IFERROR( HLOOKUP("E",K46:BE$55,$A$55-$A46+1,FALSE),0)</f>
        <v>40795</v>
      </c>
      <c r="H46" s="24" t="s">
        <v>43</v>
      </c>
      <c r="I46" s="23"/>
      <c r="J46" s="23"/>
      <c r="K46" s="1"/>
      <c r="L46" s="1"/>
      <c r="M46" s="1" t="s">
        <v>55</v>
      </c>
      <c r="N46" s="1" t="s">
        <v>56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108</v>
      </c>
      <c r="D47" s="23" t="s">
        <v>74</v>
      </c>
      <c r="E47" s="23"/>
      <c r="F47" s="24">
        <f>IFERROR( HLOOKUP("BE",K47:BE$55,$A$55-$A47+1,FALSE),0)+ IFERROR( HLOOKUP("B",K47:BE$55,$A$55-$A47+1,FALSE),0)</f>
        <v>40798</v>
      </c>
      <c r="G47" s="24">
        <f>IFERROR( HLOOKUP("BE",K47:BE$55,$A$55-$A47+1,FALSE),0)+ IFERROR( HLOOKUP("E",K47:BE$55,$A$55-$A47+1,FALSE),0)</f>
        <v>40798</v>
      </c>
      <c r="H47" s="24" t="s">
        <v>39</v>
      </c>
      <c r="I47" s="23" t="s">
        <v>109</v>
      </c>
      <c r="J47" s="23"/>
      <c r="K47" s="1"/>
      <c r="L47" s="1"/>
      <c r="M47" s="1"/>
      <c r="N47" s="1"/>
      <c r="O47" s="1"/>
      <c r="P47" s="1"/>
      <c r="Q47" s="1" t="s">
        <v>60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90</v>
      </c>
      <c r="D48" s="23" t="s">
        <v>74</v>
      </c>
      <c r="E48" s="23"/>
      <c r="F48" s="24">
        <f>IFERROR( HLOOKUP("BE",K48:BE$55,$A$55-$A48+1,FALSE),0)+ IFERROR( HLOOKUP("B",K48:BE$55,$A$55-$A48+1,FALSE),0)</f>
        <v>40799</v>
      </c>
      <c r="G48" s="24">
        <f>IFERROR( HLOOKUP("BE",K48:BE$55,$A$55-$A48+1,FALSE),0)+ IFERROR( HLOOKUP("E",K48:BE$55,$A$55-$A48+1,FALSE),0)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60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91</v>
      </c>
      <c r="D49" s="23" t="s">
        <v>74</v>
      </c>
      <c r="E49" s="23"/>
      <c r="F49" s="24">
        <f>IFERROR( HLOOKUP("BE",K49:BE$55,$A$55-$A49+1,FALSE),0)+ IFERROR( HLOOKUP("B",K49:BE$55,$A$55-$A49+1,FALSE),0)</f>
        <v>40800</v>
      </c>
      <c r="G49" s="24">
        <f>IFERROR( HLOOKUP("BE",K49:BE$55,$A$55-$A49+1,FALSE),0)+ IFERROR( HLOOKUP("E",K49:BE$55,$A$55-$A49+1,FALSE),0)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60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93</v>
      </c>
      <c r="D50" s="23" t="s">
        <v>74</v>
      </c>
      <c r="E50" s="23"/>
      <c r="F50" s="24">
        <f>IFERROR( HLOOKUP("BE",K50:BE$55,$A$55-$A50+1,FALSE),0)+ IFERROR( HLOOKUP("B",K50:BE$55,$A$55-$A50+1,FALSE),0)</f>
        <v>40801</v>
      </c>
      <c r="G50" s="24">
        <f>IFERROR( HLOOKUP("BE",K50:BE$55,$A$55-$A50+1,FALSE),0)+ IFERROR( HLOOKUP("E",K50:BE$55,$A$55-$A50+1,FALSE),0)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60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92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</row>
    <row r="53" spans="1:57">
      <c r="A53">
        <v>43</v>
      </c>
    </row>
    <row r="54" spans="1:57">
      <c r="A54">
        <v>44</v>
      </c>
    </row>
    <row r="55" spans="1:57" s="29" customFormat="1">
      <c r="A55">
        <v>45</v>
      </c>
      <c r="C55" s="39" t="s">
        <v>71</v>
      </c>
      <c r="F55" s="30"/>
      <c r="G55" s="30"/>
      <c r="H55" s="30"/>
      <c r="K55" s="30">
        <f>K9</f>
        <v>40792</v>
      </c>
      <c r="L55" s="30">
        <f t="shared" ref="L55:BE55" si="3">L9</f>
        <v>40793</v>
      </c>
      <c r="M55" s="30">
        <f t="shared" si="3"/>
        <v>40794</v>
      </c>
      <c r="N55" s="30">
        <f t="shared" si="3"/>
        <v>40795</v>
      </c>
      <c r="O55" s="30">
        <f t="shared" si="3"/>
        <v>40796</v>
      </c>
      <c r="P55" s="30">
        <f t="shared" si="3"/>
        <v>40797</v>
      </c>
      <c r="Q55" s="30">
        <f t="shared" si="3"/>
        <v>40798</v>
      </c>
      <c r="R55" s="30">
        <f t="shared" si="3"/>
        <v>40799</v>
      </c>
      <c r="S55" s="30">
        <f t="shared" si="3"/>
        <v>40800</v>
      </c>
      <c r="T55" s="30">
        <f t="shared" si="3"/>
        <v>40801</v>
      </c>
      <c r="U55" s="30">
        <f t="shared" si="3"/>
        <v>40802</v>
      </c>
      <c r="V55" s="30">
        <f t="shared" si="3"/>
        <v>40803</v>
      </c>
      <c r="W55" s="30">
        <f t="shared" si="3"/>
        <v>40804</v>
      </c>
      <c r="X55" s="30">
        <f t="shared" si="3"/>
        <v>40805</v>
      </c>
      <c r="Y55" s="30">
        <f t="shared" si="3"/>
        <v>40806</v>
      </c>
      <c r="Z55" s="30">
        <f t="shared" si="3"/>
        <v>40807</v>
      </c>
      <c r="AA55" s="30">
        <f t="shared" si="3"/>
        <v>40808</v>
      </c>
      <c r="AB55" s="30">
        <f t="shared" si="3"/>
        <v>40809</v>
      </c>
      <c r="AC55" s="30">
        <f t="shared" si="3"/>
        <v>40810</v>
      </c>
      <c r="AD55" s="30">
        <f t="shared" si="3"/>
        <v>40811</v>
      </c>
      <c r="AE55" s="30">
        <f t="shared" si="3"/>
        <v>40812</v>
      </c>
      <c r="AF55" s="30">
        <f t="shared" si="3"/>
        <v>40813</v>
      </c>
      <c r="AG55" s="30">
        <f t="shared" si="3"/>
        <v>40814</v>
      </c>
      <c r="AH55" s="30">
        <f t="shared" si="3"/>
        <v>40815</v>
      </c>
      <c r="AI55" s="30">
        <f t="shared" si="3"/>
        <v>40816</v>
      </c>
      <c r="AJ55" s="30">
        <f t="shared" si="3"/>
        <v>40817</v>
      </c>
      <c r="AK55" s="30">
        <f t="shared" si="3"/>
        <v>40818</v>
      </c>
      <c r="AL55" s="30">
        <f t="shared" si="3"/>
        <v>40819</v>
      </c>
      <c r="AM55" s="30">
        <f t="shared" si="3"/>
        <v>40820</v>
      </c>
      <c r="AN55" s="30">
        <f t="shared" si="3"/>
        <v>40821</v>
      </c>
      <c r="AO55" s="30">
        <f t="shared" si="3"/>
        <v>40822</v>
      </c>
      <c r="AP55" s="30">
        <f t="shared" si="3"/>
        <v>40823</v>
      </c>
      <c r="AQ55" s="30">
        <f t="shared" si="3"/>
        <v>40824</v>
      </c>
      <c r="AR55" s="30">
        <f t="shared" si="3"/>
        <v>40825</v>
      </c>
      <c r="AS55" s="30">
        <f t="shared" si="3"/>
        <v>40826</v>
      </c>
      <c r="AT55" s="30">
        <f t="shared" si="3"/>
        <v>40827</v>
      </c>
      <c r="AU55" s="30">
        <f t="shared" si="3"/>
        <v>40828</v>
      </c>
      <c r="AV55" s="30">
        <f t="shared" si="3"/>
        <v>40829</v>
      </c>
      <c r="AW55" s="30">
        <f t="shared" si="3"/>
        <v>40830</v>
      </c>
      <c r="AX55" s="30">
        <f t="shared" si="3"/>
        <v>40831</v>
      </c>
      <c r="AY55" s="30">
        <f t="shared" si="3"/>
        <v>40832</v>
      </c>
      <c r="AZ55" s="30">
        <f t="shared" si="3"/>
        <v>40833</v>
      </c>
      <c r="BA55" s="30">
        <f t="shared" si="3"/>
        <v>40834</v>
      </c>
      <c r="BB55" s="30">
        <f t="shared" si="3"/>
        <v>40835</v>
      </c>
      <c r="BC55" s="30">
        <f t="shared" si="3"/>
        <v>40836</v>
      </c>
      <c r="BD55" s="30">
        <f t="shared" si="3"/>
        <v>40837</v>
      </c>
      <c r="BE55" s="30">
        <f t="shared" si="3"/>
        <v>40838</v>
      </c>
    </row>
  </sheetData>
  <autoFilter ref="A10:BF55">
    <filterColumn colId="3"/>
  </autoFilter>
  <conditionalFormatting sqref="K52:AX52 K42:BE42 K44:BE50 K40:BE40 K24:BE24 K31:BE38 K26:BE29 K11:BE14 K16:M22 N18:O22 Y16:BE22 W18:X22 P16:V22 M16:P1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4:BE50 K40:BE40 K24:BE24 K31:BE38 K26:BE29 K11:BE14 K16:M22 N18:O22 Y16:BE22 W18:X22 P16:V22 M16:P19">
    <cfRule type="cellIs" dxfId="6" priority="34" operator="equal">
      <formula>"BE"</formula>
    </cfRule>
  </conditionalFormatting>
  <conditionalFormatting sqref="H40 H24 H26:H29 H31:H38 H42 H44:H50 H11:H14 H16:H22">
    <cfRule type="cellIs" dxfId="5" priority="33" operator="equal">
      <formula>$G$5</formula>
    </cfRule>
  </conditionalFormatting>
  <conditionalFormatting sqref="H11:H14 H44:H50 H40 H24 H26:H29 H31:H38 H42 H16:H22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44:H50 H24 H31:H38 H11:H22">
      <formula1>$G$2:$G$5</formula1>
    </dataValidation>
    <dataValidation type="list" allowBlank="1" showInputMessage="1" showErrorMessage="1" sqref="D11:D5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2011-09-30T17:45:41Z</dcterms:modified>
</cp:coreProperties>
</file>