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Convetion" sheetId="1" r:id="rId1"/>
    <sheet name="Plan" sheetId="2" r:id="rId2"/>
  </sheets>
  <definedNames>
    <definedName name="_xlnm._FilterDatabase" localSheetId="1" hidden="1">Plan!$A$9:$BC$70</definedName>
  </definedNames>
  <calcPr calcId="124519"/>
</workbook>
</file>

<file path=xl/calcChain.xml><?xml version="1.0" encoding="utf-8"?>
<calcChain xmlns="http://schemas.openxmlformats.org/spreadsheetml/2006/main">
  <c r="F22" i="2"/>
  <c r="G22"/>
  <c r="F23"/>
  <c r="G23"/>
  <c r="F24"/>
  <c r="G24"/>
  <c r="F26"/>
  <c r="G26"/>
  <c r="G14"/>
  <c r="F14"/>
  <c r="D3"/>
  <c r="D4"/>
  <c r="D5"/>
  <c r="D6"/>
  <c r="D7"/>
  <c r="D2"/>
  <c r="F17"/>
  <c r="G17"/>
  <c r="F18"/>
  <c r="G18"/>
  <c r="F19"/>
  <c r="G19"/>
  <c r="F41"/>
  <c r="G41"/>
  <c r="F42"/>
  <c r="G42"/>
  <c r="F29"/>
  <c r="G29"/>
  <c r="F31"/>
  <c r="G31"/>
  <c r="F32"/>
  <c r="G32"/>
  <c r="F34"/>
  <c r="G34"/>
  <c r="F35"/>
  <c r="G35"/>
  <c r="F36"/>
  <c r="G36"/>
  <c r="F37"/>
  <c r="G37"/>
  <c r="F20"/>
  <c r="G20"/>
  <c r="F21"/>
  <c r="G21"/>
  <c r="F25"/>
  <c r="G25"/>
  <c r="F66" l="1"/>
  <c r="G66"/>
  <c r="F45"/>
  <c r="G45"/>
  <c r="F46"/>
  <c r="G46"/>
  <c r="F47"/>
  <c r="G47"/>
  <c r="F48"/>
  <c r="G48"/>
  <c r="F50"/>
  <c r="G50"/>
  <c r="F51"/>
  <c r="G51"/>
  <c r="F52"/>
  <c r="G52"/>
  <c r="F53"/>
  <c r="G53"/>
  <c r="F54"/>
  <c r="G54"/>
  <c r="F55"/>
  <c r="G55"/>
  <c r="F56"/>
  <c r="G56"/>
  <c r="F57"/>
  <c r="G57"/>
  <c r="F58"/>
  <c r="G58"/>
  <c r="F59"/>
  <c r="G59"/>
  <c r="F60"/>
  <c r="G60"/>
  <c r="F61"/>
  <c r="G61"/>
  <c r="F62"/>
  <c r="G62"/>
  <c r="F63"/>
  <c r="G63"/>
  <c r="F64"/>
  <c r="G64"/>
  <c r="F65"/>
  <c r="G65"/>
  <c r="G43"/>
  <c r="F43"/>
  <c r="G39"/>
  <c r="F39"/>
  <c r="G28"/>
  <c r="F28"/>
  <c r="G16"/>
  <c r="F16"/>
  <c r="J70"/>
  <c r="G12" s="1"/>
  <c r="K70"/>
  <c r="L70"/>
  <c r="M70"/>
  <c r="N70"/>
  <c r="G10" s="1"/>
  <c r="O70"/>
  <c r="P70"/>
  <c r="Q70"/>
  <c r="R70"/>
  <c r="S70"/>
  <c r="T70"/>
  <c r="U70"/>
  <c r="V70"/>
  <c r="W70"/>
  <c r="X70"/>
  <c r="Y70"/>
  <c r="Z70"/>
  <c r="AA70"/>
  <c r="AB70"/>
  <c r="AC70"/>
  <c r="AD70"/>
  <c r="AE70"/>
  <c r="AF70"/>
  <c r="AG70"/>
  <c r="AH70"/>
  <c r="AI70"/>
  <c r="AJ70"/>
  <c r="AK70"/>
  <c r="AL70"/>
  <c r="AM70"/>
  <c r="AN70"/>
  <c r="AO70"/>
  <c r="AP70"/>
  <c r="AQ70"/>
  <c r="AR70"/>
  <c r="AS70"/>
  <c r="AT70"/>
  <c r="AU70"/>
  <c r="AV70"/>
  <c r="AW70"/>
  <c r="AX70"/>
  <c r="AY70"/>
  <c r="AZ70"/>
  <c r="BA70"/>
  <c r="BB70"/>
  <c r="BC70"/>
  <c r="I70"/>
  <c r="F10" s="1"/>
  <c r="D3" i="1"/>
  <c r="C4" s="1"/>
  <c r="D4" s="1"/>
  <c r="C5" s="1"/>
  <c r="D5" s="1"/>
  <c r="C6" s="1"/>
  <c r="D6" s="1"/>
  <c r="C7" s="1"/>
  <c r="D7" s="1"/>
  <c r="C8" s="1"/>
  <c r="D8" s="1"/>
  <c r="C9" s="1"/>
  <c r="D9" s="1"/>
  <c r="C10" s="1"/>
  <c r="D10" s="1"/>
  <c r="C11" s="1"/>
  <c r="D11" s="1"/>
  <c r="C12" s="1"/>
  <c r="D12" s="1"/>
  <c r="C13" s="1"/>
  <c r="D13" s="1"/>
  <c r="C14" s="1"/>
  <c r="D14" s="1"/>
  <c r="F12" i="2" l="1"/>
  <c r="F11"/>
  <c r="G11"/>
</calcChain>
</file>

<file path=xl/sharedStrings.xml><?xml version="1.0" encoding="utf-8"?>
<sst xmlns="http://schemas.openxmlformats.org/spreadsheetml/2006/main" count="206" uniqueCount="85">
  <si>
    <t>STT</t>
  </si>
  <si>
    <t>Họ và Tên</t>
  </si>
  <si>
    <t>From Region</t>
  </si>
  <si>
    <t>ToRegion</t>
  </si>
  <si>
    <t>Form Number</t>
  </si>
  <si>
    <t>Nguyễn Danh Tú</t>
  </si>
  <si>
    <t>Đinh Hồng Lĩnh</t>
  </si>
  <si>
    <t>Trần Duy Hưng</t>
  </si>
  <si>
    <t>FORM</t>
  </si>
  <si>
    <t>VARIABLE</t>
  </si>
  <si>
    <t xml:space="preserve">PHẢI </t>
  </si>
  <si>
    <t>- Theo đúng số được phân</t>
  </si>
  <si>
    <t xml:space="preserve">- </t>
  </si>
  <si>
    <t>KHÔNG ĐƯỢC</t>
  </si>
  <si>
    <t>- 02 form trùng số</t>
  </si>
  <si>
    <t>Ví dụ:</t>
  </si>
  <si>
    <t>f201_dm_category</t>
  </si>
  <si>
    <t>f201_DM_CATETORY</t>
  </si>
  <si>
    <t>- Viết chữ HOA</t>
  </si>
  <si>
    <t>Vũ Quốc Uy</t>
  </si>
  <si>
    <t>Nguyễn Ngọc Minh</t>
  </si>
  <si>
    <t>Công việc</t>
  </si>
  <si>
    <t>Người phụ trách</t>
  </si>
  <si>
    <t>Deadline</t>
  </si>
  <si>
    <t>Output</t>
  </si>
  <si>
    <t>Start Date</t>
  </si>
  <si>
    <t>Tund</t>
  </si>
  <si>
    <t>Chuẩn bị</t>
  </si>
  <si>
    <t>Lập file dự án (convention+plan)</t>
  </si>
  <si>
    <t>Dựng ứng dụng nền (sourcecode+db)</t>
  </si>
  <si>
    <t>Up ứng dụng lên Code.Google</t>
  </si>
  <si>
    <t>LinhDH</t>
  </si>
  <si>
    <t>Xây dựng Demo</t>
  </si>
  <si>
    <t>Nhập số dư đầu hàng hóa</t>
  </si>
  <si>
    <t>Bán hàng</t>
  </si>
  <si>
    <t>Nhập hàng</t>
  </si>
  <si>
    <t>Báo cáo</t>
  </si>
  <si>
    <t>Danh mục</t>
  </si>
  <si>
    <t>Chức năng nghiệp vụ</t>
  </si>
  <si>
    <t>Xuất nhập tồn</t>
  </si>
  <si>
    <t>END LINE</t>
  </si>
  <si>
    <t>B</t>
  </si>
  <si>
    <t>E</t>
  </si>
  <si>
    <t>Kiểm kê hàng hóa dịch vụ</t>
  </si>
  <si>
    <t>- Xuất bán hàng</t>
  </si>
  <si>
    <t>- Xuất thanh lý</t>
  </si>
  <si>
    <t>- Nhập hàng nhà cung cấp</t>
  </si>
  <si>
    <t>- Nhập hàng trả lại khách hàng</t>
  </si>
  <si>
    <t>Lịch sử hàng hóa</t>
  </si>
  <si>
    <t>Báo cáo bán hàng</t>
  </si>
  <si>
    <t>Báo cáo doanh thu bán hàng trong kỳ (ngày, tháng, năm)</t>
  </si>
  <si>
    <t>Báo cáo bán hàng theo nhóm hàng</t>
  </si>
  <si>
    <t>Báo cáo bán hàng theo hàng hóa</t>
  </si>
  <si>
    <t>Báo cáo nhập, xuất, tồn kho</t>
  </si>
  <si>
    <t>Nhập số dư đầu</t>
  </si>
  <si>
    <t>Báo cáo tổng hợp xuất nhập tồn</t>
  </si>
  <si>
    <t>Báo cáo tồn kho trong kỳ (theo kho, nhà phân phối, nhóm hàng hóa)</t>
  </si>
  <si>
    <t>Báo cáo nhập, xuất trong kỳ (ngày, tháng, năm)</t>
  </si>
  <si>
    <t xml:space="preserve">Quản lý nhà phân phối </t>
  </si>
  <si>
    <t>Quản lý danh mục hàng hóa (có cấp mã hàng)</t>
  </si>
  <si>
    <t>Quản lý danh mục nhóm hàng hóa</t>
  </si>
  <si>
    <t>Quản lý danh mục kho</t>
  </si>
  <si>
    <t>Quản lý nhân viên</t>
  </si>
  <si>
    <t>Quản trị hệ thống</t>
  </si>
  <si>
    <t>Đăng nhập hệ thống, đổi mật khẩu, quản lý user, phân quyền</t>
  </si>
  <si>
    <t>Xem, sửa thông tin về công ty</t>
  </si>
  <si>
    <t>-</t>
  </si>
  <si>
    <t>BE</t>
  </si>
  <si>
    <t>Tund+ LinhDH</t>
  </si>
  <si>
    <t>Uy</t>
  </si>
  <si>
    <t>Cập nhật giá bán sản phẩm</t>
  </si>
  <si>
    <t>Minh</t>
  </si>
  <si>
    <t>Toan</t>
  </si>
  <si>
    <t>Hưng</t>
  </si>
  <si>
    <t>Quản lý đơn vị sản phẩm</t>
  </si>
  <si>
    <t>Hệ số</t>
  </si>
  <si>
    <t>Người tham gia</t>
  </si>
  <si>
    <t>Hệ số công việc</t>
  </si>
  <si>
    <t>Trang chủ</t>
  </si>
  <si>
    <t>Giao diện các trang danh mục</t>
  </si>
  <si>
    <t>Hung</t>
  </si>
  <si>
    <t>Quản lý khách hàng master</t>
  </si>
  <si>
    <t>Quản lý khách hàng detail</t>
  </si>
  <si>
    <t>Quản lý nhóm khách hàng detail</t>
  </si>
  <si>
    <t>Quản lý nhóm khách hàng master</t>
  </si>
</sst>
</file>

<file path=xl/styles.xml><?xml version="1.0" encoding="utf-8"?>
<styleSheet xmlns="http://schemas.openxmlformats.org/spreadsheetml/2006/main">
  <numFmts count="1">
    <numFmt numFmtId="164" formatCode="dd\-mm"/>
  </numFmts>
  <fonts count="10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rgb="FF0000CC"/>
      <name val="Calibri"/>
      <family val="2"/>
      <scheme val="minor"/>
    </font>
    <font>
      <sz val="11"/>
      <color rgb="FF0000CC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1"/>
      <color theme="1"/>
      <name val="Times New Roman"/>
      <family val="1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/>
    <xf numFmtId="0" fontId="0" fillId="0" borderId="0" xfId="0" quotePrefix="1"/>
    <xf numFmtId="0" fontId="2" fillId="0" borderId="0" xfId="0" applyFont="1"/>
    <xf numFmtId="0" fontId="3" fillId="0" borderId="0" xfId="0" applyFont="1"/>
    <xf numFmtId="0" fontId="4" fillId="0" borderId="0" xfId="0" applyFont="1"/>
    <xf numFmtId="164" fontId="0" fillId="0" borderId="0" xfId="0" applyNumberFormat="1"/>
    <xf numFmtId="0" fontId="0" fillId="3" borderId="1" xfId="0" applyFill="1" applyBorder="1"/>
    <xf numFmtId="164" fontId="0" fillId="3" borderId="1" xfId="0" applyNumberFormat="1" applyFill="1" applyBorder="1"/>
    <xf numFmtId="164" fontId="1" fillId="4" borderId="0" xfId="0" applyNumberFormat="1" applyFont="1" applyFill="1"/>
    <xf numFmtId="164" fontId="1" fillId="5" borderId="1" xfId="0" applyNumberFormat="1" applyFont="1" applyFill="1" applyBorder="1"/>
    <xf numFmtId="164" fontId="1" fillId="5" borderId="0" xfId="0" applyNumberFormat="1" applyFont="1" applyFill="1"/>
    <xf numFmtId="164" fontId="1" fillId="2" borderId="1" xfId="0" applyNumberFormat="1" applyFont="1" applyFill="1" applyBorder="1" applyAlignment="1">
      <alignment vertical="center" wrapText="1"/>
    </xf>
    <xf numFmtId="164" fontId="1" fillId="2" borderId="0" xfId="0" applyNumberFormat="1" applyFont="1" applyFill="1" applyAlignment="1">
      <alignment vertical="center" wrapText="1"/>
    </xf>
    <xf numFmtId="0" fontId="1" fillId="4" borderId="0" xfId="0" applyFont="1" applyFill="1"/>
    <xf numFmtId="0" fontId="5" fillId="3" borderId="1" xfId="0" applyFont="1" applyFill="1" applyBorder="1"/>
    <xf numFmtId="0" fontId="8" fillId="3" borderId="1" xfId="0" applyFont="1" applyFill="1" applyBorder="1"/>
    <xf numFmtId="0" fontId="6" fillId="3" borderId="1" xfId="0" applyFont="1" applyFill="1" applyBorder="1"/>
    <xf numFmtId="0" fontId="7" fillId="3" borderId="1" xfId="0" applyFont="1" applyFill="1" applyBorder="1"/>
    <xf numFmtId="0" fontId="0" fillId="6" borderId="0" xfId="0" applyFill="1"/>
    <xf numFmtId="0" fontId="9" fillId="0" borderId="0" xfId="0" applyFont="1" applyFill="1"/>
    <xf numFmtId="0" fontId="9" fillId="3" borderId="1" xfId="0" applyFont="1" applyFill="1" applyBorder="1"/>
    <xf numFmtId="164" fontId="9" fillId="3" borderId="1" xfId="0" applyNumberFormat="1" applyFont="1" applyFill="1" applyBorder="1"/>
    <xf numFmtId="164" fontId="9" fillId="0" borderId="1" xfId="0" applyNumberFormat="1" applyFont="1" applyFill="1" applyBorder="1"/>
    <xf numFmtId="0" fontId="9" fillId="0" borderId="1" xfId="0" applyFont="1" applyBorder="1"/>
    <xf numFmtId="164" fontId="9" fillId="0" borderId="0" xfId="0" applyNumberFormat="1" applyFont="1" applyFill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12">
    <dxf>
      <font>
        <color theme="0"/>
      </font>
      <fill>
        <gradientFill>
          <stop position="0">
            <color rgb="FF0000CC"/>
          </stop>
          <stop position="1">
            <color rgb="FFFF0000"/>
          </stop>
        </gradientFill>
      </fill>
    </dxf>
    <dxf>
      <font>
        <color theme="0"/>
      </font>
      <fill>
        <patternFill>
          <bgColor rgb="FF0000CC"/>
        </patternFill>
      </fill>
    </dxf>
    <dxf>
      <fill>
        <patternFill>
          <bgColor rgb="FFFF0000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/>
      </font>
      <fill>
        <gradientFill>
          <stop position="0">
            <color rgb="FF0000CC"/>
          </stop>
          <stop position="1">
            <color rgb="FFFF0000"/>
          </stop>
        </gradientFill>
      </fill>
    </dxf>
    <dxf>
      <font>
        <color theme="0"/>
      </font>
      <fill>
        <patternFill>
          <bgColor rgb="FF0000CC"/>
        </patternFill>
      </fill>
    </dxf>
    <dxf>
      <fill>
        <patternFill>
          <bgColor rgb="FFFF0000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/>
      </font>
      <fill>
        <gradientFill>
          <stop position="0">
            <color rgb="FF0000CC"/>
          </stop>
          <stop position="1">
            <color rgb="FFFF0000"/>
          </stop>
        </gradientFill>
      </fill>
    </dxf>
    <dxf>
      <font>
        <color theme="0"/>
      </font>
      <fill>
        <patternFill>
          <bgColor rgb="FF0000CC"/>
        </patternFill>
      </fill>
    </dxf>
    <dxf>
      <fill>
        <patternFill>
          <bgColor rgb="FFFF0000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</dxfs>
  <tableStyles count="0" defaultTableStyle="TableStyleMedium9" defaultPivotStyle="PivotStyleLight16"/>
  <colors>
    <mruColors>
      <color rgb="FFFFFFCC"/>
      <color rgb="FF0000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workbookViewId="0">
      <selection activeCell="D19" sqref="D19"/>
    </sheetView>
  </sheetViews>
  <sheetFormatPr defaultRowHeight="15"/>
  <cols>
    <col min="2" max="2" width="33.5703125" customWidth="1"/>
    <col min="3" max="3" width="26.42578125" customWidth="1"/>
    <col min="4" max="4" width="25.5703125" customWidth="1"/>
  </cols>
  <sheetData>
    <row r="1" spans="1:4" s="2" customFormat="1">
      <c r="A1" s="29" t="s">
        <v>0</v>
      </c>
      <c r="B1" s="29" t="s">
        <v>1</v>
      </c>
      <c r="C1" s="29" t="s">
        <v>4</v>
      </c>
      <c r="D1" s="29"/>
    </row>
    <row r="2" spans="1:4" s="2" customFormat="1">
      <c r="A2" s="29"/>
      <c r="B2" s="29"/>
      <c r="C2" s="3" t="s">
        <v>2</v>
      </c>
      <c r="D2" s="3" t="s">
        <v>3</v>
      </c>
    </row>
    <row r="3" spans="1:4">
      <c r="A3" s="1">
        <v>1</v>
      </c>
      <c r="B3" s="1" t="s">
        <v>5</v>
      </c>
      <c r="C3" s="1">
        <v>201</v>
      </c>
      <c r="D3" s="1">
        <f>C3+99</f>
        <v>300</v>
      </c>
    </row>
    <row r="4" spans="1:4">
      <c r="A4" s="1">
        <v>2</v>
      </c>
      <c r="B4" s="1" t="s">
        <v>6</v>
      </c>
      <c r="C4" s="1">
        <f>D3+1</f>
        <v>301</v>
      </c>
      <c r="D4" s="1">
        <f>C4+99</f>
        <v>400</v>
      </c>
    </row>
    <row r="5" spans="1:4">
      <c r="A5" s="1">
        <v>3</v>
      </c>
      <c r="B5" s="1" t="s">
        <v>7</v>
      </c>
      <c r="C5" s="1">
        <f t="shared" ref="C5:C14" si="0">D4+1</f>
        <v>401</v>
      </c>
      <c r="D5" s="1">
        <f t="shared" ref="D5:D14" si="1">C5+99</f>
        <v>500</v>
      </c>
    </row>
    <row r="6" spans="1:4">
      <c r="A6" s="1">
        <v>4</v>
      </c>
      <c r="B6" s="1" t="s">
        <v>19</v>
      </c>
      <c r="C6" s="1">
        <f t="shared" si="0"/>
        <v>501</v>
      </c>
      <c r="D6" s="1">
        <f t="shared" si="1"/>
        <v>600</v>
      </c>
    </row>
    <row r="7" spans="1:4">
      <c r="A7" s="1">
        <v>5</v>
      </c>
      <c r="B7" s="1" t="s">
        <v>20</v>
      </c>
      <c r="C7" s="1">
        <f t="shared" si="0"/>
        <v>601</v>
      </c>
      <c r="D7" s="1">
        <f t="shared" si="1"/>
        <v>700</v>
      </c>
    </row>
    <row r="8" spans="1:4">
      <c r="A8" s="1">
        <v>6</v>
      </c>
      <c r="B8" s="1"/>
      <c r="C8" s="1">
        <f t="shared" si="0"/>
        <v>701</v>
      </c>
      <c r="D8" s="1">
        <f t="shared" si="1"/>
        <v>800</v>
      </c>
    </row>
    <row r="9" spans="1:4">
      <c r="A9" s="1">
        <v>7</v>
      </c>
      <c r="B9" s="1"/>
      <c r="C9" s="1">
        <f t="shared" si="0"/>
        <v>801</v>
      </c>
      <c r="D9" s="1">
        <f t="shared" si="1"/>
        <v>900</v>
      </c>
    </row>
    <row r="10" spans="1:4">
      <c r="A10" s="1">
        <v>8</v>
      </c>
      <c r="B10" s="1"/>
      <c r="C10" s="1">
        <f t="shared" si="0"/>
        <v>901</v>
      </c>
      <c r="D10" s="1">
        <f t="shared" si="1"/>
        <v>1000</v>
      </c>
    </row>
    <row r="11" spans="1:4">
      <c r="A11" s="1">
        <v>9</v>
      </c>
      <c r="B11" s="1"/>
      <c r="C11" s="1">
        <f t="shared" si="0"/>
        <v>1001</v>
      </c>
      <c r="D11" s="1">
        <f t="shared" si="1"/>
        <v>1100</v>
      </c>
    </row>
    <row r="12" spans="1:4">
      <c r="A12" s="1">
        <v>10</v>
      </c>
      <c r="B12" s="1"/>
      <c r="C12" s="1">
        <f t="shared" si="0"/>
        <v>1101</v>
      </c>
      <c r="D12" s="1">
        <f t="shared" si="1"/>
        <v>1200</v>
      </c>
    </row>
    <row r="13" spans="1:4">
      <c r="A13" s="1">
        <v>11</v>
      </c>
      <c r="B13" s="1"/>
      <c r="C13" s="1">
        <f t="shared" si="0"/>
        <v>1201</v>
      </c>
      <c r="D13" s="1">
        <f t="shared" si="1"/>
        <v>1300</v>
      </c>
    </row>
    <row r="14" spans="1:4">
      <c r="A14" s="1">
        <v>12</v>
      </c>
      <c r="B14" s="1"/>
      <c r="C14" s="1">
        <f t="shared" si="0"/>
        <v>1301</v>
      </c>
      <c r="D14" s="1">
        <f t="shared" si="1"/>
        <v>1400</v>
      </c>
    </row>
    <row r="16" spans="1:4" s="4" customFormat="1">
      <c r="A16" s="4" t="s">
        <v>8</v>
      </c>
    </row>
    <row r="17" spans="1:3" s="8" customFormat="1">
      <c r="A17" s="7" t="s">
        <v>10</v>
      </c>
      <c r="C17" s="7" t="s">
        <v>13</v>
      </c>
    </row>
    <row r="18" spans="1:3">
      <c r="A18" s="5" t="s">
        <v>11</v>
      </c>
      <c r="C18" s="6" t="s">
        <v>14</v>
      </c>
    </row>
    <row r="19" spans="1:3">
      <c r="A19" s="5" t="s">
        <v>12</v>
      </c>
      <c r="C19" s="6" t="s">
        <v>18</v>
      </c>
    </row>
    <row r="20" spans="1:3">
      <c r="A20" s="5"/>
      <c r="C20" s="5"/>
    </row>
    <row r="21" spans="1:3" s="8" customFormat="1">
      <c r="A21" s="7" t="s">
        <v>15</v>
      </c>
    </row>
    <row r="22" spans="1:3">
      <c r="A22" t="s">
        <v>16</v>
      </c>
    </row>
    <row r="23" spans="1:3">
      <c r="A23" s="6" t="s">
        <v>17</v>
      </c>
    </row>
    <row r="25" spans="1:3" s="4" customFormat="1">
      <c r="A25" s="4" t="s">
        <v>9</v>
      </c>
    </row>
  </sheetData>
  <mergeCells count="3">
    <mergeCell ref="C1:D1"/>
    <mergeCell ref="B1:B2"/>
    <mergeCell ref="A1:A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70"/>
  <sheetViews>
    <sheetView tabSelected="1" workbookViewId="0">
      <pane xSplit="7" ySplit="8" topLeftCell="H45" activePane="bottomRight" state="frozen"/>
      <selection pane="topRight" activeCell="G1" sqref="G1"/>
      <selection pane="bottomLeft" activeCell="A7" sqref="A7"/>
      <selection pane="bottomRight" activeCell="D57" sqref="D57"/>
    </sheetView>
  </sheetViews>
  <sheetFormatPr defaultRowHeight="15"/>
  <cols>
    <col min="1" max="1" width="4.28515625" customWidth="1"/>
    <col min="3" max="3" width="59" bestFit="1" customWidth="1"/>
    <col min="4" max="4" width="14.5703125" bestFit="1" customWidth="1"/>
    <col min="5" max="5" width="13.28515625" customWidth="1"/>
    <col min="6" max="6" width="9.7109375" style="9" bestFit="1" customWidth="1"/>
    <col min="7" max="7" width="10" style="9" customWidth="1"/>
    <col min="9" max="55" width="5.7109375" bestFit="1" customWidth="1"/>
  </cols>
  <sheetData>
    <row r="1" spans="1:55">
      <c r="C1" s="22" t="s">
        <v>76</v>
      </c>
      <c r="D1" s="22" t="s">
        <v>77</v>
      </c>
      <c r="E1" s="22"/>
    </row>
    <row r="2" spans="1:55">
      <c r="C2" s="22" t="s">
        <v>26</v>
      </c>
      <c r="D2" s="22">
        <f>SUMIF($D$9:$D$66,C2,$E$9:$E$66)</f>
        <v>6</v>
      </c>
      <c r="E2" s="22"/>
    </row>
    <row r="3" spans="1:55">
      <c r="C3" s="22" t="s">
        <v>31</v>
      </c>
      <c r="D3" s="22">
        <f t="shared" ref="D3:D7" si="0">SUMIF($D$9:$D$66,C3,$E$9:$E$66)</f>
        <v>12</v>
      </c>
      <c r="E3" s="22"/>
    </row>
    <row r="4" spans="1:55">
      <c r="C4" s="22" t="s">
        <v>73</v>
      </c>
      <c r="D4" s="22">
        <f t="shared" si="0"/>
        <v>9</v>
      </c>
      <c r="E4" s="22"/>
    </row>
    <row r="5" spans="1:55">
      <c r="C5" s="22" t="s">
        <v>71</v>
      </c>
      <c r="D5" s="22">
        <f t="shared" si="0"/>
        <v>11</v>
      </c>
      <c r="E5" s="22"/>
    </row>
    <row r="6" spans="1:55">
      <c r="C6" s="22" t="s">
        <v>72</v>
      </c>
      <c r="D6" s="22">
        <f t="shared" si="0"/>
        <v>14.6</v>
      </c>
      <c r="E6" s="22"/>
    </row>
    <row r="7" spans="1:55">
      <c r="C7" s="22" t="s">
        <v>69</v>
      </c>
      <c r="D7" s="22">
        <f t="shared" si="0"/>
        <v>12</v>
      </c>
      <c r="E7" s="22"/>
    </row>
    <row r="8" spans="1:55" s="16" customFormat="1" ht="30">
      <c r="B8" s="15" t="s">
        <v>0</v>
      </c>
      <c r="C8" s="15" t="s">
        <v>21</v>
      </c>
      <c r="D8" s="15" t="s">
        <v>22</v>
      </c>
      <c r="E8" s="15" t="s">
        <v>75</v>
      </c>
      <c r="F8" s="15" t="s">
        <v>25</v>
      </c>
      <c r="G8" s="15" t="s">
        <v>23</v>
      </c>
      <c r="H8" s="15" t="s">
        <v>24</v>
      </c>
      <c r="I8" s="15">
        <v>40770</v>
      </c>
      <c r="J8" s="15">
        <v>40771</v>
      </c>
      <c r="K8" s="15">
        <v>40772</v>
      </c>
      <c r="L8" s="15">
        <v>40773</v>
      </c>
      <c r="M8" s="15">
        <v>40774</v>
      </c>
      <c r="N8" s="15">
        <v>40775</v>
      </c>
      <c r="O8" s="15">
        <v>40776</v>
      </c>
      <c r="P8" s="15">
        <v>40777</v>
      </c>
      <c r="Q8" s="15">
        <v>40778</v>
      </c>
      <c r="R8" s="15">
        <v>40779</v>
      </c>
      <c r="S8" s="15">
        <v>40780</v>
      </c>
      <c r="T8" s="15">
        <v>40781</v>
      </c>
      <c r="U8" s="15">
        <v>40782</v>
      </c>
      <c r="V8" s="15">
        <v>40783</v>
      </c>
      <c r="W8" s="15">
        <v>40784</v>
      </c>
      <c r="X8" s="15">
        <v>40785</v>
      </c>
      <c r="Y8" s="15">
        <v>40786</v>
      </c>
      <c r="Z8" s="15">
        <v>40787</v>
      </c>
      <c r="AA8" s="15">
        <v>40788</v>
      </c>
      <c r="AB8" s="15">
        <v>40789</v>
      </c>
      <c r="AC8" s="15">
        <v>40790</v>
      </c>
      <c r="AD8" s="15">
        <v>40791</v>
      </c>
      <c r="AE8" s="15">
        <v>40792</v>
      </c>
      <c r="AF8" s="15">
        <v>40793</v>
      </c>
      <c r="AG8" s="15">
        <v>40794</v>
      </c>
      <c r="AH8" s="15">
        <v>40795</v>
      </c>
      <c r="AI8" s="15">
        <v>40796</v>
      </c>
      <c r="AJ8" s="15">
        <v>40797</v>
      </c>
      <c r="AK8" s="15">
        <v>40798</v>
      </c>
      <c r="AL8" s="15">
        <v>40799</v>
      </c>
      <c r="AM8" s="15">
        <v>40800</v>
      </c>
      <c r="AN8" s="15">
        <v>40801</v>
      </c>
      <c r="AO8" s="15">
        <v>40802</v>
      </c>
      <c r="AP8" s="15">
        <v>40803</v>
      </c>
      <c r="AQ8" s="15">
        <v>40804</v>
      </c>
      <c r="AR8" s="15">
        <v>40805</v>
      </c>
      <c r="AS8" s="15">
        <v>40806</v>
      </c>
      <c r="AT8" s="15">
        <v>40807</v>
      </c>
      <c r="AU8" s="15">
        <v>40808</v>
      </c>
      <c r="AV8" s="15">
        <v>40809</v>
      </c>
      <c r="AW8" s="15">
        <v>40810</v>
      </c>
      <c r="AX8" s="15">
        <v>40811</v>
      </c>
      <c r="AY8" s="15">
        <v>40812</v>
      </c>
      <c r="AZ8" s="15">
        <v>40813</v>
      </c>
      <c r="BA8" s="15">
        <v>40814</v>
      </c>
      <c r="BB8" s="15">
        <v>40815</v>
      </c>
      <c r="BC8" s="15">
        <v>40816</v>
      </c>
    </row>
    <row r="9" spans="1:55" s="14" customFormat="1">
      <c r="B9" s="13"/>
      <c r="C9" s="13" t="s">
        <v>27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</row>
    <row r="10" spans="1:55">
      <c r="A10">
        <v>1</v>
      </c>
      <c r="B10" s="10"/>
      <c r="C10" s="10" t="s">
        <v>28</v>
      </c>
      <c r="D10" s="10" t="s">
        <v>26</v>
      </c>
      <c r="E10" s="10">
        <v>3</v>
      </c>
      <c r="F10" s="11">
        <f>IFERROR( HLOOKUP("BE",I10:BC$70,$A$70-$A10+1,FALSE),0)+ IFERROR( HLOOKUP("B",I10:BC$70,$A$70-$A10+1,FALSE),0)</f>
        <v>0</v>
      </c>
      <c r="G10" s="11">
        <f>IFERROR( HLOOKUP("BE",I10:BC$70,$A$70-$A10+1,FALSE),0)+ IFERROR( HLOOKUP("E",I10:BC$70,$A$70-$A10+1,FALSE),0)</f>
        <v>0</v>
      </c>
      <c r="H10" s="10"/>
      <c r="I10" s="1" t="s">
        <v>41</v>
      </c>
      <c r="J10" s="1" t="s">
        <v>66</v>
      </c>
      <c r="K10" s="1" t="s">
        <v>66</v>
      </c>
      <c r="L10" s="1" t="s">
        <v>66</v>
      </c>
      <c r="M10" s="1" t="s">
        <v>66</v>
      </c>
      <c r="N10" s="1" t="s">
        <v>42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</row>
    <row r="11" spans="1:55">
      <c r="A11">
        <v>2</v>
      </c>
      <c r="B11" s="10"/>
      <c r="C11" s="10" t="s">
        <v>29</v>
      </c>
      <c r="D11" s="10" t="s">
        <v>68</v>
      </c>
      <c r="E11" s="10">
        <v>3</v>
      </c>
      <c r="F11" s="11">
        <f>IFERROR( HLOOKUP("BE",I11:BC$70,$A$70-$A11+1,FALSE),0)+ IFERROR( HLOOKUP("B",I11:BC$70,$A$70-$A11+1,FALSE),0)</f>
        <v>0</v>
      </c>
      <c r="G11" s="11">
        <f>IFERROR( HLOOKUP("BE",I11:BC$70,$A$70-$A11+1,FALSE),0)+ IFERROR( HLOOKUP("E",I11:BC$70,$A$70-$A11+1,FALSE),0)</f>
        <v>0</v>
      </c>
      <c r="H11" s="10"/>
      <c r="I11" s="1" t="s">
        <v>67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</row>
    <row r="12" spans="1:55">
      <c r="A12">
        <v>3</v>
      </c>
      <c r="B12" s="10"/>
      <c r="C12" s="10" t="s">
        <v>30</v>
      </c>
      <c r="D12" s="10" t="s">
        <v>31</v>
      </c>
      <c r="E12" s="10">
        <v>1</v>
      </c>
      <c r="F12" s="11">
        <f>IFERROR( HLOOKUP("BE",I12:BC$70,$A$70-$A12+1,FALSE),0)+ IFERROR( HLOOKUP("B",I12:BC$70,$A$70-$A12+1,FALSE),0)</f>
        <v>0</v>
      </c>
      <c r="G12" s="11">
        <f>IFERROR( HLOOKUP("BE",I12:BC$70,$A$70-$A12+1,FALSE),0)+ IFERROR( HLOOKUP("E",I12:BC$70,$A$70-$A12+1,FALSE),0)</f>
        <v>0</v>
      </c>
      <c r="H12" s="10"/>
      <c r="I12" s="1"/>
      <c r="J12" s="1" t="s">
        <v>67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</row>
    <row r="13" spans="1:55" s="14" customFormat="1">
      <c r="A13">
        <v>4</v>
      </c>
      <c r="B13" s="13"/>
      <c r="C13" s="13" t="s">
        <v>32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</row>
    <row r="14" spans="1:55" s="28" customFormat="1">
      <c r="A14" s="23"/>
      <c r="B14" s="24"/>
      <c r="C14" s="24" t="s">
        <v>78</v>
      </c>
      <c r="D14" s="24" t="s">
        <v>69</v>
      </c>
      <c r="E14" s="24">
        <v>2</v>
      </c>
      <c r="F14" s="25">
        <f>IFERROR( HLOOKUP("BE",I14:BC$70,$A$70-$A14+1,FALSE),0)+ IFERROR( HLOOKUP("B",I14:BC$70,$A$70-$A14+1,FALSE),0)</f>
        <v>0</v>
      </c>
      <c r="G14" s="25">
        <f>IFERROR( HLOOKUP("BE",I14:BC$70,$A$70-$A14+1,FALSE),0)+ IFERROR( HLOOKUP("E",I14:BC$70,$A$70-$A14+1,FALSE),0)</f>
        <v>0</v>
      </c>
      <c r="H14" s="26"/>
      <c r="I14" s="27"/>
      <c r="J14" s="27"/>
      <c r="K14" s="27"/>
      <c r="L14" s="27"/>
      <c r="M14" s="27" t="s">
        <v>67</v>
      </c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</row>
    <row r="15" spans="1:55" s="14" customFormat="1">
      <c r="A15">
        <v>5</v>
      </c>
      <c r="B15" s="13"/>
      <c r="C15" s="13" t="s">
        <v>37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</row>
    <row r="16" spans="1:55">
      <c r="A16">
        <v>6</v>
      </c>
      <c r="B16" s="10"/>
      <c r="C16" s="10" t="s">
        <v>58</v>
      </c>
      <c r="D16" s="10" t="s">
        <v>69</v>
      </c>
      <c r="E16" s="10">
        <v>1</v>
      </c>
      <c r="F16" s="11">
        <f>IFERROR( HLOOKUP("BE",I16:BC$70,$A$70-$A16+1,FALSE),0)+ IFERROR( HLOOKUP("B",I16:BC$70,$A$70-$A16+1,FALSE),0)</f>
        <v>40770</v>
      </c>
      <c r="G16" s="11">
        <f>IFERROR( HLOOKUP("BE",I16:BC$70,$A$70-$A16+1,FALSE),0)+ IFERROR( HLOOKUP("E",I16:BC$70,$A$70-$A16+1,FALSE),0)</f>
        <v>40775</v>
      </c>
      <c r="H16" s="10"/>
      <c r="I16" s="1" t="s">
        <v>41</v>
      </c>
      <c r="J16" s="1" t="s">
        <v>66</v>
      </c>
      <c r="K16" s="1" t="s">
        <v>66</v>
      </c>
      <c r="L16" s="1" t="s">
        <v>66</v>
      </c>
      <c r="M16" s="1" t="s">
        <v>66</v>
      </c>
      <c r="N16" s="1" t="s">
        <v>42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</row>
    <row r="17" spans="1:55">
      <c r="A17">
        <v>7</v>
      </c>
      <c r="B17" s="10"/>
      <c r="C17" s="10" t="s">
        <v>74</v>
      </c>
      <c r="D17" s="10" t="s">
        <v>72</v>
      </c>
      <c r="E17" s="10">
        <v>1</v>
      </c>
      <c r="F17" s="11">
        <f>IFERROR( HLOOKUP("BE",I17:BC$70,$A$70-$A17+1,FALSE),0)+ IFERROR( HLOOKUP("B",I17:BC$70,$A$70-$A17+1,FALSE),0)</f>
        <v>40770</v>
      </c>
      <c r="G17" s="11">
        <f>IFERROR( HLOOKUP("BE",I17:BC$70,$A$70-$A17+1,FALSE),0)+ IFERROR( HLOOKUP("E",I17:BC$70,$A$70-$A17+1,FALSE),0)</f>
        <v>40775</v>
      </c>
      <c r="H17" s="10"/>
      <c r="I17" s="1" t="s">
        <v>41</v>
      </c>
      <c r="J17" s="1" t="s">
        <v>66</v>
      </c>
      <c r="K17" s="1" t="s">
        <v>66</v>
      </c>
      <c r="L17" s="1" t="s">
        <v>66</v>
      </c>
      <c r="M17" s="1" t="s">
        <v>66</v>
      </c>
      <c r="N17" s="1" t="s">
        <v>42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</row>
    <row r="18" spans="1:55">
      <c r="A18">
        <v>8</v>
      </c>
      <c r="B18" s="10"/>
      <c r="C18" s="10" t="s">
        <v>59</v>
      </c>
      <c r="D18" s="10" t="s">
        <v>31</v>
      </c>
      <c r="E18" s="10">
        <v>1</v>
      </c>
      <c r="F18" s="11">
        <f>IFERROR( HLOOKUP("BE",I18:BC$70,$A$70-$A18+1,FALSE),0)+ IFERROR( HLOOKUP("B",I18:BC$70,$A$70-$A18+1,FALSE),0)</f>
        <v>40770</v>
      </c>
      <c r="G18" s="11">
        <f>IFERROR( HLOOKUP("BE",I18:BC$70,$A$70-$A18+1,FALSE),0)+ IFERROR( HLOOKUP("E",I18:BC$70,$A$70-$A18+1,FALSE),0)</f>
        <v>40775</v>
      </c>
      <c r="H18" s="10"/>
      <c r="I18" s="1" t="s">
        <v>41</v>
      </c>
      <c r="J18" s="1" t="s">
        <v>66</v>
      </c>
      <c r="K18" s="1" t="s">
        <v>66</v>
      </c>
      <c r="L18" s="1" t="s">
        <v>66</v>
      </c>
      <c r="M18" s="1" t="s">
        <v>66</v>
      </c>
      <c r="N18" s="1" t="s">
        <v>42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</row>
    <row r="19" spans="1:55">
      <c r="A19">
        <v>9</v>
      </c>
      <c r="B19" s="10"/>
      <c r="C19" s="10" t="s">
        <v>60</v>
      </c>
      <c r="D19" s="10" t="s">
        <v>26</v>
      </c>
      <c r="E19" s="10">
        <v>1</v>
      </c>
      <c r="F19" s="11">
        <f>IFERROR( HLOOKUP("BE",I19:BC$70,$A$70-$A19+1,FALSE),0)+ IFERROR( HLOOKUP("B",I19:BC$70,$A$70-$A19+1,FALSE),0)</f>
        <v>40770</v>
      </c>
      <c r="G19" s="11">
        <f>IFERROR( HLOOKUP("BE",I19:BC$70,$A$70-$A19+1,FALSE),0)+ IFERROR( HLOOKUP("E",I19:BC$70,$A$70-$A19+1,FALSE),0)</f>
        <v>40770</v>
      </c>
      <c r="H19" s="10"/>
      <c r="I19" s="1" t="s">
        <v>67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</row>
    <row r="20" spans="1:55">
      <c r="A20">
        <v>10</v>
      </c>
      <c r="B20" s="10"/>
      <c r="C20" s="10" t="s">
        <v>61</v>
      </c>
      <c r="D20" s="10" t="s">
        <v>72</v>
      </c>
      <c r="E20" s="10">
        <v>1</v>
      </c>
      <c r="F20" s="11">
        <f>IFERROR( HLOOKUP("BE",I20:BC$70,$A$70-$A20+1,FALSE),0)+ IFERROR( HLOOKUP("B",I20:BC$70,$A$70-$A20+1,FALSE),0)</f>
        <v>40770</v>
      </c>
      <c r="G20" s="11">
        <f>IFERROR( HLOOKUP("BE",I20:BC$70,$A$70-$A20+1,FALSE),0)+ IFERROR( HLOOKUP("E",I20:BC$70,$A$70-$A20+1,FALSE),0)</f>
        <v>40775</v>
      </c>
      <c r="H20" s="10"/>
      <c r="I20" s="1" t="s">
        <v>41</v>
      </c>
      <c r="J20" s="1" t="s">
        <v>66</v>
      </c>
      <c r="K20" s="1" t="s">
        <v>66</v>
      </c>
      <c r="L20" s="1" t="s">
        <v>66</v>
      </c>
      <c r="M20" s="1" t="s">
        <v>66</v>
      </c>
      <c r="N20" s="1" t="s">
        <v>42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</row>
    <row r="21" spans="1:55">
      <c r="A21">
        <v>11</v>
      </c>
      <c r="B21" s="10"/>
      <c r="C21" s="10" t="s">
        <v>62</v>
      </c>
      <c r="D21" s="10" t="s">
        <v>31</v>
      </c>
      <c r="E21" s="10">
        <v>1</v>
      </c>
      <c r="F21" s="11">
        <f>IFERROR( HLOOKUP("BE",I21:BC$70,$A$70-$A21+1,FALSE),0)+ IFERROR( HLOOKUP("B",I21:BC$70,$A$70-$A21+1,FALSE),0)</f>
        <v>40770</v>
      </c>
      <c r="G21" s="11">
        <f>IFERROR( HLOOKUP("BE",I21:BC$70,$A$70-$A21+1,FALSE),0)+ IFERROR( HLOOKUP("E",I21:BC$70,$A$70-$A21+1,FALSE),0)</f>
        <v>40775</v>
      </c>
      <c r="H21" s="10"/>
      <c r="I21" s="1" t="s">
        <v>41</v>
      </c>
      <c r="J21" s="1" t="s">
        <v>66</v>
      </c>
      <c r="K21" s="1" t="s">
        <v>66</v>
      </c>
      <c r="L21" s="1" t="s">
        <v>66</v>
      </c>
      <c r="M21" s="1" t="s">
        <v>66</v>
      </c>
      <c r="N21" s="1" t="s">
        <v>42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</row>
    <row r="22" spans="1:55">
      <c r="A22">
        <v>12</v>
      </c>
      <c r="B22" s="10"/>
      <c r="C22" s="10" t="s">
        <v>84</v>
      </c>
      <c r="D22" s="10" t="s">
        <v>71</v>
      </c>
      <c r="E22" s="10">
        <v>0.4</v>
      </c>
      <c r="F22" s="11">
        <f>IFERROR( HLOOKUP("BE",I22:BC$70,$A$70-$A22+1,FALSE),0)+ IFERROR( HLOOKUP("B",I22:BC$70,$A$70-$A22+1,FALSE),0)</f>
        <v>40774</v>
      </c>
      <c r="G22" s="11">
        <f>IFERROR( HLOOKUP("BE",I22:BC$70,$A$70-$A22+1,FALSE),0)+ IFERROR( HLOOKUP("E",I22:BC$70,$A$70-$A22+1,FALSE),0)</f>
        <v>40774</v>
      </c>
      <c r="H22" s="10"/>
      <c r="I22" s="1"/>
      <c r="J22" s="1"/>
      <c r="K22" s="1"/>
      <c r="L22" s="1"/>
      <c r="M22" s="1" t="s">
        <v>67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</row>
    <row r="23" spans="1:55">
      <c r="A23">
        <v>13</v>
      </c>
      <c r="B23" s="10"/>
      <c r="C23" s="10" t="s">
        <v>83</v>
      </c>
      <c r="D23" s="10" t="s">
        <v>71</v>
      </c>
      <c r="E23" s="10">
        <v>0.6</v>
      </c>
      <c r="F23" s="11">
        <f>IFERROR( HLOOKUP("BE",I23:BC$70,$A$70-$A23+1,FALSE),0)+ IFERROR( HLOOKUP("B",I23:BC$70,$A$70-$A23+1,FALSE),0)</f>
        <v>40770</v>
      </c>
      <c r="G23" s="11">
        <f>IFERROR( HLOOKUP("BE",I23:BC$70,$A$70-$A23+1,FALSE),0)+ IFERROR( HLOOKUP("E",I23:BC$70,$A$70-$A23+1,FALSE),0)</f>
        <v>40775</v>
      </c>
      <c r="H23" s="10"/>
      <c r="I23" s="1" t="s">
        <v>41</v>
      </c>
      <c r="J23" s="1" t="s">
        <v>66</v>
      </c>
      <c r="K23" s="1" t="s">
        <v>66</v>
      </c>
      <c r="L23" s="1" t="s">
        <v>66</v>
      </c>
      <c r="M23" s="1" t="s">
        <v>66</v>
      </c>
      <c r="N23" s="1" t="s">
        <v>42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</row>
    <row r="24" spans="1:55">
      <c r="A24">
        <v>14</v>
      </c>
      <c r="B24" s="10"/>
      <c r="C24" s="10" t="s">
        <v>81</v>
      </c>
      <c r="D24" s="10" t="s">
        <v>80</v>
      </c>
      <c r="E24" s="10">
        <v>0.4</v>
      </c>
      <c r="F24" s="11">
        <f>IFERROR( HLOOKUP("BE",I24:BC$70,$A$70-$A24+1,FALSE),0)+ IFERROR( HLOOKUP("B",I24:BC$70,$A$70-$A24+1,FALSE),0)</f>
        <v>40774</v>
      </c>
      <c r="G24" s="11">
        <f>IFERROR( HLOOKUP("BE",I24:BC$70,$A$70-$A24+1,FALSE),0)+ IFERROR( HLOOKUP("E",I24:BC$70,$A$70-$A24+1,FALSE),0)</f>
        <v>40774</v>
      </c>
      <c r="H24" s="10"/>
      <c r="I24" s="1"/>
      <c r="J24" s="1"/>
      <c r="K24" s="1"/>
      <c r="L24" s="1"/>
      <c r="M24" s="1" t="s">
        <v>67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</row>
    <row r="25" spans="1:55">
      <c r="A25">
        <v>15</v>
      </c>
      <c r="B25" s="10"/>
      <c r="C25" s="10" t="s">
        <v>82</v>
      </c>
      <c r="D25" s="10" t="s">
        <v>72</v>
      </c>
      <c r="E25" s="10">
        <v>0.6</v>
      </c>
      <c r="F25" s="11">
        <f>IFERROR( HLOOKUP("BE",I25:BC$70,$A$70-$A25+1,FALSE),0)+ IFERROR( HLOOKUP("B",I25:BC$70,$A$70-$A25+1,FALSE),0)</f>
        <v>40770</v>
      </c>
      <c r="G25" s="11">
        <f>IFERROR( HLOOKUP("BE",I25:BC$70,$A$70-$A25+1,FALSE),0)+ IFERROR( HLOOKUP("E",I25:BC$70,$A$70-$A25+1,FALSE),0)</f>
        <v>40775</v>
      </c>
      <c r="H25" s="10"/>
      <c r="I25" s="1" t="s">
        <v>41</v>
      </c>
      <c r="J25" s="1" t="s">
        <v>66</v>
      </c>
      <c r="K25" s="1" t="s">
        <v>66</v>
      </c>
      <c r="L25" s="1" t="s">
        <v>66</v>
      </c>
      <c r="M25" s="1" t="s">
        <v>66</v>
      </c>
      <c r="N25" s="1" t="s">
        <v>42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</row>
    <row r="26" spans="1:55">
      <c r="A26">
        <v>16</v>
      </c>
      <c r="B26" s="10"/>
      <c r="C26" s="10" t="s">
        <v>79</v>
      </c>
      <c r="D26" s="10" t="s">
        <v>80</v>
      </c>
      <c r="E26" s="10">
        <v>1</v>
      </c>
      <c r="F26" s="11">
        <f>IFERROR( HLOOKUP("BE",I26:BC$70,$A$70-$A26+1,FALSE),0)+ IFERROR( HLOOKUP("B",I26:BC$70,$A$70-$A26+1,FALSE),0)</f>
        <v>40773</v>
      </c>
      <c r="G26" s="11">
        <f>IFERROR( HLOOKUP("BE",I26:BC$70,$A$70-$A26+1,FALSE),0)+ IFERROR( HLOOKUP("E",I26:BC$70,$A$70-$A26+1,FALSE),0)</f>
        <v>40773</v>
      </c>
      <c r="H26" s="10"/>
      <c r="I26" s="1"/>
      <c r="J26" s="1"/>
      <c r="K26" s="1"/>
      <c r="L26" s="1" t="s">
        <v>67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</row>
    <row r="27" spans="1:55" s="14" customFormat="1">
      <c r="A27">
        <v>17</v>
      </c>
      <c r="B27" s="13"/>
      <c r="C27" s="13" t="s">
        <v>38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</row>
    <row r="28" spans="1:55">
      <c r="A28">
        <v>18</v>
      </c>
      <c r="B28" s="10"/>
      <c r="C28" s="10" t="s">
        <v>33</v>
      </c>
      <c r="D28" s="10" t="s">
        <v>31</v>
      </c>
      <c r="E28" s="10">
        <v>3</v>
      </c>
      <c r="F28" s="11">
        <f>IFERROR( HLOOKUP("BE",I28:BC$70,$A$70-$A28+1,FALSE),0)+ IFERROR( HLOOKUP("B",I28:BC$70,$A$70-$A28+1,FALSE),0)</f>
        <v>40776</v>
      </c>
      <c r="G28" s="11">
        <f>IFERROR( HLOOKUP("BE",I28:BC$70,$A$70-$A28+1,FALSE),0)+ IFERROR( HLOOKUP("E",I28:BC$70,$A$70-$A28+1,FALSE),0)</f>
        <v>40777</v>
      </c>
      <c r="H28" s="10"/>
      <c r="I28" s="1"/>
      <c r="J28" s="1"/>
      <c r="K28" s="1"/>
      <c r="L28" s="1"/>
      <c r="M28" s="1"/>
      <c r="N28" s="1"/>
      <c r="O28" s="1" t="s">
        <v>41</v>
      </c>
      <c r="P28" s="1" t="s">
        <v>42</v>
      </c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</row>
    <row r="29" spans="1:55">
      <c r="A29">
        <v>19</v>
      </c>
      <c r="B29" s="10"/>
      <c r="C29" s="10" t="s">
        <v>70</v>
      </c>
      <c r="D29" s="10" t="s">
        <v>73</v>
      </c>
      <c r="E29" s="10">
        <v>3</v>
      </c>
      <c r="F29" s="11">
        <f>IFERROR( HLOOKUP("BE",I29:BC$70,$A$70-$A29+1,FALSE),0)+ IFERROR( HLOOKUP("B",I29:BC$70,$A$70-$A29+1,FALSE),0)</f>
        <v>40776</v>
      </c>
      <c r="G29" s="11">
        <f>IFERROR( HLOOKUP("BE",I29:BC$70,$A$70-$A29+1,FALSE),0)+ IFERROR( HLOOKUP("E",I29:BC$70,$A$70-$A29+1,FALSE),0)</f>
        <v>40777</v>
      </c>
      <c r="H29" s="10"/>
      <c r="I29" s="1"/>
      <c r="J29" s="1"/>
      <c r="K29" s="1"/>
      <c r="L29" s="1"/>
      <c r="M29" s="1"/>
      <c r="N29" s="1"/>
      <c r="O29" s="1" t="s">
        <v>41</v>
      </c>
      <c r="P29" s="1" t="s">
        <v>42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</row>
    <row r="30" spans="1:55">
      <c r="A30">
        <v>20</v>
      </c>
      <c r="B30" s="10"/>
      <c r="C30" s="10" t="s">
        <v>34</v>
      </c>
      <c r="D30" s="10"/>
      <c r="E30" s="10"/>
      <c r="F30" s="11"/>
      <c r="G30" s="11"/>
      <c r="H30" s="10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</row>
    <row r="31" spans="1:55">
      <c r="A31">
        <v>21</v>
      </c>
      <c r="B31" s="10"/>
      <c r="C31" s="18" t="s">
        <v>44</v>
      </c>
      <c r="D31" s="10" t="s">
        <v>72</v>
      </c>
      <c r="E31" s="10">
        <v>3</v>
      </c>
      <c r="F31" s="11">
        <f>IFERROR( HLOOKUP("BE",I31:BC$70,$A$70-$A31+1,FALSE),0)+ IFERROR( HLOOKUP("B",I31:BC$70,$A$70-$A31+1,FALSE),0)</f>
        <v>40776</v>
      </c>
      <c r="G31" s="11">
        <f>IFERROR( HLOOKUP("BE",I31:BC$70,$A$70-$A31+1,FALSE),0)+ IFERROR( HLOOKUP("E",I31:BC$70,$A$70-$A31+1,FALSE),0)</f>
        <v>40777</v>
      </c>
      <c r="H31" s="10"/>
      <c r="I31" s="1"/>
      <c r="J31" s="1"/>
      <c r="K31" s="1"/>
      <c r="L31" s="1"/>
      <c r="M31" s="1"/>
      <c r="N31" s="1"/>
      <c r="O31" s="1" t="s">
        <v>41</v>
      </c>
      <c r="P31" s="1" t="s">
        <v>42</v>
      </c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</row>
    <row r="32" spans="1:55">
      <c r="A32">
        <v>22</v>
      </c>
      <c r="B32" s="10"/>
      <c r="C32" s="18" t="s">
        <v>45</v>
      </c>
      <c r="D32" s="10" t="s">
        <v>69</v>
      </c>
      <c r="E32" s="10">
        <v>3</v>
      </c>
      <c r="F32" s="11">
        <f>IFERROR( HLOOKUP("BE",I32:BC$70,$A$70-$A32+1,FALSE),0)+ IFERROR( HLOOKUP("B",I32:BC$70,$A$70-$A32+1,FALSE),0)</f>
        <v>40776</v>
      </c>
      <c r="G32" s="11">
        <f>IFERROR( HLOOKUP("BE",I32:BC$70,$A$70-$A32+1,FALSE),0)+ IFERROR( HLOOKUP("E",I32:BC$70,$A$70-$A32+1,FALSE),0)</f>
        <v>40777</v>
      </c>
      <c r="H32" s="10"/>
      <c r="I32" s="1"/>
      <c r="J32" s="1"/>
      <c r="K32" s="1"/>
      <c r="L32" s="1"/>
      <c r="M32" s="1"/>
      <c r="N32" s="1"/>
      <c r="O32" s="1" t="s">
        <v>41</v>
      </c>
      <c r="P32" s="1" t="s">
        <v>42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</row>
    <row r="33" spans="1:55">
      <c r="A33">
        <v>23</v>
      </c>
      <c r="B33" s="10"/>
      <c r="C33" s="10" t="s">
        <v>35</v>
      </c>
      <c r="D33" s="10"/>
      <c r="E33" s="10"/>
      <c r="F33" s="11"/>
      <c r="G33" s="11"/>
      <c r="H33" s="10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</row>
    <row r="34" spans="1:55">
      <c r="A34">
        <v>24</v>
      </c>
      <c r="B34" s="10"/>
      <c r="C34" s="18" t="s">
        <v>46</v>
      </c>
      <c r="D34" s="10" t="s">
        <v>73</v>
      </c>
      <c r="E34" s="10">
        <v>3</v>
      </c>
      <c r="F34" s="11">
        <f>IFERROR( HLOOKUP("BE",I34:BC$70,$A$70-$A34+1,FALSE),0)+ IFERROR( HLOOKUP("B",I34:BC$70,$A$70-$A34+1,FALSE),0)</f>
        <v>40778</v>
      </c>
      <c r="G34" s="11">
        <f>IFERROR( HLOOKUP("BE",I34:BC$70,$A$70-$A34+1,FALSE),0)+ IFERROR( HLOOKUP("E",I34:BC$70,$A$70-$A34+1,FALSE),0)</f>
        <v>40779</v>
      </c>
      <c r="H34" s="10"/>
      <c r="I34" s="1"/>
      <c r="J34" s="1"/>
      <c r="K34" s="1"/>
      <c r="L34" s="1"/>
      <c r="M34" s="1"/>
      <c r="N34" s="1"/>
      <c r="O34" s="1"/>
      <c r="P34" s="1"/>
      <c r="Q34" s="1" t="s">
        <v>41</v>
      </c>
      <c r="R34" s="1" t="s">
        <v>42</v>
      </c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</row>
    <row r="35" spans="1:55">
      <c r="A35">
        <v>25</v>
      </c>
      <c r="B35" s="10"/>
      <c r="C35" s="18" t="s">
        <v>47</v>
      </c>
      <c r="D35" s="10" t="s">
        <v>71</v>
      </c>
      <c r="E35" s="10">
        <v>3</v>
      </c>
      <c r="F35" s="11">
        <f>IFERROR( HLOOKUP("BE",I35:BC$70,$A$70-$A35+1,FALSE),0)+ IFERROR( HLOOKUP("B",I35:BC$70,$A$70-$A35+1,FALSE),0)</f>
        <v>40778</v>
      </c>
      <c r="G35" s="11">
        <f>IFERROR( HLOOKUP("BE",I35:BC$70,$A$70-$A35+1,FALSE),0)+ IFERROR( HLOOKUP("E",I35:BC$70,$A$70-$A35+1,FALSE),0)</f>
        <v>40779</v>
      </c>
      <c r="H35" s="10"/>
      <c r="I35" s="1"/>
      <c r="J35" s="1"/>
      <c r="K35" s="1"/>
      <c r="L35" s="1"/>
      <c r="M35" s="1"/>
      <c r="N35" s="1"/>
      <c r="O35" s="1"/>
      <c r="P35" s="1"/>
      <c r="Q35" s="1" t="s">
        <v>41</v>
      </c>
      <c r="R35" s="1" t="s">
        <v>42</v>
      </c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</row>
    <row r="36" spans="1:55">
      <c r="A36">
        <v>26</v>
      </c>
      <c r="B36" s="10"/>
      <c r="C36" s="10" t="s">
        <v>48</v>
      </c>
      <c r="D36" s="10" t="s">
        <v>72</v>
      </c>
      <c r="E36" s="10">
        <v>3</v>
      </c>
      <c r="F36" s="11">
        <f>IFERROR( HLOOKUP("BE",I36:BC$70,$A$70-$A36+1,FALSE),0)+ IFERROR( HLOOKUP("B",I36:BC$70,$A$70-$A36+1,FALSE),0)</f>
        <v>40778</v>
      </c>
      <c r="G36" s="11">
        <f>IFERROR( HLOOKUP("BE",I36:BC$70,$A$70-$A36+1,FALSE),0)+ IFERROR( HLOOKUP("E",I36:BC$70,$A$70-$A36+1,FALSE),0)</f>
        <v>40779</v>
      </c>
      <c r="H36" s="10"/>
      <c r="I36" s="1"/>
      <c r="J36" s="1"/>
      <c r="K36" s="1"/>
      <c r="L36" s="1"/>
      <c r="M36" s="1"/>
      <c r="N36" s="1"/>
      <c r="O36" s="1"/>
      <c r="P36" s="1"/>
      <c r="Q36" s="1" t="s">
        <v>41</v>
      </c>
      <c r="R36" s="1" t="s">
        <v>42</v>
      </c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</row>
    <row r="37" spans="1:55">
      <c r="A37">
        <v>27</v>
      </c>
      <c r="B37" s="10"/>
      <c r="C37" s="10" t="s">
        <v>43</v>
      </c>
      <c r="D37" s="10" t="s">
        <v>31</v>
      </c>
      <c r="E37" s="10">
        <v>3</v>
      </c>
      <c r="F37" s="11">
        <f>IFERROR( HLOOKUP("BE",I37:BC$70,$A$70-$A37+1,FALSE),0)+ IFERROR( HLOOKUP("B",I37:BC$70,$A$70-$A37+1,FALSE),0)</f>
        <v>40778</v>
      </c>
      <c r="G37" s="11">
        <f>IFERROR( HLOOKUP("BE",I37:BC$70,$A$70-$A37+1,FALSE),0)+ IFERROR( HLOOKUP("E",I37:BC$70,$A$70-$A37+1,FALSE),0)</f>
        <v>40779</v>
      </c>
      <c r="H37" s="10"/>
      <c r="I37" s="1"/>
      <c r="J37" s="1"/>
      <c r="K37" s="1"/>
      <c r="L37" s="1"/>
      <c r="M37" s="1"/>
      <c r="N37" s="1"/>
      <c r="O37" s="1"/>
      <c r="P37" s="1"/>
      <c r="Q37" s="1" t="s">
        <v>41</v>
      </c>
      <c r="R37" s="1" t="s">
        <v>42</v>
      </c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</row>
    <row r="38" spans="1:55" s="14" customFormat="1">
      <c r="A38">
        <v>28</v>
      </c>
      <c r="B38" s="13"/>
      <c r="C38" s="13" t="s">
        <v>36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</row>
    <row r="39" spans="1:55">
      <c r="A39">
        <v>29</v>
      </c>
      <c r="B39" s="10"/>
      <c r="C39" s="10" t="s">
        <v>39</v>
      </c>
      <c r="D39" s="10" t="s">
        <v>31</v>
      </c>
      <c r="E39" s="10">
        <v>3</v>
      </c>
      <c r="F39" s="11">
        <f>IFERROR( HLOOKUP("BE",I39:BC$70,$A$70-$A39+1,FALSE),0)+ IFERROR( HLOOKUP("B",I39:BC$70,$A$70-$A39+1,FALSE),0)</f>
        <v>40780</v>
      </c>
      <c r="G39" s="11">
        <f>IFERROR( HLOOKUP("BE",I39:BC$70,$A$70-$A39+1,FALSE),0)+ IFERROR( HLOOKUP("E",I39:BC$70,$A$70-$A39+1,FALSE),0)</f>
        <v>40781</v>
      </c>
      <c r="H39" s="10"/>
      <c r="I39" s="1"/>
      <c r="J39" s="1"/>
      <c r="K39" s="1"/>
      <c r="L39" s="1"/>
      <c r="M39" s="1"/>
      <c r="N39" s="1"/>
      <c r="O39" s="1"/>
      <c r="P39" s="1"/>
      <c r="Q39" s="1"/>
      <c r="R39" s="1"/>
      <c r="S39" s="1" t="s">
        <v>41</v>
      </c>
      <c r="T39" s="1" t="s">
        <v>42</v>
      </c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</row>
    <row r="40" spans="1:55">
      <c r="A40">
        <v>30</v>
      </c>
      <c r="B40" s="10"/>
      <c r="C40" s="19" t="s">
        <v>49</v>
      </c>
      <c r="D40" s="10"/>
      <c r="E40" s="10"/>
      <c r="F40" s="11"/>
      <c r="G40" s="11"/>
      <c r="H40" s="10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</row>
    <row r="41" spans="1:55">
      <c r="A41">
        <v>31</v>
      </c>
      <c r="B41" s="10"/>
      <c r="C41" s="20" t="s">
        <v>50</v>
      </c>
      <c r="D41" s="10" t="s">
        <v>71</v>
      </c>
      <c r="E41" s="10">
        <v>3</v>
      </c>
      <c r="F41" s="11">
        <f>IFERROR( HLOOKUP("BE",I41:BC$70,$A$70-$A41+1,FALSE),0)+ IFERROR( HLOOKUP("B",I41:BC$70,$A$70-$A41+1,FALSE),0)</f>
        <v>40780</v>
      </c>
      <c r="G41" s="11">
        <f>IFERROR( HLOOKUP("BE",I41:BC$70,$A$70-$A41+1,FALSE),0)+ IFERROR( HLOOKUP("E",I41:BC$70,$A$70-$A41+1,FALSE),0)</f>
        <v>40781</v>
      </c>
      <c r="H41" s="10"/>
      <c r="I41" s="1"/>
      <c r="J41" s="1"/>
      <c r="K41" s="1"/>
      <c r="L41" s="1"/>
      <c r="M41" s="1"/>
      <c r="N41" s="1"/>
      <c r="O41" s="1"/>
      <c r="P41" s="1"/>
      <c r="Q41" s="1"/>
      <c r="R41" s="1"/>
      <c r="S41" s="1" t="s">
        <v>41</v>
      </c>
      <c r="T41" s="1" t="s">
        <v>42</v>
      </c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</row>
    <row r="42" spans="1:55">
      <c r="A42">
        <v>32</v>
      </c>
      <c r="B42" s="10"/>
      <c r="C42" s="10" t="s">
        <v>51</v>
      </c>
      <c r="D42" s="10" t="s">
        <v>72</v>
      </c>
      <c r="E42" s="10">
        <v>3</v>
      </c>
      <c r="F42" s="11">
        <f>IFERROR( HLOOKUP("BE",I42:BC$70,$A$70-$A42+1,FALSE),0)+ IFERROR( HLOOKUP("B",I42:BC$70,$A$70-$A42+1,FALSE),0)</f>
        <v>40780</v>
      </c>
      <c r="G42" s="11">
        <f>IFERROR( HLOOKUP("BE",I42:BC$70,$A$70-$A42+1,FALSE),0)+ IFERROR( HLOOKUP("E",I42:BC$70,$A$70-$A42+1,FALSE),0)</f>
        <v>40781</v>
      </c>
      <c r="H42" s="10"/>
      <c r="I42" s="1"/>
      <c r="J42" s="1"/>
      <c r="K42" s="1"/>
      <c r="L42" s="1"/>
      <c r="M42" s="1"/>
      <c r="N42" s="1"/>
      <c r="O42" s="1"/>
      <c r="P42" s="1"/>
      <c r="Q42" s="1"/>
      <c r="R42" s="1"/>
      <c r="S42" s="1" t="s">
        <v>41</v>
      </c>
      <c r="T42" s="1" t="s">
        <v>42</v>
      </c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</row>
    <row r="43" spans="1:55">
      <c r="A43">
        <v>33</v>
      </c>
      <c r="B43" s="10"/>
      <c r="C43" s="10" t="s">
        <v>52</v>
      </c>
      <c r="D43" s="10" t="s">
        <v>69</v>
      </c>
      <c r="E43" s="10">
        <v>3</v>
      </c>
      <c r="F43" s="11">
        <f>IFERROR( HLOOKUP("BE",I43:BC$70,$A$70-$A43+1,FALSE),0)+ IFERROR( HLOOKUP("B",I43:BC$70,$A$70-$A43+1,FALSE),0)</f>
        <v>40780</v>
      </c>
      <c r="G43" s="11">
        <f>IFERROR( HLOOKUP("BE",I43:BC$70,$A$70-$A43+1,FALSE),0)+ IFERROR( HLOOKUP("E",I43:BC$70,$A$70-$A43+1,FALSE),0)</f>
        <v>40781</v>
      </c>
      <c r="H43" s="10"/>
      <c r="I43" s="1"/>
      <c r="J43" s="1"/>
      <c r="K43" s="1"/>
      <c r="L43" s="1"/>
      <c r="M43" s="1"/>
      <c r="N43" s="1"/>
      <c r="O43" s="1"/>
      <c r="P43" s="1"/>
      <c r="Q43" s="1"/>
      <c r="R43" s="1"/>
      <c r="S43" s="1" t="s">
        <v>41</v>
      </c>
      <c r="T43" s="1" t="s">
        <v>42</v>
      </c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</row>
    <row r="44" spans="1:55">
      <c r="A44">
        <v>34</v>
      </c>
      <c r="B44" s="10"/>
      <c r="C44" s="21" t="s">
        <v>53</v>
      </c>
      <c r="D44" s="10"/>
      <c r="E44" s="10"/>
      <c r="F44" s="11"/>
      <c r="G44" s="11"/>
      <c r="H44" s="10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</row>
    <row r="45" spans="1:55">
      <c r="A45">
        <v>35</v>
      </c>
      <c r="B45" s="10"/>
      <c r="C45" s="20" t="s">
        <v>54</v>
      </c>
      <c r="D45" s="10" t="s">
        <v>73</v>
      </c>
      <c r="E45" s="10">
        <v>3</v>
      </c>
      <c r="F45" s="11">
        <f>IFERROR( HLOOKUP("BE",I45:BC$70,$A$70-$A45+1,FALSE),0)+ IFERROR( HLOOKUP("B",I45:BC$70,$A$70-$A45+1,FALSE),0)</f>
        <v>40782</v>
      </c>
      <c r="G45" s="11">
        <f>IFERROR( HLOOKUP("BE",I45:BC$70,$A$70-$A45+1,FALSE),0)+ IFERROR( HLOOKUP("E",I45:BC$70,$A$70-$A45+1,FALSE),0)</f>
        <v>40783</v>
      </c>
      <c r="H45" s="10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 t="s">
        <v>41</v>
      </c>
      <c r="V45" s="1" t="s">
        <v>42</v>
      </c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</row>
    <row r="46" spans="1:55">
      <c r="A46">
        <v>36</v>
      </c>
      <c r="B46" s="10"/>
      <c r="C46" s="20" t="s">
        <v>55</v>
      </c>
      <c r="D46" s="10" t="s">
        <v>71</v>
      </c>
      <c r="E46" s="10">
        <v>3</v>
      </c>
      <c r="F46" s="11">
        <f>IFERROR( HLOOKUP("BE",I46:BC$70,$A$70-$A46+1,FALSE),0)+ IFERROR( HLOOKUP("B",I46:BC$70,$A$70-$A46+1,FALSE),0)</f>
        <v>40782</v>
      </c>
      <c r="G46" s="11">
        <f>IFERROR( HLOOKUP("BE",I46:BC$70,$A$70-$A46+1,FALSE),0)+ IFERROR( HLOOKUP("E",I46:BC$70,$A$70-$A46+1,FALSE),0)</f>
        <v>40783</v>
      </c>
      <c r="H46" s="10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 t="s">
        <v>41</v>
      </c>
      <c r="V46" s="1" t="s">
        <v>42</v>
      </c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</row>
    <row r="47" spans="1:55">
      <c r="A47">
        <v>37</v>
      </c>
      <c r="B47" s="10"/>
      <c r="C47" s="20" t="s">
        <v>56</v>
      </c>
      <c r="D47" s="10" t="s">
        <v>72</v>
      </c>
      <c r="E47" s="10">
        <v>3</v>
      </c>
      <c r="F47" s="11">
        <f>IFERROR( HLOOKUP("BE",I47:BC$70,$A$70-$A47+1,FALSE),0)+ IFERROR( HLOOKUP("B",I47:BC$70,$A$70-$A47+1,FALSE),0)</f>
        <v>40782</v>
      </c>
      <c r="G47" s="11">
        <f>IFERROR( HLOOKUP("BE",I47:BC$70,$A$70-$A47+1,FALSE),0)+ IFERROR( HLOOKUP("E",I47:BC$70,$A$70-$A47+1,FALSE),0)</f>
        <v>40783</v>
      </c>
      <c r="H47" s="10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 t="s">
        <v>41</v>
      </c>
      <c r="V47" s="1" t="s">
        <v>42</v>
      </c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</row>
    <row r="48" spans="1:55">
      <c r="A48">
        <v>38</v>
      </c>
      <c r="B48" s="10"/>
      <c r="C48" s="20" t="s">
        <v>57</v>
      </c>
      <c r="D48" s="10" t="s">
        <v>69</v>
      </c>
      <c r="E48" s="10">
        <v>3</v>
      </c>
      <c r="F48" s="11">
        <f>IFERROR( HLOOKUP("BE",I48:BC$70,$A$70-$A48+1,FALSE),0)+ IFERROR( HLOOKUP("B",I48:BC$70,$A$70-$A48+1,FALSE),0)</f>
        <v>40782</v>
      </c>
      <c r="G48" s="11">
        <f>IFERROR( HLOOKUP("BE",I48:BC$70,$A$70-$A48+1,FALSE),0)+ IFERROR( HLOOKUP("E",I48:BC$70,$A$70-$A48+1,FALSE),0)</f>
        <v>40783</v>
      </c>
      <c r="H48" s="10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 t="s">
        <v>41</v>
      </c>
      <c r="V48" s="1" t="s">
        <v>42</v>
      </c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</row>
    <row r="49" spans="1:55" s="14" customFormat="1">
      <c r="A49">
        <v>39</v>
      </c>
      <c r="B49" s="13"/>
      <c r="C49" s="13" t="s">
        <v>63</v>
      </c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</row>
    <row r="50" spans="1:55">
      <c r="A50">
        <v>40</v>
      </c>
      <c r="B50" s="10"/>
      <c r="C50" s="10" t="s">
        <v>64</v>
      </c>
      <c r="D50" s="10" t="s">
        <v>26</v>
      </c>
      <c r="E50" s="10">
        <v>2</v>
      </c>
      <c r="F50" s="11">
        <f>IFERROR( HLOOKUP("BE",I50:BC$70,$A$70-$A50+1,FALSE),0)+ IFERROR( HLOOKUP("B",I50:BC$70,$A$70-$A50+1,FALSE),0)</f>
        <v>40771</v>
      </c>
      <c r="G50" s="11">
        <f>IFERROR( HLOOKUP("BE",I50:BC$70,$A$70-$A50+1,FALSE),0)+ IFERROR( HLOOKUP("E",I50:BC$70,$A$70-$A50+1,FALSE),0)</f>
        <v>40771</v>
      </c>
      <c r="H50" s="10"/>
      <c r="I50" s="1"/>
      <c r="J50" s="1" t="s">
        <v>67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</row>
    <row r="51" spans="1:55">
      <c r="A51">
        <v>41</v>
      </c>
      <c r="B51" s="10"/>
      <c r="C51" s="10" t="s">
        <v>65</v>
      </c>
      <c r="D51" s="10" t="s">
        <v>71</v>
      </c>
      <c r="E51" s="10">
        <v>1</v>
      </c>
      <c r="F51" s="11">
        <f>IFERROR( HLOOKUP("BE",I51:BC$70,$A$70-$A51+1,FALSE),0)+ IFERROR( HLOOKUP("B",I51:BC$70,$A$70-$A51+1,FALSE),0)</f>
        <v>40771</v>
      </c>
      <c r="G51" s="11">
        <f>IFERROR( HLOOKUP("BE",I51:BC$70,$A$70-$A51+1,FALSE),0)+ IFERROR( HLOOKUP("E",I51:BC$70,$A$70-$A51+1,FALSE),0)</f>
        <v>40775</v>
      </c>
      <c r="H51" s="10"/>
      <c r="I51" s="1"/>
      <c r="J51" s="1" t="s">
        <v>41</v>
      </c>
      <c r="K51" s="1" t="s">
        <v>66</v>
      </c>
      <c r="L51" s="1" t="s">
        <v>66</v>
      </c>
      <c r="M51" s="1" t="s">
        <v>66</v>
      </c>
      <c r="N51" s="1" t="s">
        <v>42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</row>
    <row r="52" spans="1:55">
      <c r="A52">
        <v>42</v>
      </c>
      <c r="B52" s="10"/>
      <c r="C52" s="10"/>
      <c r="D52" s="10"/>
      <c r="E52" s="10"/>
      <c r="F52" s="11">
        <f>IFERROR( HLOOKUP("BE",I52:BC$70,$A$70-$A52+1,FALSE),0)+ IFERROR( HLOOKUP("B",I52:BC$70,$A$70-$A52+1,FALSE),0)</f>
        <v>0</v>
      </c>
      <c r="G52" s="11">
        <f>IFERROR( HLOOKUP("BE",I52:BC$70,$A$70-$A52+1,FALSE),0)+ IFERROR( HLOOKUP("E",I52:BC$70,$A$70-$A52+1,FALSE),0)</f>
        <v>0</v>
      </c>
      <c r="H52" s="10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</row>
    <row r="53" spans="1:55">
      <c r="A53">
        <v>43</v>
      </c>
      <c r="B53" s="10"/>
      <c r="C53" s="10"/>
      <c r="D53" s="10"/>
      <c r="E53" s="10"/>
      <c r="F53" s="11">
        <f>IFERROR( HLOOKUP("BE",I53:BC$70,$A$70-$A53+1,FALSE),0)+ IFERROR( HLOOKUP("B",I53:BC$70,$A$70-$A53+1,FALSE),0)</f>
        <v>0</v>
      </c>
      <c r="G53" s="11">
        <f>IFERROR( HLOOKUP("BE",I53:BC$70,$A$70-$A53+1,FALSE),0)+ IFERROR( HLOOKUP("E",I53:BC$70,$A$70-$A53+1,FALSE),0)</f>
        <v>0</v>
      </c>
      <c r="H53" s="10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</row>
    <row r="54" spans="1:55">
      <c r="A54">
        <v>44</v>
      </c>
      <c r="B54" s="10"/>
      <c r="C54" s="10"/>
      <c r="D54" s="10"/>
      <c r="E54" s="10"/>
      <c r="F54" s="11">
        <f>IFERROR( HLOOKUP("BE",I54:BC$70,$A$70-$A54+1,FALSE),0)+ IFERROR( HLOOKUP("B",I54:BC$70,$A$70-$A54+1,FALSE),0)</f>
        <v>0</v>
      </c>
      <c r="G54" s="11">
        <f>IFERROR( HLOOKUP("BE",I54:BC$70,$A$70-$A54+1,FALSE),0)+ IFERROR( HLOOKUP("E",I54:BC$70,$A$70-$A54+1,FALSE),0)</f>
        <v>0</v>
      </c>
      <c r="H54" s="10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</row>
    <row r="55" spans="1:55">
      <c r="A55">
        <v>45</v>
      </c>
      <c r="B55" s="10"/>
      <c r="C55" s="10"/>
      <c r="D55" s="10"/>
      <c r="E55" s="10"/>
      <c r="F55" s="11">
        <f>IFERROR( HLOOKUP("BE",I55:BC$70,$A$70-$A55+1,FALSE),0)+ IFERROR( HLOOKUP("B",I55:BC$70,$A$70-$A55+1,FALSE),0)</f>
        <v>0</v>
      </c>
      <c r="G55" s="11">
        <f>IFERROR( HLOOKUP("BE",I55:BC$70,$A$70-$A55+1,FALSE),0)+ IFERROR( HLOOKUP("E",I55:BC$70,$A$70-$A55+1,FALSE),0)</f>
        <v>0</v>
      </c>
      <c r="H55" s="10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</row>
    <row r="56" spans="1:55">
      <c r="A56">
        <v>46</v>
      </c>
      <c r="B56" s="10"/>
      <c r="C56" s="10"/>
      <c r="D56" s="10"/>
      <c r="E56" s="10"/>
      <c r="F56" s="11">
        <f>IFERROR( HLOOKUP("BE",I56:BC$70,$A$70-$A56+1,FALSE),0)+ IFERROR( HLOOKUP("B",I56:BC$70,$A$70-$A56+1,FALSE),0)</f>
        <v>0</v>
      </c>
      <c r="G56" s="11">
        <f>IFERROR( HLOOKUP("BE",I56:BC$70,$A$70-$A56+1,FALSE),0)+ IFERROR( HLOOKUP("E",I56:BC$70,$A$70-$A56+1,FALSE),0)</f>
        <v>0</v>
      </c>
      <c r="H56" s="10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</row>
    <row r="57" spans="1:55">
      <c r="A57">
        <v>47</v>
      </c>
      <c r="B57" s="10"/>
      <c r="C57" s="10"/>
      <c r="D57" s="10"/>
      <c r="E57" s="10"/>
      <c r="F57" s="11">
        <f>IFERROR( HLOOKUP("BE",I57:BC$70,$A$70-$A57+1,FALSE),0)+ IFERROR( HLOOKUP("B",I57:BC$70,$A$70-$A57+1,FALSE),0)</f>
        <v>0</v>
      </c>
      <c r="G57" s="11">
        <f>IFERROR( HLOOKUP("BE",I57:BC$70,$A$70-$A57+1,FALSE),0)+ IFERROR( HLOOKUP("E",I57:BC$70,$A$70-$A57+1,FALSE),0)</f>
        <v>0</v>
      </c>
      <c r="H57" s="10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</row>
    <row r="58" spans="1:55">
      <c r="A58">
        <v>48</v>
      </c>
      <c r="B58" s="10"/>
      <c r="C58" s="10"/>
      <c r="D58" s="10"/>
      <c r="E58" s="10"/>
      <c r="F58" s="11">
        <f>IFERROR( HLOOKUP("BE",I58:BC$70,$A$70-$A58+1,FALSE),0)+ IFERROR( HLOOKUP("B",I58:BC$70,$A$70-$A58+1,FALSE),0)</f>
        <v>0</v>
      </c>
      <c r="G58" s="11">
        <f>IFERROR( HLOOKUP("BE",I58:BC$70,$A$70-$A58+1,FALSE),0)+ IFERROR( HLOOKUP("E",I58:BC$70,$A$70-$A58+1,FALSE),0)</f>
        <v>0</v>
      </c>
      <c r="H58" s="10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</row>
    <row r="59" spans="1:55">
      <c r="A59">
        <v>49</v>
      </c>
      <c r="B59" s="10"/>
      <c r="C59" s="10"/>
      <c r="D59" s="10"/>
      <c r="E59" s="10"/>
      <c r="F59" s="11">
        <f>IFERROR( HLOOKUP("BE",I59:BC$70,$A$70-$A59+1,FALSE),0)+ IFERROR( HLOOKUP("B",I59:BC$70,$A$70-$A59+1,FALSE),0)</f>
        <v>0</v>
      </c>
      <c r="G59" s="11">
        <f>IFERROR( HLOOKUP("BE",I59:BC$70,$A$70-$A59+1,FALSE),0)+ IFERROR( HLOOKUP("E",I59:BC$70,$A$70-$A59+1,FALSE),0)</f>
        <v>0</v>
      </c>
      <c r="H59" s="10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</row>
    <row r="60" spans="1:55">
      <c r="A60">
        <v>50</v>
      </c>
      <c r="B60" s="10"/>
      <c r="C60" s="10"/>
      <c r="D60" s="10"/>
      <c r="E60" s="10"/>
      <c r="F60" s="11">
        <f>IFERROR( HLOOKUP("BE",I60:BC$70,$A$70-$A60+1,FALSE),0)+ IFERROR( HLOOKUP("B",I60:BC$70,$A$70-$A60+1,FALSE),0)</f>
        <v>0</v>
      </c>
      <c r="G60" s="11">
        <f>IFERROR( HLOOKUP("BE",I60:BC$70,$A$70-$A60+1,FALSE),0)+ IFERROR( HLOOKUP("E",I60:BC$70,$A$70-$A60+1,FALSE),0)</f>
        <v>0</v>
      </c>
      <c r="H60" s="10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</row>
    <row r="61" spans="1:55">
      <c r="A61">
        <v>51</v>
      </c>
      <c r="B61" s="10"/>
      <c r="C61" s="10"/>
      <c r="D61" s="10"/>
      <c r="E61" s="10"/>
      <c r="F61" s="11">
        <f>IFERROR( HLOOKUP("BE",I61:BC$70,$A$70-$A61+1,FALSE),0)+ IFERROR( HLOOKUP("B",I61:BC$70,$A$70-$A61+1,FALSE),0)</f>
        <v>0</v>
      </c>
      <c r="G61" s="11">
        <f>IFERROR( HLOOKUP("BE",I61:BC$70,$A$70-$A61+1,FALSE),0)+ IFERROR( HLOOKUP("E",I61:BC$70,$A$70-$A61+1,FALSE),0)</f>
        <v>0</v>
      </c>
      <c r="H61" s="10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</row>
    <row r="62" spans="1:55">
      <c r="A62">
        <v>52</v>
      </c>
      <c r="B62" s="10"/>
      <c r="C62" s="10"/>
      <c r="D62" s="10"/>
      <c r="E62" s="10"/>
      <c r="F62" s="11">
        <f>IFERROR( HLOOKUP("BE",I62:BC$70,$A$70-$A62+1,FALSE),0)+ IFERROR( HLOOKUP("B",I62:BC$70,$A$70-$A62+1,FALSE),0)</f>
        <v>0</v>
      </c>
      <c r="G62" s="11">
        <f>IFERROR( HLOOKUP("BE",I62:BC$70,$A$70-$A62+1,FALSE),0)+ IFERROR( HLOOKUP("E",I62:BC$70,$A$70-$A62+1,FALSE),0)</f>
        <v>0</v>
      </c>
      <c r="H62" s="10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</row>
    <row r="63" spans="1:55">
      <c r="A63">
        <v>53</v>
      </c>
      <c r="B63" s="10"/>
      <c r="C63" s="10"/>
      <c r="D63" s="10"/>
      <c r="E63" s="10"/>
      <c r="F63" s="11">
        <f>IFERROR( HLOOKUP("BE",I63:BC$70,$A$70-$A63+1,FALSE),0)+ IFERROR( HLOOKUP("B",I63:BC$70,$A$70-$A63+1,FALSE),0)</f>
        <v>0</v>
      </c>
      <c r="G63" s="11">
        <f>IFERROR( HLOOKUP("BE",I63:BC$70,$A$70-$A63+1,FALSE),0)+ IFERROR( HLOOKUP("E",I63:BC$70,$A$70-$A63+1,FALSE),0)</f>
        <v>0</v>
      </c>
      <c r="H63" s="10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</row>
    <row r="64" spans="1:55">
      <c r="A64">
        <v>54</v>
      </c>
      <c r="B64" s="10"/>
      <c r="C64" s="10"/>
      <c r="D64" s="10"/>
      <c r="E64" s="10"/>
      <c r="F64" s="11">
        <f>IFERROR( HLOOKUP("BE",I64:BC$70,$A$70-$A64+1,FALSE),0)+ IFERROR( HLOOKUP("B",I64:BC$70,$A$70-$A64+1,FALSE),0)</f>
        <v>0</v>
      </c>
      <c r="G64" s="11">
        <f>IFERROR( HLOOKUP("BE",I64:BC$70,$A$70-$A64+1,FALSE),0)+ IFERROR( HLOOKUP("E",I64:BC$70,$A$70-$A64+1,FALSE),0)</f>
        <v>0</v>
      </c>
      <c r="H64" s="10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</row>
    <row r="65" spans="1:55">
      <c r="A65">
        <v>55</v>
      </c>
      <c r="B65" s="10"/>
      <c r="C65" s="10"/>
      <c r="D65" s="10"/>
      <c r="E65" s="10"/>
      <c r="F65" s="11">
        <f>IFERROR( HLOOKUP("BE",I65:BC$70,$A$70-$A65+1,FALSE),0)+ IFERROR( HLOOKUP("B",I65:BC$70,$A$70-$A65+1,FALSE),0)</f>
        <v>0</v>
      </c>
      <c r="G65" s="11">
        <f>IFERROR( HLOOKUP("BE",I65:BC$70,$A$70-$A65+1,FALSE),0)+ IFERROR( HLOOKUP("E",I65:BC$70,$A$70-$A65+1,FALSE),0)</f>
        <v>0</v>
      </c>
      <c r="H65" s="10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</row>
    <row r="66" spans="1:55">
      <c r="A66">
        <v>56</v>
      </c>
      <c r="B66" s="10"/>
      <c r="C66" s="10"/>
      <c r="D66" s="10"/>
      <c r="E66" s="10"/>
      <c r="F66" s="11">
        <f>IFERROR( HLOOKUP("BE",I66:BC$70,$A$70-$A66+1,FALSE),0)+ IFERROR( HLOOKUP("B",I66:BC$70,$A$70-$A66+1,FALSE),0)</f>
        <v>0</v>
      </c>
      <c r="G66" s="11">
        <f>IFERROR( HLOOKUP("BE",I66:BC$70,$A$70-$A66+1,FALSE),0)+ IFERROR( HLOOKUP("E",I66:BC$70,$A$70-$A66+1,FALSE),0)</f>
        <v>0</v>
      </c>
      <c r="H66" s="10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</row>
    <row r="67" spans="1:55">
      <c r="A67">
        <v>57</v>
      </c>
    </row>
    <row r="68" spans="1:55">
      <c r="A68">
        <v>58</v>
      </c>
    </row>
    <row r="69" spans="1:55">
      <c r="A69">
        <v>59</v>
      </c>
    </row>
    <row r="70" spans="1:55" s="17" customFormat="1">
      <c r="A70">
        <v>60</v>
      </c>
      <c r="C70" s="17" t="s">
        <v>40</v>
      </c>
      <c r="F70" s="12"/>
      <c r="G70" s="12"/>
      <c r="I70" s="12">
        <f>I8</f>
        <v>40770</v>
      </c>
      <c r="J70" s="12">
        <f t="shared" ref="J70:BC70" si="1">J8</f>
        <v>40771</v>
      </c>
      <c r="K70" s="12">
        <f t="shared" si="1"/>
        <v>40772</v>
      </c>
      <c r="L70" s="12">
        <f t="shared" si="1"/>
        <v>40773</v>
      </c>
      <c r="M70" s="12">
        <f t="shared" si="1"/>
        <v>40774</v>
      </c>
      <c r="N70" s="12">
        <f t="shared" si="1"/>
        <v>40775</v>
      </c>
      <c r="O70" s="12">
        <f t="shared" si="1"/>
        <v>40776</v>
      </c>
      <c r="P70" s="12">
        <f t="shared" si="1"/>
        <v>40777</v>
      </c>
      <c r="Q70" s="12">
        <f t="shared" si="1"/>
        <v>40778</v>
      </c>
      <c r="R70" s="12">
        <f t="shared" si="1"/>
        <v>40779</v>
      </c>
      <c r="S70" s="12">
        <f t="shared" si="1"/>
        <v>40780</v>
      </c>
      <c r="T70" s="12">
        <f t="shared" si="1"/>
        <v>40781</v>
      </c>
      <c r="U70" s="12">
        <f t="shared" si="1"/>
        <v>40782</v>
      </c>
      <c r="V70" s="12">
        <f t="shared" si="1"/>
        <v>40783</v>
      </c>
      <c r="W70" s="12">
        <f t="shared" si="1"/>
        <v>40784</v>
      </c>
      <c r="X70" s="12">
        <f t="shared" si="1"/>
        <v>40785</v>
      </c>
      <c r="Y70" s="12">
        <f t="shared" si="1"/>
        <v>40786</v>
      </c>
      <c r="Z70" s="12">
        <f t="shared" si="1"/>
        <v>40787</v>
      </c>
      <c r="AA70" s="12">
        <f t="shared" si="1"/>
        <v>40788</v>
      </c>
      <c r="AB70" s="12">
        <f t="shared" si="1"/>
        <v>40789</v>
      </c>
      <c r="AC70" s="12">
        <f t="shared" si="1"/>
        <v>40790</v>
      </c>
      <c r="AD70" s="12">
        <f t="shared" si="1"/>
        <v>40791</v>
      </c>
      <c r="AE70" s="12">
        <f t="shared" si="1"/>
        <v>40792</v>
      </c>
      <c r="AF70" s="12">
        <f t="shared" si="1"/>
        <v>40793</v>
      </c>
      <c r="AG70" s="12">
        <f t="shared" si="1"/>
        <v>40794</v>
      </c>
      <c r="AH70" s="12">
        <f t="shared" si="1"/>
        <v>40795</v>
      </c>
      <c r="AI70" s="12">
        <f t="shared" si="1"/>
        <v>40796</v>
      </c>
      <c r="AJ70" s="12">
        <f t="shared" si="1"/>
        <v>40797</v>
      </c>
      <c r="AK70" s="12">
        <f t="shared" si="1"/>
        <v>40798</v>
      </c>
      <c r="AL70" s="12">
        <f t="shared" si="1"/>
        <v>40799</v>
      </c>
      <c r="AM70" s="12">
        <f t="shared" si="1"/>
        <v>40800</v>
      </c>
      <c r="AN70" s="12">
        <f t="shared" si="1"/>
        <v>40801</v>
      </c>
      <c r="AO70" s="12">
        <f t="shared" si="1"/>
        <v>40802</v>
      </c>
      <c r="AP70" s="12">
        <f t="shared" si="1"/>
        <v>40803</v>
      </c>
      <c r="AQ70" s="12">
        <f t="shared" si="1"/>
        <v>40804</v>
      </c>
      <c r="AR70" s="12">
        <f t="shared" si="1"/>
        <v>40805</v>
      </c>
      <c r="AS70" s="12">
        <f t="shared" si="1"/>
        <v>40806</v>
      </c>
      <c r="AT70" s="12">
        <f t="shared" si="1"/>
        <v>40807</v>
      </c>
      <c r="AU70" s="12">
        <f t="shared" si="1"/>
        <v>40808</v>
      </c>
      <c r="AV70" s="12">
        <f t="shared" si="1"/>
        <v>40809</v>
      </c>
      <c r="AW70" s="12">
        <f t="shared" si="1"/>
        <v>40810</v>
      </c>
      <c r="AX70" s="12">
        <f t="shared" si="1"/>
        <v>40811</v>
      </c>
      <c r="AY70" s="12">
        <f t="shared" si="1"/>
        <v>40812</v>
      </c>
      <c r="AZ70" s="12">
        <f t="shared" si="1"/>
        <v>40813</v>
      </c>
      <c r="BA70" s="12">
        <f t="shared" si="1"/>
        <v>40814</v>
      </c>
      <c r="BB70" s="12">
        <f t="shared" si="1"/>
        <v>40815</v>
      </c>
      <c r="BC70" s="12">
        <f t="shared" si="1"/>
        <v>40816</v>
      </c>
    </row>
  </sheetData>
  <autoFilter ref="A9:BC70">
    <filterColumn colId="4"/>
  </autoFilter>
  <conditionalFormatting sqref="I50:AV67 I10:BC12 I28:BC37 I39:BC48 I16:BC26 I50:BC66">
    <cfRule type="cellIs" dxfId="11" priority="10" operator="equal">
      <formula>"-"</formula>
    </cfRule>
    <cfRule type="cellIs" dxfId="10" priority="11" operator="equal">
      <formula>"E"</formula>
    </cfRule>
    <cfRule type="cellIs" dxfId="9" priority="12" operator="equal">
      <formula>"B"</formula>
    </cfRule>
  </conditionalFormatting>
  <conditionalFormatting sqref="I10:BC12 I28:BC37 I39:BC48 I16:BC26 I50:BC66">
    <cfRule type="cellIs" dxfId="8" priority="9" operator="equal">
      <formula>"BE"</formula>
    </cfRule>
  </conditionalFormatting>
  <conditionalFormatting sqref="I14">
    <cfRule type="cellIs" dxfId="7" priority="6" operator="equal">
      <formula>"-"</formula>
    </cfRule>
    <cfRule type="cellIs" dxfId="6" priority="7" operator="equal">
      <formula>"E"</formula>
    </cfRule>
    <cfRule type="cellIs" dxfId="5" priority="8" operator="equal">
      <formula>"B"</formula>
    </cfRule>
  </conditionalFormatting>
  <conditionalFormatting sqref="I14">
    <cfRule type="cellIs" dxfId="4" priority="5" operator="equal">
      <formula>"BE"</formula>
    </cfRule>
  </conditionalFormatting>
  <conditionalFormatting sqref="I14:BC14">
    <cfRule type="cellIs" dxfId="3" priority="2" operator="equal">
      <formula>"-"</formula>
    </cfRule>
    <cfRule type="cellIs" dxfId="2" priority="3" operator="equal">
      <formula>"E"</formula>
    </cfRule>
    <cfRule type="cellIs" dxfId="1" priority="4" operator="equal">
      <formula>"B"</formula>
    </cfRule>
  </conditionalFormatting>
  <conditionalFormatting sqref="I14:BC14">
    <cfRule type="cellIs" dxfId="0" priority="1" operator="equal">
      <formula>"BE"</formula>
    </cfRule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Convetion</vt:lpstr>
      <vt:lpstr>Plan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2011-08-20T09:22:05Z</dcterms:modified>
</cp:coreProperties>
</file>