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4620" activeTab="1"/>
  </bookViews>
  <sheets>
    <sheet name="Convetion" sheetId="1" r:id="rId1"/>
    <sheet name="Plan" sheetId="2" r:id="rId2"/>
  </sheets>
  <definedNames>
    <definedName name="_xlnm._FilterDatabase" localSheetId="1" hidden="1">Plan!$A$10:$BE$72</definedName>
  </definedNames>
  <calcPr calcId="124519"/>
</workbook>
</file>

<file path=xl/calcChain.xml><?xml version="1.0" encoding="utf-8"?>
<calcChain xmlns="http://schemas.openxmlformats.org/spreadsheetml/2006/main">
  <c r="D3" i="2"/>
  <c r="D2"/>
  <c r="D8"/>
  <c r="D5"/>
  <c r="D4"/>
  <c r="D6"/>
  <c r="D7"/>
  <c r="F23"/>
  <c r="G23"/>
  <c r="F24"/>
  <c r="G24"/>
  <c r="F25"/>
  <c r="G25"/>
  <c r="F27"/>
  <c r="G27"/>
  <c r="G15"/>
  <c r="F15"/>
  <c r="F18"/>
  <c r="G18"/>
  <c r="F19"/>
  <c r="G19"/>
  <c r="F20"/>
  <c r="G20"/>
  <c r="F43"/>
  <c r="G43"/>
  <c r="F44"/>
  <c r="G44"/>
  <c r="F31"/>
  <c r="G31"/>
  <c r="F33"/>
  <c r="G33"/>
  <c r="F34"/>
  <c r="G34"/>
  <c r="F36"/>
  <c r="G36"/>
  <c r="F37"/>
  <c r="G37"/>
  <c r="F38"/>
  <c r="G38"/>
  <c r="F39"/>
  <c r="G39"/>
  <c r="F21"/>
  <c r="G21"/>
  <c r="F22"/>
  <c r="G22"/>
  <c r="F26"/>
  <c r="G26"/>
  <c r="F68" l="1"/>
  <c r="G68"/>
  <c r="F48"/>
  <c r="F52"/>
  <c r="F54"/>
  <c r="G54"/>
  <c r="F55"/>
  <c r="G55"/>
  <c r="F56"/>
  <c r="G56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G45"/>
  <c r="F45"/>
  <c r="G41"/>
  <c r="F41"/>
  <c r="G29"/>
  <c r="F29"/>
  <c r="G17"/>
  <c r="F17"/>
  <c r="L72"/>
  <c r="G13" s="1"/>
  <c r="M72"/>
  <c r="N72"/>
  <c r="O72"/>
  <c r="P72"/>
  <c r="G11" s="1"/>
  <c r="Q72"/>
  <c r="R72"/>
  <c r="S72"/>
  <c r="T72"/>
  <c r="U72"/>
  <c r="V72"/>
  <c r="W72"/>
  <c r="F47" s="1"/>
  <c r="X72"/>
  <c r="G47" s="1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K72"/>
  <c r="F11" s="1"/>
  <c r="D3" i="1"/>
  <c r="C4" s="1"/>
  <c r="D4" s="1"/>
  <c r="C5" s="1"/>
  <c r="D5" s="1"/>
  <c r="C6" s="1"/>
  <c r="D6" s="1"/>
  <c r="C7" s="1"/>
  <c r="D7" s="1"/>
  <c r="C8" s="1"/>
  <c r="D8" s="1"/>
  <c r="C9" s="1"/>
  <c r="D9" s="1"/>
  <c r="C10" s="1"/>
  <c r="D10" s="1"/>
  <c r="C11" s="1"/>
  <c r="D11" s="1"/>
  <c r="C12" s="1"/>
  <c r="D12" s="1"/>
  <c r="C13" s="1"/>
  <c r="D13" s="1"/>
  <c r="C14" s="1"/>
  <c r="D14" s="1"/>
  <c r="G52" i="2" l="1"/>
  <c r="G48"/>
  <c r="F53"/>
  <c r="F49"/>
  <c r="G53"/>
  <c r="G49"/>
  <c r="F13"/>
  <c r="F12"/>
  <c r="G12"/>
</calcChain>
</file>

<file path=xl/sharedStrings.xml><?xml version="1.0" encoding="utf-8"?>
<sst xmlns="http://schemas.openxmlformats.org/spreadsheetml/2006/main" count="291" uniqueCount="123">
  <si>
    <t>STT</t>
  </si>
  <si>
    <t>Họ và Tên</t>
  </si>
  <si>
    <t>From Region</t>
  </si>
  <si>
    <t>ToRegion</t>
  </si>
  <si>
    <t>Form Number</t>
  </si>
  <si>
    <t>Nguyễn Danh Tú</t>
  </si>
  <si>
    <t>Đinh Hồng Lĩnh</t>
  </si>
  <si>
    <t>Trần Duy Hưng</t>
  </si>
  <si>
    <t>FORM</t>
  </si>
  <si>
    <t>VARIABLE</t>
  </si>
  <si>
    <t xml:space="preserve">PHẢI </t>
  </si>
  <si>
    <t>- Theo đúng số được phân</t>
  </si>
  <si>
    <t xml:space="preserve">- </t>
  </si>
  <si>
    <t>KHÔNG ĐƯỢC</t>
  </si>
  <si>
    <t>- 02 form trùng số</t>
  </si>
  <si>
    <t>Ví dụ:</t>
  </si>
  <si>
    <t>f201_dm_category</t>
  </si>
  <si>
    <t>f201_DM_CATETORY</t>
  </si>
  <si>
    <t>- Viết chữ HOA</t>
  </si>
  <si>
    <t>Vũ Quốc Uy</t>
  </si>
  <si>
    <t>Nguyễn Ngọc Minh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</si>
  <si>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</si>
  <si>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</si>
  <si>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</si>
  <si>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</si>
  <si>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</si>
  <si>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</si>
  <si>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</si>
  <si>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</si>
  <si>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Dựng ứng dụng nền (sourcecode+db)</t>
  </si>
  <si>
    <t>Up ứng dụng lên Code.Google</t>
  </si>
  <si>
    <t>LinhDH</t>
  </si>
  <si>
    <t>Xây dựng Demo</t>
  </si>
  <si>
    <t>Nhập số dư đầu hàng hóa</t>
  </si>
  <si>
    <t>Bán hàng</t>
  </si>
  <si>
    <t>Nhập hàng</t>
  </si>
  <si>
    <t>Báo cáo</t>
  </si>
  <si>
    <t>Danh mục</t>
  </si>
  <si>
    <t>Chức năng nghiệp vụ</t>
  </si>
  <si>
    <t>Xuất nhập tồn</t>
  </si>
  <si>
    <t>END LINE</t>
  </si>
  <si>
    <t>B</t>
  </si>
  <si>
    <t>E</t>
  </si>
  <si>
    <t>Kiểm kê hàng hóa dịch vụ</t>
  </si>
  <si>
    <t>- Xuất bán hàng</t>
  </si>
  <si>
    <t>- Xuất thanh lý</t>
  </si>
  <si>
    <t>- Nhập hàng nhà cung cấp</t>
  </si>
  <si>
    <t>- Nhập hàng trả lại khách hàng</t>
  </si>
  <si>
    <t>Lịch sử hàng hóa</t>
  </si>
  <si>
    <t>Báo cáo bán hàng</t>
  </si>
  <si>
    <t>Báo cáo doanh thu bán hàng trong kỳ (ngày, tháng, năm)</t>
  </si>
  <si>
    <t>Báo cáo bán hàng theo nhóm hàng</t>
  </si>
  <si>
    <t>Báo cáo bán hàng theo hàng hóa</t>
  </si>
  <si>
    <t>Báo cáo nhập, xuất, tồn kho</t>
  </si>
  <si>
    <t>Báo cáo tổng hợp xuất nhập tồn</t>
  </si>
  <si>
    <t xml:space="preserve">Quản lý nhà phân phối </t>
  </si>
  <si>
    <t>Quản lý danh mục hàng hóa (có cấp mã hàng)</t>
  </si>
  <si>
    <t>Quản lý danh mục nhóm hàng hóa</t>
  </si>
  <si>
    <t>Quản lý danh mục kho</t>
  </si>
  <si>
    <t>Quản lý nhân viên</t>
  </si>
  <si>
    <t>Quản trị hệ thống</t>
  </si>
  <si>
    <t>Đăng nhập hệ thống, đổi mật khẩu, quản lý user, phân quyền</t>
  </si>
  <si>
    <t>Xem, sửa thông tin về công ty</t>
  </si>
  <si>
    <t>-</t>
  </si>
  <si>
    <t>BE</t>
  </si>
  <si>
    <t>Tund+ LinhDH</t>
  </si>
  <si>
    <t>Uy</t>
  </si>
  <si>
    <t>Minh</t>
  </si>
  <si>
    <t>Toan</t>
  </si>
  <si>
    <t>Hưng</t>
  </si>
  <si>
    <t>Quản lý đơn vị sản phẩm</t>
  </si>
  <si>
    <t>Hệ số</t>
  </si>
  <si>
    <t>Người tham gia</t>
  </si>
  <si>
    <t>Hệ số công việc</t>
  </si>
  <si>
    <t>Trang chủ</t>
  </si>
  <si>
    <t>Giao diện các trang danh mục</t>
  </si>
  <si>
    <t>Quản lý khách hàng master</t>
  </si>
  <si>
    <t>Quản lý khách hàng detail</t>
  </si>
  <si>
    <t>Quản lý nhóm khách hàng detail</t>
  </si>
  <si>
    <t>Quản lý nhóm khách hàng master</t>
  </si>
  <si>
    <t>Status</t>
  </si>
  <si>
    <t>Trạng thái</t>
  </si>
  <si>
    <t>Đang làm</t>
  </si>
  <si>
    <t>Đã xong</t>
  </si>
  <si>
    <t>Đã phân</t>
  </si>
  <si>
    <t>Quá Deadline</t>
  </si>
  <si>
    <t>Thu thập dữ liệu</t>
  </si>
  <si>
    <t>Danh mục nhóm sản phẩm</t>
  </si>
  <si>
    <t>Danh mục sản phẩm</t>
  </si>
  <si>
    <t>Mẫu báo cáo dạng excel (nhập xuất tồn, …)</t>
  </si>
  <si>
    <t>Số form</t>
  </si>
  <si>
    <t>f701</t>
  </si>
  <si>
    <t>f901</t>
  </si>
  <si>
    <t>f301</t>
  </si>
  <si>
    <t>f201</t>
  </si>
  <si>
    <t>f801</t>
  </si>
  <si>
    <t>f601</t>
  </si>
  <si>
    <t>f501</t>
  </si>
  <si>
    <t>f401</t>
  </si>
  <si>
    <t>f321</t>
  </si>
  <si>
    <t>f311</t>
  </si>
  <si>
    <t>f331</t>
  </si>
  <si>
    <t>f341</t>
  </si>
  <si>
    <t>f351</t>
  </si>
  <si>
    <t>f361</t>
  </si>
  <si>
    <t>f371</t>
  </si>
  <si>
    <t>f381</t>
  </si>
  <si>
    <t>f911</t>
  </si>
  <si>
    <t>f921</t>
  </si>
  <si>
    <t>f931</t>
  </si>
  <si>
    <t>f932</t>
  </si>
  <si>
    <t>f941</t>
  </si>
  <si>
    <t>f951</t>
  </si>
  <si>
    <t>f961</t>
  </si>
  <si>
    <t>f998, f999</t>
  </si>
  <si>
    <t>f602</t>
  </si>
  <si>
    <t>Báo cáo nhập, xuất trong kỳ (ngày, tháng, năm), chi tiết từng giao dịch</t>
  </si>
  <si>
    <t>Báo cáo phiếu nhập/xuất trong kỳ</t>
  </si>
  <si>
    <t>f971</t>
  </si>
  <si>
    <t>Báo cáo số dư tồn kho tại ngày (theo kho, nhà phân phối, nhóm hàng hóa)</t>
  </si>
  <si>
    <t>BinhTV</t>
  </si>
  <si>
    <t>Cập nhật giá bán sản phẩm: tạo form</t>
  </si>
  <si>
    <t>Cập nhật giá bán sản phẩm: code chi tiết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</si>
</sst>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dd\-mm"/>
    <numFmt numFmtId="166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5" fillId="3" borderId="1" xfId="0" applyFont="1" applyFill="1" applyBorder="1"/>
    <xf numFmtId="0" fontId="8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0" fillId="6" borderId="0" xfId="0" applyFill="1"/>
    <xf numFmtId="0" fontId="9" fillId="3" borderId="1" xfId="0" applyFont="1" applyFill="1" applyBorder="1"/>
    <xf numFmtId="164" fontId="9" fillId="3" borderId="1" xfId="0" applyNumberFormat="1" applyFont="1" applyFill="1" applyBorder="1"/>
    <xf numFmtId="164" fontId="9" fillId="0" borderId="1" xfId="0" applyNumberFormat="1" applyFont="1" applyFill="1" applyBorder="1"/>
    <xf numFmtId="0" fontId="9" fillId="0" borderId="1" xfId="0" applyFont="1" applyBorder="1"/>
    <xf numFmtId="164" fontId="9" fillId="0" borderId="0" xfId="0" applyNumberFormat="1" applyFont="1" applyFill="1"/>
    <xf numFmtId="164" fontId="0" fillId="6" borderId="0" xfId="0" applyNumberFormat="1" applyFill="1"/>
    <xf numFmtId="0" fontId="1" fillId="2" borderId="1" xfId="0" applyFont="1" applyFill="1" applyBorder="1" applyAlignment="1">
      <alignment horizontal="center" vertical="center"/>
    </xf>
    <xf numFmtId="166" fontId="0" fillId="0" borderId="0" xfId="1" applyNumberFormat="1" applyFont="1"/>
    <xf numFmtId="43" fontId="0" fillId="0" borderId="0" xfId="0" applyNumberFormat="1"/>
    <xf numFmtId="0" fontId="0" fillId="6" borderId="1" xfId="0" applyFill="1" applyBorder="1"/>
    <xf numFmtId="0" fontId="0" fillId="6" borderId="1" xfId="0" applyNumberFormat="1" applyFill="1" applyBorder="1"/>
  </cellXfs>
  <cellStyles count="2">
    <cellStyle name="Comma" xfId="1" builtinId="3"/>
    <cellStyle name="Normal" xfId="0" builtinId="0"/>
  </cellStyles>
  <dxfs count="8"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19" sqref="D19"/>
    </sheetView>
  </sheetViews>
  <sheetFormatPr defaultRowHeight="15"/>
  <cols>
    <col min="2" max="2" width="33.5703125" customWidth="1"/>
    <col min="3" max="3" width="26.42578125" customWidth="1"/>
    <col min="4" max="4" width="25.5703125" customWidth="1"/>
  </cols>
  <sheetData>
    <row r="1" spans="1:4" s="2" customFormat="1">
      <c r="A1" s="29" t="s">
        <v>0</v>
      </c>
      <c r="B1" s="29" t="s">
        <v>1</v>
      </c>
      <c r="C1" s="29" t="s">
        <v>4</v>
      </c>
      <c r="D1" s="29"/>
    </row>
    <row r="2" spans="1:4" s="2" customFormat="1">
      <c r="A2" s="29"/>
      <c r="B2" s="29"/>
      <c r="C2" s="3" t="s">
        <v>2</v>
      </c>
      <c r="D2" s="3" t="s">
        <v>3</v>
      </c>
    </row>
    <row r="3" spans="1:4">
      <c r="A3" s="1">
        <v>1</v>
      </c>
      <c r="B3" s="1" t="s">
        <v>5</v>
      </c>
      <c r="C3" s="1">
        <v>201</v>
      </c>
      <c r="D3" s="1">
        <f>C3+99</f>
        <v>300</v>
      </c>
    </row>
    <row r="4" spans="1:4">
      <c r="A4" s="1">
        <v>2</v>
      </c>
      <c r="B4" s="1" t="s">
        <v>6</v>
      </c>
      <c r="C4" s="1">
        <f>D3+1</f>
        <v>301</v>
      </c>
      <c r="D4" s="1">
        <f>C4+99</f>
        <v>400</v>
      </c>
    </row>
    <row r="5" spans="1:4">
      <c r="A5" s="1">
        <v>3</v>
      </c>
      <c r="B5" s="1" t="s">
        <v>7</v>
      </c>
      <c r="C5" s="1">
        <f t="shared" ref="C5:C14" si="0">D4+1</f>
        <v>401</v>
      </c>
      <c r="D5" s="1">
        <f t="shared" ref="D5:D14" si="1">C5+99</f>
        <v>500</v>
      </c>
    </row>
    <row r="6" spans="1:4">
      <c r="A6" s="1">
        <v>4</v>
      </c>
      <c r="B6" s="1" t="s">
        <v>19</v>
      </c>
      <c r="C6" s="1">
        <f t="shared" si="0"/>
        <v>501</v>
      </c>
      <c r="D6" s="1">
        <f t="shared" si="1"/>
        <v>600</v>
      </c>
    </row>
    <row r="7" spans="1:4">
      <c r="A7" s="1">
        <v>5</v>
      </c>
      <c r="B7" s="1" t="s">
        <v>20</v>
      </c>
      <c r="C7" s="1">
        <f t="shared" si="0"/>
        <v>601</v>
      </c>
      <c r="D7" s="1">
        <f t="shared" si="1"/>
        <v>700</v>
      </c>
    </row>
    <row r="8" spans="1:4">
      <c r="A8" s="1">
        <v>6</v>
      </c>
      <c r="B8" s="1"/>
      <c r="C8" s="1">
        <f t="shared" si="0"/>
        <v>701</v>
      </c>
      <c r="D8" s="1">
        <f t="shared" si="1"/>
        <v>800</v>
      </c>
    </row>
    <row r="9" spans="1:4">
      <c r="A9" s="1">
        <v>7</v>
      </c>
      <c r="B9" s="1"/>
      <c r="C9" s="1">
        <f t="shared" si="0"/>
        <v>801</v>
      </c>
      <c r="D9" s="1">
        <f t="shared" si="1"/>
        <v>900</v>
      </c>
    </row>
    <row r="10" spans="1:4">
      <c r="A10" s="1">
        <v>8</v>
      </c>
      <c r="B10" s="1"/>
      <c r="C10" s="1">
        <f t="shared" si="0"/>
        <v>901</v>
      </c>
      <c r="D10" s="1">
        <f t="shared" si="1"/>
        <v>1000</v>
      </c>
    </row>
    <row r="11" spans="1:4">
      <c r="A11" s="1">
        <v>9</v>
      </c>
      <c r="B11" s="1"/>
      <c r="C11" s="1">
        <f t="shared" si="0"/>
        <v>1001</v>
      </c>
      <c r="D11" s="1">
        <f t="shared" si="1"/>
        <v>1100</v>
      </c>
    </row>
    <row r="12" spans="1:4">
      <c r="A12" s="1">
        <v>10</v>
      </c>
      <c r="B12" s="1"/>
      <c r="C12" s="1">
        <f t="shared" si="0"/>
        <v>1101</v>
      </c>
      <c r="D12" s="1">
        <f t="shared" si="1"/>
        <v>1200</v>
      </c>
    </row>
    <row r="13" spans="1:4">
      <c r="A13" s="1">
        <v>11</v>
      </c>
      <c r="B13" s="1"/>
      <c r="C13" s="1">
        <f t="shared" si="0"/>
        <v>1201</v>
      </c>
      <c r="D13" s="1">
        <f t="shared" si="1"/>
        <v>1300</v>
      </c>
    </row>
    <row r="14" spans="1:4">
      <c r="A14" s="1">
        <v>12</v>
      </c>
      <c r="B14" s="1"/>
      <c r="C14" s="1">
        <f t="shared" si="0"/>
        <v>1301</v>
      </c>
      <c r="D14" s="1">
        <f t="shared" si="1"/>
        <v>1400</v>
      </c>
    </row>
    <row r="16" spans="1:4" s="4" customFormat="1">
      <c r="A16" s="4" t="s">
        <v>8</v>
      </c>
    </row>
    <row r="17" spans="1:3" s="8" customFormat="1">
      <c r="A17" s="7" t="s">
        <v>10</v>
      </c>
      <c r="C17" s="7" t="s">
        <v>13</v>
      </c>
    </row>
    <row r="18" spans="1:3">
      <c r="A18" s="5" t="s">
        <v>11</v>
      </c>
      <c r="C18" s="6" t="s">
        <v>14</v>
      </c>
    </row>
    <row r="19" spans="1:3">
      <c r="A19" s="5" t="s">
        <v>12</v>
      </c>
      <c r="C19" s="6" t="s">
        <v>18</v>
      </c>
    </row>
    <row r="20" spans="1:3">
      <c r="A20" s="5"/>
      <c r="C20" s="5"/>
    </row>
    <row r="21" spans="1:3" s="8" customFormat="1">
      <c r="A21" s="7" t="s">
        <v>15</v>
      </c>
    </row>
    <row r="22" spans="1:3">
      <c r="A22" t="s">
        <v>16</v>
      </c>
    </row>
    <row r="23" spans="1:3">
      <c r="A23" s="6" t="s">
        <v>17</v>
      </c>
    </row>
    <row r="25" spans="1:3" s="4" customFormat="1">
      <c r="A25" s="4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72"/>
  <sheetViews>
    <sheetView tabSelected="1" workbookViewId="0">
      <pane xSplit="7" ySplit="9" topLeftCell="H10" activePane="bottomRight" state="frozen"/>
      <selection pane="topRight" activeCell="G1" sqref="G1"/>
      <selection pane="bottomLeft" activeCell="A7" sqref="A7"/>
      <selection pane="bottomRight" activeCell="H3" sqref="H3"/>
    </sheetView>
  </sheetViews>
  <sheetFormatPr defaultRowHeight="15"/>
  <cols>
    <col min="1" max="1" width="4.28515625" customWidth="1"/>
    <col min="3" max="3" width="64.42578125" bestFit="1" customWidth="1"/>
    <col min="4" max="4" width="14.5703125" bestFit="1" customWidth="1"/>
    <col min="5" max="5" width="13.28515625" customWidth="1"/>
    <col min="6" max="6" width="9.7109375" style="9" bestFit="1" customWidth="1"/>
    <col min="7" max="7" width="10" style="9" customWidth="1"/>
    <col min="8" max="8" width="13.140625" style="9" bestFit="1" customWidth="1"/>
    <col min="9" max="9" width="13.28515625" bestFit="1" customWidth="1"/>
    <col min="11" max="11" width="14.28515625" bestFit="1" customWidth="1"/>
    <col min="12" max="57" width="5.7109375" bestFit="1" customWidth="1"/>
  </cols>
  <sheetData>
    <row r="1" spans="1:57">
      <c r="C1" s="32" t="s">
        <v>72</v>
      </c>
      <c r="D1" s="32" t="s">
        <v>73</v>
      </c>
      <c r="E1" s="22"/>
      <c r="F1" s="28" t="s">
        <v>81</v>
      </c>
      <c r="K1" s="30"/>
    </row>
    <row r="2" spans="1:57">
      <c r="C2" s="32" t="s">
        <v>26</v>
      </c>
      <c r="D2" s="33">
        <f>SUMIF($D$10:$D$68,C2,$E$10:$E$68)+E12*2/3</f>
        <v>19</v>
      </c>
      <c r="E2" s="22"/>
      <c r="F2" s="28" t="s">
        <v>84</v>
      </c>
      <c r="I2" s="31"/>
    </row>
    <row r="3" spans="1:57">
      <c r="C3" s="32" t="s">
        <v>31</v>
      </c>
      <c r="D3" s="33">
        <f>SUMIF($D$10:$D$68,C3,$E$10:$E$68)+E12*1/3</f>
        <v>5</v>
      </c>
      <c r="E3" s="22"/>
      <c r="F3" s="28" t="s">
        <v>82</v>
      </c>
      <c r="I3" s="31"/>
    </row>
    <row r="4" spans="1:57">
      <c r="C4" s="32" t="s">
        <v>69</v>
      </c>
      <c r="D4" s="32">
        <f>SUMIF($D$10:$D$68,C4,$E$10:$E$68)</f>
        <v>2.4</v>
      </c>
      <c r="E4" s="22"/>
      <c r="F4" s="28" t="s">
        <v>85</v>
      </c>
      <c r="I4" s="31"/>
    </row>
    <row r="5" spans="1:57">
      <c r="C5" s="32" t="s">
        <v>67</v>
      </c>
      <c r="D5" s="32">
        <f>SUMIF($D$10:$D$68,C5,$E$10:$E$68)</f>
        <v>2</v>
      </c>
      <c r="E5" s="22"/>
      <c r="F5" s="28" t="s">
        <v>83</v>
      </c>
      <c r="I5" s="31"/>
    </row>
    <row r="6" spans="1:57">
      <c r="C6" s="32" t="s">
        <v>68</v>
      </c>
      <c r="D6" s="32">
        <f>SUMIF($D$10:$D$68,C6,$E$10:$E$68)</f>
        <v>2.6</v>
      </c>
      <c r="E6" s="22"/>
      <c r="I6" s="31"/>
    </row>
    <row r="7" spans="1:57">
      <c r="C7" s="32" t="s">
        <v>66</v>
      </c>
      <c r="D7" s="32">
        <f>SUMIF($D$10:$D$68,C7,$E$10:$E$68)</f>
        <v>11</v>
      </c>
      <c r="E7" s="22"/>
      <c r="I7" s="31"/>
    </row>
    <row r="8" spans="1:57">
      <c r="C8" s="32" t="s">
        <v>120</v>
      </c>
      <c r="D8" s="32">
        <f>SUMIF($D$10:$D$68,C8,$E$10:$E$68)</f>
        <v>1</v>
      </c>
      <c r="E8" s="22"/>
      <c r="I8" s="31"/>
    </row>
    <row r="9" spans="1:57" s="16" customFormat="1" ht="30">
      <c r="B9" s="15" t="s">
        <v>0</v>
      </c>
      <c r="C9" s="15" t="s">
        <v>21</v>
      </c>
      <c r="D9" s="15" t="s">
        <v>22</v>
      </c>
      <c r="E9" s="15" t="s">
        <v>71</v>
      </c>
      <c r="F9" s="15" t="s">
        <v>25</v>
      </c>
      <c r="G9" s="15" t="s">
        <v>23</v>
      </c>
      <c r="H9" s="15" t="s">
        <v>80</v>
      </c>
      <c r="I9" s="15" t="s">
        <v>24</v>
      </c>
      <c r="J9" s="15" t="s">
        <v>90</v>
      </c>
      <c r="K9" s="15">
        <v>40770</v>
      </c>
      <c r="L9" s="15">
        <v>40771</v>
      </c>
      <c r="M9" s="15">
        <v>40772</v>
      </c>
      <c r="N9" s="15">
        <v>40773</v>
      </c>
      <c r="O9" s="15">
        <v>40774</v>
      </c>
      <c r="P9" s="15">
        <v>40775</v>
      </c>
      <c r="Q9" s="15">
        <v>40776</v>
      </c>
      <c r="R9" s="15">
        <v>40777</v>
      </c>
      <c r="S9" s="15">
        <v>40778</v>
      </c>
      <c r="T9" s="15">
        <v>40779</v>
      </c>
      <c r="U9" s="15">
        <v>40780</v>
      </c>
      <c r="V9" s="15">
        <v>40781</v>
      </c>
      <c r="W9" s="15">
        <v>40782</v>
      </c>
      <c r="X9" s="15">
        <v>40783</v>
      </c>
      <c r="Y9" s="15">
        <v>40784</v>
      </c>
      <c r="Z9" s="15">
        <v>40785</v>
      </c>
      <c r="AA9" s="15">
        <v>40786</v>
      </c>
      <c r="AB9" s="15">
        <v>40787</v>
      </c>
      <c r="AC9" s="15">
        <v>40788</v>
      </c>
      <c r="AD9" s="15">
        <v>40789</v>
      </c>
      <c r="AE9" s="15">
        <v>40790</v>
      </c>
      <c r="AF9" s="15">
        <v>40791</v>
      </c>
      <c r="AG9" s="15">
        <v>40792</v>
      </c>
      <c r="AH9" s="15">
        <v>40793</v>
      </c>
      <c r="AI9" s="15">
        <v>40794</v>
      </c>
      <c r="AJ9" s="15">
        <v>40795</v>
      </c>
      <c r="AK9" s="15">
        <v>40796</v>
      </c>
      <c r="AL9" s="15">
        <v>40797</v>
      </c>
      <c r="AM9" s="15">
        <v>40798</v>
      </c>
      <c r="AN9" s="15">
        <v>40799</v>
      </c>
      <c r="AO9" s="15">
        <v>40800</v>
      </c>
      <c r="AP9" s="15">
        <v>40801</v>
      </c>
      <c r="AQ9" s="15">
        <v>40802</v>
      </c>
      <c r="AR9" s="15">
        <v>40803</v>
      </c>
      <c r="AS9" s="15">
        <v>40804</v>
      </c>
      <c r="AT9" s="15">
        <v>40805</v>
      </c>
      <c r="AU9" s="15">
        <v>40806</v>
      </c>
      <c r="AV9" s="15">
        <v>40807</v>
      </c>
      <c r="AW9" s="15">
        <v>40808</v>
      </c>
      <c r="AX9" s="15">
        <v>40809</v>
      </c>
      <c r="AY9" s="15">
        <v>40810</v>
      </c>
      <c r="AZ9" s="15">
        <v>40811</v>
      </c>
      <c r="BA9" s="15">
        <v>40812</v>
      </c>
      <c r="BB9" s="15">
        <v>40813</v>
      </c>
      <c r="BC9" s="15">
        <v>40814</v>
      </c>
      <c r="BD9" s="15">
        <v>40815</v>
      </c>
      <c r="BE9" s="15">
        <v>40816</v>
      </c>
    </row>
    <row r="10" spans="1:57" s="14" customFormat="1">
      <c r="B10" s="13"/>
      <c r="C10" s="13" t="s">
        <v>27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spans="1:57">
      <c r="A11">
        <v>1</v>
      </c>
      <c r="B11" s="10"/>
      <c r="C11" s="10" t="s">
        <v>28</v>
      </c>
      <c r="D11" s="10" t="s">
        <v>26</v>
      </c>
      <c r="E11" s="10">
        <v>3</v>
      </c>
      <c r="F11" s="11">
        <f>IFERROR( HLOOKUP("BE",K11:BE$72,$A$72-$A11+1,FALSE),0)+ IFERROR( HLOOKUP("B",K11:BE$72,$A$72-$A11+1,FALSE),0)</f>
        <v>40770</v>
      </c>
      <c r="G11" s="11">
        <f>IFERROR( HLOOKUP("BE",K11:BE$72,$A$72-$A11+1,FALSE),0)+ IFERROR( HLOOKUP("E",K11:BE$72,$A$72-$A11+1,FALSE),0)</f>
        <v>40775</v>
      </c>
      <c r="H11" s="11" t="s">
        <v>83</v>
      </c>
      <c r="I11" s="10"/>
      <c r="J11" s="10"/>
      <c r="K11" s="1" t="s">
        <v>41</v>
      </c>
      <c r="L11" s="1" t="s">
        <v>63</v>
      </c>
      <c r="M11" s="1" t="s">
        <v>63</v>
      </c>
      <c r="N11" s="1" t="s">
        <v>63</v>
      </c>
      <c r="O11" s="1" t="s">
        <v>63</v>
      </c>
      <c r="P11" s="1" t="s">
        <v>42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10"/>
      <c r="C12" s="10" t="s">
        <v>29</v>
      </c>
      <c r="D12" s="10" t="s">
        <v>65</v>
      </c>
      <c r="E12" s="10">
        <v>3</v>
      </c>
      <c r="F12" s="11">
        <f>IFERROR( HLOOKUP("BE",K12:BE$72,$A$72-$A12+1,FALSE),0)+ IFERROR( HLOOKUP("B",K12:BE$72,$A$72-$A12+1,FALSE),0)</f>
        <v>40770</v>
      </c>
      <c r="G12" s="11">
        <f>IFERROR( HLOOKUP("BE",K12:BE$72,$A$72-$A12+1,FALSE),0)+ IFERROR( HLOOKUP("E",K12:BE$72,$A$72-$A12+1,FALSE),0)</f>
        <v>40770</v>
      </c>
      <c r="H12" s="11" t="s">
        <v>83</v>
      </c>
      <c r="I12" s="10"/>
      <c r="J12" s="10"/>
      <c r="K12" s="1" t="s">
        <v>64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10"/>
      <c r="C13" s="10" t="s">
        <v>30</v>
      </c>
      <c r="D13" s="10" t="s">
        <v>31</v>
      </c>
      <c r="E13" s="10">
        <v>1</v>
      </c>
      <c r="F13" s="11">
        <f>IFERROR( HLOOKUP("BE",K13:BE$72,$A$72-$A13+1,FALSE),0)+ IFERROR( HLOOKUP("B",K13:BE$72,$A$72-$A13+1,FALSE),0)</f>
        <v>40771</v>
      </c>
      <c r="G13" s="11">
        <f>IFERROR( HLOOKUP("BE",K13:BE$72,$A$72-$A13+1,FALSE),0)+ IFERROR( HLOOKUP("E",K13:BE$72,$A$72-$A13+1,FALSE),0)</f>
        <v>40771</v>
      </c>
      <c r="H13" s="11" t="s">
        <v>83</v>
      </c>
      <c r="I13" s="10"/>
      <c r="J13" s="10"/>
      <c r="K13" s="1"/>
      <c r="L13" s="1" t="s">
        <v>64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s="14" customFormat="1">
      <c r="A14">
        <v>4</v>
      </c>
      <c r="B14" s="13"/>
      <c r="C14" s="13" t="s">
        <v>32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1:57" s="27" customFormat="1">
      <c r="A15">
        <v>5</v>
      </c>
      <c r="B15" s="23"/>
      <c r="C15" s="23" t="s">
        <v>74</v>
      </c>
      <c r="D15" s="23" t="s">
        <v>66</v>
      </c>
      <c r="E15" s="23">
        <v>2</v>
      </c>
      <c r="F15" s="24">
        <f>IFERROR( HLOOKUP("BE",K15:BE$72,$A$72-$A15+1,FALSE),0)+ IFERROR( HLOOKUP("B",K15:BE$72,$A$72-$A15+1,FALSE),0)</f>
        <v>40774</v>
      </c>
      <c r="G15" s="24">
        <f>IFERROR( HLOOKUP("BE",K15:BE$72,$A$72-$A15+1,FALSE),0)+ IFERROR( HLOOKUP("E",K15:BE$72,$A$72-$A15+1,FALSE),0)</f>
        <v>40774</v>
      </c>
      <c r="H15" s="11" t="s">
        <v>83</v>
      </c>
      <c r="I15" s="25"/>
      <c r="J15" s="25"/>
      <c r="K15" s="26"/>
      <c r="L15" s="26"/>
      <c r="M15" s="26"/>
      <c r="N15" s="26"/>
      <c r="O15" s="26" t="s">
        <v>64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57" s="14" customFormat="1">
      <c r="A16">
        <v>6</v>
      </c>
      <c r="B16" s="13"/>
      <c r="C16" s="13" t="s">
        <v>37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1:57">
      <c r="A17">
        <v>7</v>
      </c>
      <c r="B17" s="10"/>
      <c r="C17" s="10" t="s">
        <v>55</v>
      </c>
      <c r="D17" s="10" t="s">
        <v>66</v>
      </c>
      <c r="E17" s="10">
        <v>1</v>
      </c>
      <c r="F17" s="11">
        <f>IFERROR( HLOOKUP("BE",K17:BE$72,$A$72-$A17+1,FALSE),0)+ IFERROR( HLOOKUP("B",K17:BE$72,$A$72-$A17+1,FALSE),0)</f>
        <v>40770</v>
      </c>
      <c r="G17" s="11">
        <f>IFERROR( HLOOKUP("BE",K17:BE$72,$A$72-$A17+1,FALSE),0)+ IFERROR( HLOOKUP("E",K17:BE$72,$A$72-$A17+1,FALSE),0)</f>
        <v>40775</v>
      </c>
      <c r="H17" s="11" t="s">
        <v>83</v>
      </c>
      <c r="I17" s="10"/>
      <c r="J17" s="10" t="s">
        <v>91</v>
      </c>
      <c r="K17" s="1" t="s">
        <v>41</v>
      </c>
      <c r="L17" s="1" t="s">
        <v>63</v>
      </c>
      <c r="M17" s="1" t="s">
        <v>63</v>
      </c>
      <c r="N17" s="1" t="s">
        <v>63</v>
      </c>
      <c r="O17" s="1" t="s">
        <v>63</v>
      </c>
      <c r="P17" s="1" t="s">
        <v>42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>
        <v>8</v>
      </c>
      <c r="B18" s="10"/>
      <c r="C18" s="10" t="s">
        <v>70</v>
      </c>
      <c r="D18" s="10" t="s">
        <v>68</v>
      </c>
      <c r="E18" s="10">
        <v>1</v>
      </c>
      <c r="F18" s="11">
        <f>IFERROR( HLOOKUP("BE",K18:BE$72,$A$72-$A18+1,FALSE),0)+ IFERROR( HLOOKUP("B",K18:BE$72,$A$72-$A18+1,FALSE),0)</f>
        <v>40770</v>
      </c>
      <c r="G18" s="11">
        <f>IFERROR( HLOOKUP("BE",K18:BE$72,$A$72-$A18+1,FALSE),0)+ IFERROR( HLOOKUP("E",K18:BE$72,$A$72-$A18+1,FALSE),0)</f>
        <v>40775</v>
      </c>
      <c r="H18" s="11" t="s">
        <v>83</v>
      </c>
      <c r="I18" s="10"/>
      <c r="J18" s="10" t="s">
        <v>92</v>
      </c>
      <c r="K18" s="1" t="s">
        <v>41</v>
      </c>
      <c r="L18" s="1" t="s">
        <v>63</v>
      </c>
      <c r="M18" s="1" t="s">
        <v>63</v>
      </c>
      <c r="N18" s="1" t="s">
        <v>63</v>
      </c>
      <c r="O18" s="1" t="s">
        <v>63</v>
      </c>
      <c r="P18" s="1" t="s">
        <v>42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>
        <v>9</v>
      </c>
      <c r="B19" s="10"/>
      <c r="C19" s="10" t="s">
        <v>56</v>
      </c>
      <c r="D19" s="10" t="s">
        <v>31</v>
      </c>
      <c r="E19" s="10">
        <v>1</v>
      </c>
      <c r="F19" s="11">
        <f>IFERROR( HLOOKUP("BE",K19:BE$72,$A$72-$A19+1,FALSE),0)+ IFERROR( HLOOKUP("B",K19:BE$72,$A$72-$A19+1,FALSE),0)</f>
        <v>40770</v>
      </c>
      <c r="G19" s="11">
        <f>IFERROR( HLOOKUP("BE",K19:BE$72,$A$72-$A19+1,FALSE),0)+ IFERROR( HLOOKUP("E",K19:BE$72,$A$72-$A19+1,FALSE),0)</f>
        <v>40776</v>
      </c>
      <c r="H19" s="11" t="s">
        <v>83</v>
      </c>
      <c r="I19" s="10"/>
      <c r="J19" s="10" t="s">
        <v>93</v>
      </c>
      <c r="K19" s="1" t="s">
        <v>41</v>
      </c>
      <c r="L19" s="1" t="s">
        <v>63</v>
      </c>
      <c r="M19" s="1" t="s">
        <v>63</v>
      </c>
      <c r="N19" s="1" t="s">
        <v>63</v>
      </c>
      <c r="O19" s="1" t="s">
        <v>63</v>
      </c>
      <c r="P19" s="1" t="s">
        <v>63</v>
      </c>
      <c r="Q19" s="1" t="s">
        <v>42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10</v>
      </c>
      <c r="B20" s="10"/>
      <c r="C20" s="10" t="s">
        <v>57</v>
      </c>
      <c r="D20" s="10" t="s">
        <v>26</v>
      </c>
      <c r="E20" s="10">
        <v>1</v>
      </c>
      <c r="F20" s="11">
        <f>IFERROR( HLOOKUP("BE",K20:BE$72,$A$72-$A20+1,FALSE),0)+ IFERROR( HLOOKUP("B",K20:BE$72,$A$72-$A20+1,FALSE),0)</f>
        <v>40770</v>
      </c>
      <c r="G20" s="11">
        <f>IFERROR( HLOOKUP("BE",K20:BE$72,$A$72-$A20+1,FALSE),0)+ IFERROR( HLOOKUP("E",K20:BE$72,$A$72-$A20+1,FALSE),0)</f>
        <v>40770</v>
      </c>
      <c r="H20" s="11" t="s">
        <v>83</v>
      </c>
      <c r="I20" s="10"/>
      <c r="J20" s="10" t="s">
        <v>94</v>
      </c>
      <c r="K20" s="1" t="s">
        <v>64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11</v>
      </c>
      <c r="B21" s="10"/>
      <c r="C21" s="10" t="s">
        <v>58</v>
      </c>
      <c r="D21" s="10" t="s">
        <v>68</v>
      </c>
      <c r="E21" s="10">
        <v>1</v>
      </c>
      <c r="F21" s="11">
        <f>IFERROR( HLOOKUP("BE",K21:BE$72,$A$72-$A21+1,FALSE),0)+ IFERROR( HLOOKUP("B",K21:BE$72,$A$72-$A21+1,FALSE),0)</f>
        <v>40770</v>
      </c>
      <c r="G21" s="11">
        <f>IFERROR( HLOOKUP("BE",K21:BE$72,$A$72-$A21+1,FALSE),0)+ IFERROR( HLOOKUP("E",K21:BE$72,$A$72-$A21+1,FALSE),0)</f>
        <v>40775</v>
      </c>
      <c r="H21" s="11" t="s">
        <v>83</v>
      </c>
      <c r="I21" s="10"/>
      <c r="J21" s="10" t="s">
        <v>95</v>
      </c>
      <c r="K21" s="1" t="s">
        <v>41</v>
      </c>
      <c r="L21" s="1" t="s">
        <v>63</v>
      </c>
      <c r="M21" s="1" t="s">
        <v>63</v>
      </c>
      <c r="N21" s="1" t="s">
        <v>63</v>
      </c>
      <c r="O21" s="1" t="s">
        <v>63</v>
      </c>
      <c r="P21" s="1" t="s">
        <v>42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12</v>
      </c>
      <c r="B22" s="10"/>
      <c r="C22" s="10" t="s">
        <v>59</v>
      </c>
      <c r="D22" s="10" t="s">
        <v>31</v>
      </c>
      <c r="E22" s="10" t="s">
        <v>63</v>
      </c>
      <c r="F22" s="11">
        <f>IFERROR( HLOOKUP("BE",K22:BE$72,$A$72-$A22+1,FALSE),0)+ IFERROR( HLOOKUP("B",K22:BE$72,$A$72-$A22+1,FALSE),0)</f>
        <v>40770</v>
      </c>
      <c r="G22" s="11">
        <f>IFERROR( HLOOKUP("BE",K22:BE$72,$A$72-$A22+1,FALSE),0)+ IFERROR( HLOOKUP("E",K22:BE$72,$A$72-$A22+1,FALSE),0)</f>
        <v>40775</v>
      </c>
      <c r="H22" s="11" t="s">
        <v>84</v>
      </c>
      <c r="I22" s="10"/>
      <c r="J22" s="10"/>
      <c r="K22" s="1" t="s">
        <v>41</v>
      </c>
      <c r="L22" s="1" t="s">
        <v>63</v>
      </c>
      <c r="M22" s="1" t="s">
        <v>63</v>
      </c>
      <c r="N22" s="1" t="s">
        <v>63</v>
      </c>
      <c r="O22" s="1" t="s">
        <v>63</v>
      </c>
      <c r="P22" s="1" t="s">
        <v>42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>
      <c r="A23">
        <v>13</v>
      </c>
      <c r="B23" s="10"/>
      <c r="C23" s="10" t="s">
        <v>79</v>
      </c>
      <c r="D23" s="10" t="s">
        <v>67</v>
      </c>
      <c r="E23" s="10">
        <v>0.4</v>
      </c>
      <c r="F23" s="11">
        <f>IFERROR( HLOOKUP("BE",K23:BE$72,$A$72-$A23+1,FALSE),0)+ IFERROR( HLOOKUP("B",K23:BE$72,$A$72-$A23+1,FALSE),0)</f>
        <v>40774</v>
      </c>
      <c r="G23" s="11">
        <f>IFERROR( HLOOKUP("BE",K23:BE$72,$A$72-$A23+1,FALSE),0)+ IFERROR( HLOOKUP("E",K23:BE$72,$A$72-$A23+1,FALSE),0)</f>
        <v>40774</v>
      </c>
      <c r="H23" s="11" t="s">
        <v>83</v>
      </c>
      <c r="I23" s="10"/>
      <c r="J23" s="10" t="s">
        <v>96</v>
      </c>
      <c r="K23" s="1"/>
      <c r="L23" s="1"/>
      <c r="M23" s="1"/>
      <c r="N23" s="1"/>
      <c r="O23" s="1" t="s">
        <v>64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>
      <c r="A24">
        <v>14</v>
      </c>
      <c r="B24" s="10"/>
      <c r="C24" s="10" t="s">
        <v>78</v>
      </c>
      <c r="D24" s="10" t="s">
        <v>67</v>
      </c>
      <c r="E24" s="10">
        <v>0.6</v>
      </c>
      <c r="F24" s="11">
        <f>IFERROR( HLOOKUP("BE",K24:BE$72,$A$72-$A24+1,FALSE),0)+ IFERROR( HLOOKUP("B",K24:BE$72,$A$72-$A24+1,FALSE),0)</f>
        <v>40770</v>
      </c>
      <c r="G24" s="11">
        <f>IFERROR( HLOOKUP("BE",K24:BE$72,$A$72-$A24+1,FALSE),0)+ IFERROR( HLOOKUP("E",K24:BE$72,$A$72-$A24+1,FALSE),0)</f>
        <v>40775</v>
      </c>
      <c r="H24" s="11" t="s">
        <v>83</v>
      </c>
      <c r="I24" s="10"/>
      <c r="J24" s="10" t="s">
        <v>115</v>
      </c>
      <c r="K24" s="1" t="s">
        <v>41</v>
      </c>
      <c r="L24" s="1" t="s">
        <v>63</v>
      </c>
      <c r="M24" s="1" t="s">
        <v>63</v>
      </c>
      <c r="N24" s="1" t="s">
        <v>63</v>
      </c>
      <c r="O24" s="1" t="s">
        <v>63</v>
      </c>
      <c r="P24" s="1" t="s">
        <v>42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>
      <c r="A25">
        <v>15</v>
      </c>
      <c r="B25" s="10"/>
      <c r="C25" s="10" t="s">
        <v>76</v>
      </c>
      <c r="D25" s="10" t="s">
        <v>69</v>
      </c>
      <c r="E25" s="10">
        <v>0.4</v>
      </c>
      <c r="F25" s="11">
        <f>IFERROR( HLOOKUP("BE",K25:BE$72,$A$72-$A25+1,FALSE),0)+ IFERROR( HLOOKUP("B",K25:BE$72,$A$72-$A25+1,FALSE),0)</f>
        <v>40774</v>
      </c>
      <c r="G25" s="11">
        <f>IFERROR( HLOOKUP("BE",K25:BE$72,$A$72-$A25+1,FALSE),0)+ IFERROR( HLOOKUP("E",K25:BE$72,$A$72-$A25+1,FALSE),0)</f>
        <v>40774</v>
      </c>
      <c r="H25" s="11" t="s">
        <v>83</v>
      </c>
      <c r="I25" s="10"/>
      <c r="J25" s="10" t="s">
        <v>97</v>
      </c>
      <c r="K25" s="1"/>
      <c r="L25" s="1"/>
      <c r="M25" s="1"/>
      <c r="N25" s="1"/>
      <c r="O25" s="1" t="s">
        <v>64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>
      <c r="A26">
        <v>16</v>
      </c>
      <c r="B26" s="10"/>
      <c r="C26" s="10" t="s">
        <v>77</v>
      </c>
      <c r="D26" s="10" t="s">
        <v>68</v>
      </c>
      <c r="E26" s="10">
        <v>0.6</v>
      </c>
      <c r="F26" s="11">
        <f>IFERROR( HLOOKUP("BE",K26:BE$72,$A$72-$A26+1,FALSE),0)+ IFERROR( HLOOKUP("B",K26:BE$72,$A$72-$A26+1,FALSE),0)</f>
        <v>40770</v>
      </c>
      <c r="G26" s="11">
        <f>IFERROR( HLOOKUP("BE",K26:BE$72,$A$72-$A26+1,FALSE),0)+ IFERROR( HLOOKUP("E",K26:BE$72,$A$72-$A26+1,FALSE),0)</f>
        <v>40775</v>
      </c>
      <c r="H26" s="11" t="s">
        <v>83</v>
      </c>
      <c r="I26" s="10"/>
      <c r="J26" s="10"/>
      <c r="K26" s="1" t="s">
        <v>41</v>
      </c>
      <c r="L26" s="1" t="s">
        <v>63</v>
      </c>
      <c r="M26" s="1" t="s">
        <v>63</v>
      </c>
      <c r="N26" s="1" t="s">
        <v>63</v>
      </c>
      <c r="O26" s="1" t="s">
        <v>63</v>
      </c>
      <c r="P26" s="1" t="s">
        <v>42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>
        <v>17</v>
      </c>
      <c r="B27" s="10"/>
      <c r="C27" s="10" t="s">
        <v>75</v>
      </c>
      <c r="D27" s="10" t="s">
        <v>69</v>
      </c>
      <c r="E27" s="10">
        <v>1</v>
      </c>
      <c r="F27" s="11">
        <f>IFERROR( HLOOKUP("BE",K27:BE$72,$A$72-$A27+1,FALSE),0)+ IFERROR( HLOOKUP("B",K27:BE$72,$A$72-$A27+1,FALSE),0)</f>
        <v>40773</v>
      </c>
      <c r="G27" s="11">
        <f>IFERROR( HLOOKUP("BE",K27:BE$72,$A$72-$A27+1,FALSE),0)+ IFERROR( HLOOKUP("E",K27:BE$72,$A$72-$A27+1,FALSE),0)</f>
        <v>40773</v>
      </c>
      <c r="H27" s="11" t="s">
        <v>83</v>
      </c>
      <c r="I27" s="10"/>
      <c r="J27" s="10"/>
      <c r="K27" s="1"/>
      <c r="L27" s="1"/>
      <c r="M27" s="1"/>
      <c r="N27" s="1" t="s">
        <v>64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s="14" customFormat="1">
      <c r="A28">
        <v>18</v>
      </c>
      <c r="B28" s="13"/>
      <c r="C28" s="13" t="s">
        <v>38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1:57">
      <c r="A29">
        <v>19</v>
      </c>
      <c r="B29" s="10"/>
      <c r="C29" s="10" t="s">
        <v>33</v>
      </c>
      <c r="D29" s="10" t="s">
        <v>26</v>
      </c>
      <c r="E29" s="10">
        <v>3</v>
      </c>
      <c r="F29" s="11">
        <f>IFERROR( HLOOKUP("BE",K29:BE$72,$A$72-$A29+1,FALSE),0)+ IFERROR( HLOOKUP("B",K29:BE$72,$A$72-$A29+1,FALSE),0)</f>
        <v>40776</v>
      </c>
      <c r="G29" s="11">
        <f>IFERROR( HLOOKUP("BE",K29:BE$72,$A$72-$A29+1,FALSE),0)+ IFERROR( HLOOKUP("E",K29:BE$72,$A$72-$A29+1,FALSE),0)</f>
        <v>40777</v>
      </c>
      <c r="H29" s="11" t="s">
        <v>83</v>
      </c>
      <c r="I29" s="10"/>
      <c r="J29" s="10" t="s">
        <v>99</v>
      </c>
      <c r="K29" s="1"/>
      <c r="L29" s="1"/>
      <c r="M29" s="1"/>
      <c r="N29" s="1"/>
      <c r="O29" s="1"/>
      <c r="P29" s="1"/>
      <c r="Q29" s="1" t="s">
        <v>41</v>
      </c>
      <c r="R29" s="1" t="s">
        <v>42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>
      <c r="A30">
        <v>20</v>
      </c>
      <c r="B30" s="10"/>
      <c r="C30" s="10" t="s">
        <v>121</v>
      </c>
      <c r="D30" s="10" t="s">
        <v>69</v>
      </c>
      <c r="E30" s="10">
        <v>1</v>
      </c>
      <c r="F30" s="11"/>
      <c r="G30" s="11"/>
      <c r="H30" s="11" t="s">
        <v>83</v>
      </c>
      <c r="I30" s="10"/>
      <c r="J30" s="1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>
      <c r="A31">
        <v>21</v>
      </c>
      <c r="B31" s="10"/>
      <c r="C31" s="10" t="s">
        <v>122</v>
      </c>
      <c r="D31" s="10" t="s">
        <v>31</v>
      </c>
      <c r="E31" s="10">
        <v>2</v>
      </c>
      <c r="F31" s="11">
        <f>IFERROR( HLOOKUP("BE",K31:BE$72,$A$72-$A31+1,FALSE),0)+ IFERROR( HLOOKUP("B",K31:BE$72,$A$72-$A31+1,FALSE),0)</f>
        <v>40776</v>
      </c>
      <c r="G31" s="11">
        <f>IFERROR( HLOOKUP("BE",K31:BE$72,$A$72-$A31+1,FALSE),0)+ IFERROR( HLOOKUP("E",K31:BE$72,$A$72-$A31+1,FALSE),0)</f>
        <v>40777</v>
      </c>
      <c r="H31" s="11" t="s">
        <v>83</v>
      </c>
      <c r="I31" s="10"/>
      <c r="J31" s="10" t="s">
        <v>100</v>
      </c>
      <c r="K31" s="1"/>
      <c r="L31" s="1"/>
      <c r="M31" s="1"/>
      <c r="N31" s="1"/>
      <c r="O31" s="1"/>
      <c r="P31" s="1"/>
      <c r="Q31" s="1" t="s">
        <v>41</v>
      </c>
      <c r="R31" s="1" t="s">
        <v>42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>
      <c r="A32">
        <v>22</v>
      </c>
      <c r="B32" s="10"/>
      <c r="C32" s="10" t="s">
        <v>34</v>
      </c>
      <c r="D32" s="10"/>
      <c r="E32" s="10"/>
      <c r="F32" s="11"/>
      <c r="G32" s="11"/>
      <c r="H32" s="11"/>
      <c r="I32" s="10"/>
      <c r="J32" s="1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>
      <c r="A33">
        <v>23</v>
      </c>
      <c r="B33" s="10"/>
      <c r="C33" s="18" t="s">
        <v>44</v>
      </c>
      <c r="D33" s="10" t="s">
        <v>26</v>
      </c>
      <c r="E33" s="10">
        <v>3</v>
      </c>
      <c r="F33" s="11">
        <f>IFERROR( HLOOKUP("BE",K33:BE$72,$A$72-$A33+1,FALSE),0)+ IFERROR( HLOOKUP("B",K33:BE$72,$A$72-$A33+1,FALSE),0)</f>
        <v>40776</v>
      </c>
      <c r="G33" s="11">
        <f>IFERROR( HLOOKUP("BE",K33:BE$72,$A$72-$A33+1,FALSE),0)+ IFERROR( HLOOKUP("E",K33:BE$72,$A$72-$A33+1,FALSE),0)</f>
        <v>40777</v>
      </c>
      <c r="H33" s="11" t="s">
        <v>83</v>
      </c>
      <c r="I33" s="10"/>
      <c r="J33" s="10" t="s">
        <v>101</v>
      </c>
      <c r="K33" s="1"/>
      <c r="L33" s="1"/>
      <c r="M33" s="1"/>
      <c r="N33" s="1"/>
      <c r="O33" s="1"/>
      <c r="P33" s="1"/>
      <c r="Q33" s="1" t="s">
        <v>41</v>
      </c>
      <c r="R33" s="1" t="s">
        <v>42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>
      <c r="A34">
        <v>24</v>
      </c>
      <c r="B34" s="10"/>
      <c r="C34" s="18" t="s">
        <v>45</v>
      </c>
      <c r="D34" s="10" t="s">
        <v>66</v>
      </c>
      <c r="E34" s="10" t="s">
        <v>63</v>
      </c>
      <c r="F34" s="11">
        <f>IFERROR( HLOOKUP("BE",K34:BE$72,$A$72-$A34+1,FALSE),0)+ IFERROR( HLOOKUP("B",K34:BE$72,$A$72-$A34+1,FALSE),0)</f>
        <v>40776</v>
      </c>
      <c r="G34" s="11">
        <f>IFERROR( HLOOKUP("BE",K34:BE$72,$A$72-$A34+1,FALSE),0)+ IFERROR( HLOOKUP("E",K34:BE$72,$A$72-$A34+1,FALSE),0)</f>
        <v>40777</v>
      </c>
      <c r="H34" s="11" t="s">
        <v>84</v>
      </c>
      <c r="I34" s="10"/>
      <c r="J34" s="10" t="s">
        <v>102</v>
      </c>
      <c r="K34" s="1"/>
      <c r="L34" s="1"/>
      <c r="M34" s="1"/>
      <c r="N34" s="1"/>
      <c r="O34" s="1"/>
      <c r="P34" s="1"/>
      <c r="Q34" s="1" t="s">
        <v>41</v>
      </c>
      <c r="R34" s="1" t="s">
        <v>42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>
        <v>25</v>
      </c>
      <c r="B35" s="10"/>
      <c r="C35" s="10" t="s">
        <v>35</v>
      </c>
      <c r="D35" s="10"/>
      <c r="E35" s="10"/>
      <c r="F35" s="11"/>
      <c r="G35" s="11"/>
      <c r="H35" s="11"/>
      <c r="I35" s="10"/>
      <c r="J35" s="1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>
      <c r="A36">
        <v>26</v>
      </c>
      <c r="B36" s="10"/>
      <c r="C36" s="18" t="s">
        <v>46</v>
      </c>
      <c r="D36" s="10" t="s">
        <v>26</v>
      </c>
      <c r="E36" s="10">
        <v>3</v>
      </c>
      <c r="F36" s="11">
        <f>IFERROR( HLOOKUP("BE",K36:BE$72,$A$72-$A36+1,FALSE),0)+ IFERROR( HLOOKUP("B",K36:BE$72,$A$72-$A36+1,FALSE),0)</f>
        <v>40778</v>
      </c>
      <c r="G36" s="11">
        <f>IFERROR( HLOOKUP("BE",K36:BE$72,$A$72-$A36+1,FALSE),0)+ IFERROR( HLOOKUP("E",K36:BE$72,$A$72-$A36+1,FALSE),0)</f>
        <v>40779</v>
      </c>
      <c r="H36" s="11" t="s">
        <v>83</v>
      </c>
      <c r="I36" s="10"/>
      <c r="J36" s="10" t="s">
        <v>103</v>
      </c>
      <c r="K36" s="1"/>
      <c r="L36" s="1"/>
      <c r="M36" s="1"/>
      <c r="N36" s="1"/>
      <c r="O36" s="1"/>
      <c r="P36" s="1"/>
      <c r="Q36" s="1"/>
      <c r="R36" s="1"/>
      <c r="S36" s="1" t="s">
        <v>41</v>
      </c>
      <c r="T36" s="1" t="s">
        <v>42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>
      <c r="A37">
        <v>27</v>
      </c>
      <c r="B37" s="10"/>
      <c r="C37" s="18" t="s">
        <v>47</v>
      </c>
      <c r="D37" s="10" t="s">
        <v>67</v>
      </c>
      <c r="E37" s="10" t="s">
        <v>63</v>
      </c>
      <c r="F37" s="11">
        <f>IFERROR( HLOOKUP("BE",K37:BE$72,$A$72-$A37+1,FALSE),0)+ IFERROR( HLOOKUP("B",K37:BE$72,$A$72-$A37+1,FALSE),0)</f>
        <v>40778</v>
      </c>
      <c r="G37" s="11">
        <f>IFERROR( HLOOKUP("BE",K37:BE$72,$A$72-$A37+1,FALSE),0)+ IFERROR( HLOOKUP("E",K37:BE$72,$A$72-$A37+1,FALSE),0)</f>
        <v>40779</v>
      </c>
      <c r="H37" s="11" t="s">
        <v>84</v>
      </c>
      <c r="I37" s="10"/>
      <c r="J37" s="10" t="s">
        <v>104</v>
      </c>
      <c r="K37" s="1"/>
      <c r="L37" s="1"/>
      <c r="M37" s="1"/>
      <c r="N37" s="1"/>
      <c r="O37" s="1"/>
      <c r="P37" s="1"/>
      <c r="Q37" s="1"/>
      <c r="R37" s="1"/>
      <c r="S37" s="1" t="s">
        <v>41</v>
      </c>
      <c r="T37" s="1" t="s">
        <v>42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28</v>
      </c>
      <c r="B38" s="10"/>
      <c r="C38" s="10" t="s">
        <v>48</v>
      </c>
      <c r="D38" s="10" t="s">
        <v>68</v>
      </c>
      <c r="E38" s="10" t="s">
        <v>63</v>
      </c>
      <c r="F38" s="11">
        <f>IFERROR( HLOOKUP("BE",K38:BE$72,$A$72-$A38+1,FALSE),0)+ IFERROR( HLOOKUP("B",K38:BE$72,$A$72-$A38+1,FALSE),0)</f>
        <v>40778</v>
      </c>
      <c r="G38" s="11">
        <f>IFERROR( HLOOKUP("BE",K38:BE$72,$A$72-$A38+1,FALSE),0)+ IFERROR( HLOOKUP("E",K38:BE$72,$A$72-$A38+1,FALSE),0)</f>
        <v>40779</v>
      </c>
      <c r="H38" s="11" t="s">
        <v>84</v>
      </c>
      <c r="I38" s="10"/>
      <c r="J38" s="10" t="s">
        <v>105</v>
      </c>
      <c r="K38" s="1"/>
      <c r="L38" s="1"/>
      <c r="M38" s="1"/>
      <c r="N38" s="1"/>
      <c r="O38" s="1"/>
      <c r="P38" s="1"/>
      <c r="Q38" s="1"/>
      <c r="R38" s="1"/>
      <c r="S38" s="1" t="s">
        <v>41</v>
      </c>
      <c r="T38" s="1" t="s">
        <v>42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>
      <c r="A39">
        <v>29</v>
      </c>
      <c r="B39" s="10"/>
      <c r="C39" s="10" t="s">
        <v>43</v>
      </c>
      <c r="D39" s="10" t="s">
        <v>31</v>
      </c>
      <c r="E39" s="10" t="s">
        <v>63</v>
      </c>
      <c r="F39" s="11">
        <f>IFERROR( HLOOKUP("BE",K39:BE$72,$A$72-$A39+1,FALSE),0)+ IFERROR( HLOOKUP("B",K39:BE$72,$A$72-$A39+1,FALSE),0)</f>
        <v>40778</v>
      </c>
      <c r="G39" s="11">
        <f>IFERROR( HLOOKUP("BE",K39:BE$72,$A$72-$A39+1,FALSE),0)+ IFERROR( HLOOKUP("E",K39:BE$72,$A$72-$A39+1,FALSE),0)</f>
        <v>40779</v>
      </c>
      <c r="H39" s="11" t="s">
        <v>84</v>
      </c>
      <c r="I39" s="10"/>
      <c r="J39" s="10" t="s">
        <v>106</v>
      </c>
      <c r="K39" s="1"/>
      <c r="L39" s="1"/>
      <c r="M39" s="1"/>
      <c r="N39" s="1"/>
      <c r="O39" s="1"/>
      <c r="P39" s="1"/>
      <c r="Q39" s="1"/>
      <c r="R39" s="1"/>
      <c r="S39" s="1" t="s">
        <v>41</v>
      </c>
      <c r="T39" s="1" t="s">
        <v>42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s="14" customFormat="1">
      <c r="A40">
        <v>30</v>
      </c>
      <c r="B40" s="13"/>
      <c r="C40" s="13" t="s">
        <v>36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1:57">
      <c r="A41">
        <v>31</v>
      </c>
      <c r="B41" s="10"/>
      <c r="C41" s="10" t="s">
        <v>39</v>
      </c>
      <c r="D41" s="10" t="s">
        <v>31</v>
      </c>
      <c r="E41" s="10" t="s">
        <v>63</v>
      </c>
      <c r="F41" s="11">
        <f>IFERROR( HLOOKUP("BE",K41:BE$72,$A$72-$A41+1,FALSE),0)+ IFERROR( HLOOKUP("B",K41:BE$72,$A$72-$A41+1,FALSE),0)</f>
        <v>40780</v>
      </c>
      <c r="G41" s="11">
        <f>IFERROR( HLOOKUP("BE",K41:BE$72,$A$72-$A41+1,FALSE),0)+ IFERROR( HLOOKUP("E",K41:BE$72,$A$72-$A41+1,FALSE),0)</f>
        <v>40781</v>
      </c>
      <c r="H41" s="11" t="s">
        <v>84</v>
      </c>
      <c r="I41" s="10"/>
      <c r="J41" s="10" t="s">
        <v>107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 t="s">
        <v>41</v>
      </c>
      <c r="V41" s="1" t="s">
        <v>42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>
      <c r="A42">
        <v>32</v>
      </c>
      <c r="B42" s="10"/>
      <c r="C42" s="19" t="s">
        <v>49</v>
      </c>
      <c r="D42" s="10"/>
      <c r="E42" s="10"/>
      <c r="F42" s="11"/>
      <c r="G42" s="11"/>
      <c r="H42" s="11"/>
      <c r="I42" s="10"/>
      <c r="J42" s="1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>
      <c r="A43">
        <v>33</v>
      </c>
      <c r="B43" s="10"/>
      <c r="C43" s="20" t="s">
        <v>50</v>
      </c>
      <c r="D43" s="10" t="s">
        <v>66</v>
      </c>
      <c r="E43" s="10">
        <v>2</v>
      </c>
      <c r="F43" s="11">
        <f>IFERROR( HLOOKUP("BE",K43:BE$72,$A$72-$A43+1,FALSE),0)+ IFERROR( HLOOKUP("B",K43:BE$72,$A$72-$A43+1,FALSE),0)</f>
        <v>40780</v>
      </c>
      <c r="G43" s="11">
        <f>IFERROR( HLOOKUP("BE",K43:BE$72,$A$72-$A43+1,FALSE),0)+ IFERROR( HLOOKUP("E",K43:BE$72,$A$72-$A43+1,FALSE),0)</f>
        <v>40781</v>
      </c>
      <c r="H43" s="11" t="s">
        <v>83</v>
      </c>
      <c r="I43" s="10"/>
      <c r="J43" s="10" t="s">
        <v>110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 t="s">
        <v>41</v>
      </c>
      <c r="V43" s="1" t="s">
        <v>42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>
      <c r="A44">
        <v>34</v>
      </c>
      <c r="B44" s="10"/>
      <c r="C44" s="10" t="s">
        <v>51</v>
      </c>
      <c r="D44" s="10" t="s">
        <v>66</v>
      </c>
      <c r="E44" s="10">
        <v>2</v>
      </c>
      <c r="F44" s="11">
        <f>IFERROR( HLOOKUP("BE",K44:BE$72,$A$72-$A44+1,FALSE),0)+ IFERROR( HLOOKUP("B",K44:BE$72,$A$72-$A44+1,FALSE),0)</f>
        <v>40780</v>
      </c>
      <c r="G44" s="11">
        <f>IFERROR( HLOOKUP("BE",K44:BE$72,$A$72-$A44+1,FALSE),0)+ IFERROR( HLOOKUP("E",K44:BE$72,$A$72-$A44+1,FALSE),0)</f>
        <v>40781</v>
      </c>
      <c r="H44" s="11" t="s">
        <v>83</v>
      </c>
      <c r="I44" s="10"/>
      <c r="J44" s="10" t="s">
        <v>108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 t="s">
        <v>41</v>
      </c>
      <c r="V44" s="1" t="s">
        <v>42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>
      <c r="A45">
        <v>35</v>
      </c>
      <c r="B45" s="10"/>
      <c r="C45" s="10" t="s">
        <v>52</v>
      </c>
      <c r="D45" s="10" t="s">
        <v>66</v>
      </c>
      <c r="E45" s="10">
        <v>2</v>
      </c>
      <c r="F45" s="11">
        <f>IFERROR( HLOOKUP("BE",K45:BE$72,$A$72-$A45+1,FALSE),0)+ IFERROR( HLOOKUP("B",K45:BE$72,$A$72-$A45+1,FALSE),0)</f>
        <v>40780</v>
      </c>
      <c r="G45" s="11">
        <f>IFERROR( HLOOKUP("BE",K45:BE$72,$A$72-$A45+1,FALSE),0)+ IFERROR( HLOOKUP("E",K45:BE$72,$A$72-$A45+1,FALSE),0)</f>
        <v>40781</v>
      </c>
      <c r="H45" s="11" t="s">
        <v>83</v>
      </c>
      <c r="I45" s="10"/>
      <c r="J45" s="10" t="s">
        <v>109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 t="s">
        <v>41</v>
      </c>
      <c r="V45" s="1" t="s">
        <v>42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>
        <v>36</v>
      </c>
      <c r="B46" s="10"/>
      <c r="C46" s="21" t="s">
        <v>53</v>
      </c>
      <c r="D46" s="10"/>
      <c r="E46" s="10"/>
      <c r="F46" s="11"/>
      <c r="G46" s="11"/>
      <c r="H46" s="11"/>
      <c r="I46" s="10"/>
      <c r="J46" s="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>
      <c r="A47">
        <v>37</v>
      </c>
      <c r="B47" s="10"/>
      <c r="C47" s="20" t="s">
        <v>54</v>
      </c>
      <c r="D47" s="10" t="s">
        <v>67</v>
      </c>
      <c r="E47" s="10" t="s">
        <v>63</v>
      </c>
      <c r="F47" s="11">
        <f>IFERROR( HLOOKUP("BE",K47:BE$72,$A$72-$A47+1,FALSE),0)+ IFERROR( HLOOKUP("B",K47:BE$72,$A$72-$A47+1,FALSE),0)</f>
        <v>40782</v>
      </c>
      <c r="G47" s="11">
        <f>IFERROR( HLOOKUP("BE",K47:BE$72,$A$72-$A47+1,FALSE),0)+ IFERROR( HLOOKUP("E",K47:BE$72,$A$72-$A47+1,FALSE),0)</f>
        <v>40783</v>
      </c>
      <c r="H47" s="11" t="s">
        <v>84</v>
      </c>
      <c r="I47" s="10"/>
      <c r="J47" s="10" t="s">
        <v>111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 t="s">
        <v>41</v>
      </c>
      <c r="X47" s="1" t="s">
        <v>42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>
      <c r="A48">
        <v>38</v>
      </c>
      <c r="B48" s="10"/>
      <c r="C48" s="20" t="s">
        <v>119</v>
      </c>
      <c r="D48" s="10" t="s">
        <v>67</v>
      </c>
      <c r="E48" s="10" t="s">
        <v>63</v>
      </c>
      <c r="F48" s="11">
        <f>IFERROR( HLOOKUP("BE",K48:BE$72,$A$72-$A48+1,FALSE),0)+ IFERROR( HLOOKUP("B",K48:BE$72,$A$72-$A48+1,FALSE),0)</f>
        <v>40782</v>
      </c>
      <c r="G48" s="11">
        <f>IFERROR( HLOOKUP("BE",K48:BE$72,$A$72-$A48+1,FALSE),0)+ IFERROR( HLOOKUP("E",K48:BE$72,$A$72-$A48+1,FALSE),0)</f>
        <v>40783</v>
      </c>
      <c r="H48" s="11" t="s">
        <v>84</v>
      </c>
      <c r="I48" s="10"/>
      <c r="J48" s="10" t="s">
        <v>112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 t="s">
        <v>41</v>
      </c>
      <c r="X48" s="1" t="s">
        <v>42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>
      <c r="A49">
        <v>39</v>
      </c>
      <c r="B49" s="10"/>
      <c r="C49" s="20" t="s">
        <v>116</v>
      </c>
      <c r="D49" s="10" t="s">
        <v>66</v>
      </c>
      <c r="E49" s="10">
        <v>2</v>
      </c>
      <c r="F49" s="11">
        <f>IFERROR( HLOOKUP("BE",K49:BE$72,$A$72-$A49+1,FALSE),0)+ IFERROR( HLOOKUP("B",K49:BE$72,$A$72-$A49+1,FALSE),0)</f>
        <v>40782</v>
      </c>
      <c r="G49" s="11">
        <f>IFERROR( HLOOKUP("BE",K49:BE$72,$A$72-$A49+1,FALSE),0)+ IFERROR( HLOOKUP("E",K49:BE$72,$A$72-$A49+1,FALSE),0)</f>
        <v>40783</v>
      </c>
      <c r="H49" s="11" t="s">
        <v>83</v>
      </c>
      <c r="I49" s="10"/>
      <c r="J49" s="10" t="s">
        <v>113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 t="s">
        <v>41</v>
      </c>
      <c r="X49" s="1" t="s">
        <v>42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>
      <c r="A50">
        <v>40</v>
      </c>
      <c r="B50" s="10"/>
      <c r="C50" s="20" t="s">
        <v>117</v>
      </c>
      <c r="D50" s="10" t="s">
        <v>26</v>
      </c>
      <c r="E50" s="10">
        <v>2</v>
      </c>
      <c r="F50" s="11"/>
      <c r="G50" s="11"/>
      <c r="H50" s="11" t="s">
        <v>83</v>
      </c>
      <c r="I50" s="10"/>
      <c r="J50" s="10" t="s">
        <v>118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s="14" customFormat="1">
      <c r="A51">
        <v>41</v>
      </c>
      <c r="B51" s="13"/>
      <c r="C51" s="13" t="s">
        <v>60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</row>
    <row r="52" spans="1:57">
      <c r="A52">
        <v>42</v>
      </c>
      <c r="B52" s="10"/>
      <c r="C52" s="10" t="s">
        <v>61</v>
      </c>
      <c r="D52" s="10" t="s">
        <v>26</v>
      </c>
      <c r="E52" s="10">
        <v>2</v>
      </c>
      <c r="F52" s="11">
        <f>IFERROR( HLOOKUP("BE",K52:BE$72,$A$72-$A52+1,FALSE),0)+ IFERROR( HLOOKUP("B",K52:BE$72,$A$72-$A52+1,FALSE),0)</f>
        <v>40771</v>
      </c>
      <c r="G52" s="11">
        <f>IFERROR( HLOOKUP("BE",K52:BE$72,$A$72-$A52+1,FALSE),0)+ IFERROR( HLOOKUP("E",K52:BE$72,$A$72-$A52+1,FALSE),0)</f>
        <v>40771</v>
      </c>
      <c r="H52" s="11" t="s">
        <v>83</v>
      </c>
      <c r="I52" s="10"/>
      <c r="J52" s="10" t="s">
        <v>114</v>
      </c>
      <c r="K52" s="1"/>
      <c r="L52" s="1" t="s">
        <v>64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>
      <c r="A53">
        <v>43</v>
      </c>
      <c r="B53" s="10"/>
      <c r="C53" s="10" t="s">
        <v>62</v>
      </c>
      <c r="D53" s="10" t="s">
        <v>67</v>
      </c>
      <c r="E53" s="10">
        <v>1</v>
      </c>
      <c r="F53" s="11">
        <f>IFERROR( HLOOKUP("BE",K53:BE$72,$A$72-$A53+1,FALSE),0)+ IFERROR( HLOOKUP("B",K53:BE$72,$A$72-$A53+1,FALSE),0)</f>
        <v>40771</v>
      </c>
      <c r="G53" s="11">
        <f>IFERROR( HLOOKUP("BE",K53:BE$72,$A$72-$A53+1,FALSE),0)+ IFERROR( HLOOKUP("E",K53:BE$72,$A$72-$A53+1,FALSE),0)</f>
        <v>40775</v>
      </c>
      <c r="H53" s="11" t="s">
        <v>83</v>
      </c>
      <c r="I53" s="10"/>
      <c r="J53" s="10" t="s">
        <v>98</v>
      </c>
      <c r="K53" s="1"/>
      <c r="L53" s="1" t="s">
        <v>41</v>
      </c>
      <c r="M53" s="1" t="s">
        <v>63</v>
      </c>
      <c r="N53" s="1" t="s">
        <v>63</v>
      </c>
      <c r="O53" s="1" t="s">
        <v>63</v>
      </c>
      <c r="P53" s="1" t="s">
        <v>42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>
      <c r="A54">
        <v>44</v>
      </c>
      <c r="B54" s="10"/>
      <c r="C54" s="10"/>
      <c r="D54" s="10"/>
      <c r="E54" s="10"/>
      <c r="F54" s="11">
        <f>IFERROR( HLOOKUP("BE",K54:BE$72,$A$72-$A54+1,FALSE),0)+ IFERROR( HLOOKUP("B",K54:BE$72,$A$72-$A54+1,FALSE),0)</f>
        <v>0</v>
      </c>
      <c r="G54" s="11">
        <f>IFERROR( HLOOKUP("BE",K54:BE$72,$A$72-$A54+1,FALSE),0)+ IFERROR( HLOOKUP("E",K54:BE$72,$A$72-$A54+1,FALSE),0)</f>
        <v>0</v>
      </c>
      <c r="H54" s="11"/>
      <c r="I54" s="10"/>
      <c r="J54" s="1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>
      <c r="A55">
        <v>45</v>
      </c>
      <c r="B55" s="10"/>
      <c r="C55" s="10"/>
      <c r="D55" s="10"/>
      <c r="E55" s="10"/>
      <c r="F55" s="11">
        <f>IFERROR( HLOOKUP("BE",K55:BE$72,$A$72-$A55+1,FALSE),0)+ IFERROR( HLOOKUP("B",K55:BE$72,$A$72-$A55+1,FALSE),0)</f>
        <v>0</v>
      </c>
      <c r="G55" s="11">
        <f>IFERROR( HLOOKUP("BE",K55:BE$72,$A$72-$A55+1,FALSE),0)+ IFERROR( HLOOKUP("E",K55:BE$72,$A$72-$A55+1,FALSE),0)</f>
        <v>0</v>
      </c>
      <c r="H55" s="11"/>
      <c r="I55" s="10"/>
      <c r="J55" s="1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>
      <c r="A56">
        <v>46</v>
      </c>
      <c r="B56" s="10"/>
      <c r="C56" s="10"/>
      <c r="D56" s="10"/>
      <c r="E56" s="10"/>
      <c r="F56" s="11">
        <f>IFERROR( HLOOKUP("BE",K56:BE$72,$A$72-$A56+1,FALSE),0)+ IFERROR( HLOOKUP("B",K56:BE$72,$A$72-$A56+1,FALSE),0)</f>
        <v>0</v>
      </c>
      <c r="G56" s="11">
        <f>IFERROR( HLOOKUP("BE",K56:BE$72,$A$72-$A56+1,FALSE),0)+ IFERROR( HLOOKUP("E",K56:BE$72,$A$72-$A56+1,FALSE),0)</f>
        <v>0</v>
      </c>
      <c r="H56" s="11"/>
      <c r="I56" s="10"/>
      <c r="J56" s="1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s="14" customFormat="1">
      <c r="A57">
        <v>47</v>
      </c>
      <c r="B57" s="13"/>
      <c r="C57" s="13" t="s">
        <v>86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</row>
    <row r="58" spans="1:57">
      <c r="A58">
        <v>48</v>
      </c>
      <c r="B58" s="10"/>
      <c r="C58" s="10" t="s">
        <v>87</v>
      </c>
      <c r="D58" s="10" t="s">
        <v>120</v>
      </c>
      <c r="E58" s="10">
        <v>0.5</v>
      </c>
      <c r="F58" s="11">
        <f>IFERROR( HLOOKUP("BE",K58:BE$72,$A$72-$A58+1,FALSE),0)+ IFERROR( HLOOKUP("B",K58:BE$72,$A$72-$A58+1,FALSE),0)</f>
        <v>0</v>
      </c>
      <c r="G58" s="11">
        <f>IFERROR( HLOOKUP("BE",K58:BE$72,$A$72-$A58+1,FALSE),0)+ IFERROR( HLOOKUP("E",K58:BE$72,$A$72-$A58+1,FALSE),0)</f>
        <v>0</v>
      </c>
      <c r="H58" s="11" t="s">
        <v>83</v>
      </c>
      <c r="I58" s="10"/>
      <c r="J58" s="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>
      <c r="A59">
        <v>49</v>
      </c>
      <c r="B59" s="10"/>
      <c r="C59" s="10" t="s">
        <v>88</v>
      </c>
      <c r="D59" s="10" t="s">
        <v>120</v>
      </c>
      <c r="E59" s="10">
        <v>0.5</v>
      </c>
      <c r="F59" s="11">
        <f>IFERROR( HLOOKUP("BE",K59:BE$72,$A$72-$A59+1,FALSE),0)+ IFERROR( HLOOKUP("B",K59:BE$72,$A$72-$A59+1,FALSE),0)</f>
        <v>0</v>
      </c>
      <c r="G59" s="11">
        <f>IFERROR( HLOOKUP("BE",K59:BE$72,$A$72-$A59+1,FALSE),0)+ IFERROR( HLOOKUP("E",K59:BE$72,$A$72-$A59+1,FALSE),0)</f>
        <v>0</v>
      </c>
      <c r="H59" s="11" t="s">
        <v>83</v>
      </c>
      <c r="I59" s="10"/>
      <c r="J59" s="1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>
      <c r="A60">
        <v>50</v>
      </c>
      <c r="B60" s="10"/>
      <c r="C60" s="10" t="s">
        <v>89</v>
      </c>
      <c r="D60" s="10"/>
      <c r="E60" s="10"/>
      <c r="F60" s="11">
        <f>IFERROR( HLOOKUP("BE",K60:BE$72,$A$72-$A60+1,FALSE),0)+ IFERROR( HLOOKUP("B",K60:BE$72,$A$72-$A60+1,FALSE),0)</f>
        <v>0</v>
      </c>
      <c r="G60" s="11">
        <f>IFERROR( HLOOKUP("BE",K60:BE$72,$A$72-$A60+1,FALSE),0)+ IFERROR( HLOOKUP("E",K60:BE$72,$A$72-$A60+1,FALSE),0)</f>
        <v>0</v>
      </c>
      <c r="H60" s="11"/>
      <c r="I60" s="10"/>
      <c r="J60" s="1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>
      <c r="A61">
        <v>51</v>
      </c>
      <c r="B61" s="10"/>
      <c r="C61" s="10"/>
      <c r="D61" s="10"/>
      <c r="E61" s="10"/>
      <c r="F61" s="11">
        <f>IFERROR( HLOOKUP("BE",K61:BE$72,$A$72-$A61+1,FALSE),0)+ IFERROR( HLOOKUP("B",K61:BE$72,$A$72-$A61+1,FALSE),0)</f>
        <v>0</v>
      </c>
      <c r="G61" s="11">
        <f>IFERROR( HLOOKUP("BE",K61:BE$72,$A$72-$A61+1,FALSE),0)+ IFERROR( HLOOKUP("E",K61:BE$72,$A$72-$A61+1,FALSE),0)</f>
        <v>0</v>
      </c>
      <c r="H61" s="11"/>
      <c r="I61" s="10"/>
      <c r="J61" s="1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>
      <c r="A62">
        <v>52</v>
      </c>
      <c r="B62" s="10"/>
      <c r="C62" s="10"/>
      <c r="D62" s="10"/>
      <c r="E62" s="10"/>
      <c r="F62" s="11">
        <f>IFERROR( HLOOKUP("BE",K62:BE$72,$A$72-$A62+1,FALSE),0)+ IFERROR( HLOOKUP("B",K62:BE$72,$A$72-$A62+1,FALSE),0)</f>
        <v>0</v>
      </c>
      <c r="G62" s="11">
        <f>IFERROR( HLOOKUP("BE",K62:BE$72,$A$72-$A62+1,FALSE),0)+ IFERROR( HLOOKUP("E",K62:BE$72,$A$72-$A62+1,FALSE),0)</f>
        <v>0</v>
      </c>
      <c r="H62" s="11"/>
      <c r="I62" s="10"/>
      <c r="J62" s="1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>
      <c r="A63">
        <v>53</v>
      </c>
      <c r="B63" s="10"/>
      <c r="C63" s="10"/>
      <c r="D63" s="10"/>
      <c r="E63" s="10"/>
      <c r="F63" s="11">
        <f>IFERROR( HLOOKUP("BE",K63:BE$72,$A$72-$A63+1,FALSE),0)+ IFERROR( HLOOKUP("B",K63:BE$72,$A$72-$A63+1,FALSE),0)</f>
        <v>0</v>
      </c>
      <c r="G63" s="11">
        <f>IFERROR( HLOOKUP("BE",K63:BE$72,$A$72-$A63+1,FALSE),0)+ IFERROR( HLOOKUP("E",K63:BE$72,$A$72-$A63+1,FALSE),0)</f>
        <v>0</v>
      </c>
      <c r="H63" s="11"/>
      <c r="I63" s="10"/>
      <c r="J63" s="1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>
      <c r="A64">
        <v>54</v>
      </c>
      <c r="B64" s="10"/>
      <c r="C64" s="10"/>
      <c r="D64" s="10"/>
      <c r="E64" s="10"/>
      <c r="F64" s="11">
        <f>IFERROR( HLOOKUP("BE",K64:BE$72,$A$72-$A64+1,FALSE),0)+ IFERROR( HLOOKUP("B",K64:BE$72,$A$72-$A64+1,FALSE),0)</f>
        <v>0</v>
      </c>
      <c r="G64" s="11">
        <f>IFERROR( HLOOKUP("BE",K64:BE$72,$A$72-$A64+1,FALSE),0)+ IFERROR( HLOOKUP("E",K64:BE$72,$A$72-$A64+1,FALSE),0)</f>
        <v>0</v>
      </c>
      <c r="H64" s="11"/>
      <c r="I64" s="10"/>
      <c r="J64" s="1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>
      <c r="A65">
        <v>55</v>
      </c>
      <c r="B65" s="10"/>
      <c r="C65" s="10"/>
      <c r="D65" s="10"/>
      <c r="E65" s="10"/>
      <c r="F65" s="11">
        <f>IFERROR( HLOOKUP("BE",K65:BE$72,$A$72-$A65+1,FALSE),0)+ IFERROR( HLOOKUP("B",K65:BE$72,$A$72-$A65+1,FALSE),0)</f>
        <v>0</v>
      </c>
      <c r="G65" s="11">
        <f>IFERROR( HLOOKUP("BE",K65:BE$72,$A$72-$A65+1,FALSE),0)+ IFERROR( HLOOKUP("E",K65:BE$72,$A$72-$A65+1,FALSE),0)</f>
        <v>0</v>
      </c>
      <c r="H65" s="11"/>
      <c r="I65" s="10"/>
      <c r="J65" s="1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>
      <c r="A66">
        <v>56</v>
      </c>
      <c r="B66" s="10"/>
      <c r="C66" s="10"/>
      <c r="D66" s="10"/>
      <c r="E66" s="10"/>
      <c r="F66" s="11">
        <f>IFERROR( HLOOKUP("BE",K66:BE$72,$A$72-$A66+1,FALSE),0)+ IFERROR( HLOOKUP("B",K66:BE$72,$A$72-$A66+1,FALSE),0)</f>
        <v>0</v>
      </c>
      <c r="G66" s="11">
        <f>IFERROR( HLOOKUP("BE",K66:BE$72,$A$72-$A66+1,FALSE),0)+ IFERROR( HLOOKUP("E",K66:BE$72,$A$72-$A66+1,FALSE),0)</f>
        <v>0</v>
      </c>
      <c r="H66" s="11"/>
      <c r="I66" s="10"/>
      <c r="J66" s="1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>
      <c r="A67">
        <v>57</v>
      </c>
      <c r="B67" s="10"/>
      <c r="C67" s="10"/>
      <c r="D67" s="10"/>
      <c r="E67" s="10"/>
      <c r="F67" s="11">
        <f>IFERROR( HLOOKUP("BE",K67:BE$72,$A$72-$A67+1,FALSE),0)+ IFERROR( HLOOKUP("B",K67:BE$72,$A$72-$A67+1,FALSE),0)</f>
        <v>0</v>
      </c>
      <c r="G67" s="11">
        <f>IFERROR( HLOOKUP("BE",K67:BE$72,$A$72-$A67+1,FALSE),0)+ IFERROR( HLOOKUP("E",K67:BE$72,$A$72-$A67+1,FALSE),0)</f>
        <v>0</v>
      </c>
      <c r="H67" s="11"/>
      <c r="I67" s="10"/>
      <c r="J67" s="1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>
      <c r="A68">
        <v>58</v>
      </c>
      <c r="B68" s="10"/>
      <c r="C68" s="10"/>
      <c r="D68" s="10"/>
      <c r="E68" s="10"/>
      <c r="F68" s="11">
        <f>IFERROR( HLOOKUP("BE",K68:BE$72,$A$72-$A68+1,FALSE),0)+ IFERROR( HLOOKUP("B",K68:BE$72,$A$72-$A68+1,FALSE),0)</f>
        <v>0</v>
      </c>
      <c r="G68" s="11">
        <f>IFERROR( HLOOKUP("BE",K68:BE$72,$A$72-$A68+1,FALSE),0)+ IFERROR( HLOOKUP("E",K68:BE$72,$A$72-$A68+1,FALSE),0)</f>
        <v>0</v>
      </c>
      <c r="H68" s="11"/>
      <c r="I68" s="10"/>
      <c r="J68" s="1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>
      <c r="A69">
        <v>59</v>
      </c>
    </row>
    <row r="70" spans="1:57">
      <c r="A70">
        <v>60</v>
      </c>
    </row>
    <row r="71" spans="1:57">
      <c r="A71">
        <v>61</v>
      </c>
    </row>
    <row r="72" spans="1:57" s="17" customFormat="1">
      <c r="A72">
        <v>62</v>
      </c>
      <c r="C72" s="17" t="s">
        <v>40</v>
      </c>
      <c r="F72" s="12"/>
      <c r="G72" s="12"/>
      <c r="H72" s="12"/>
      <c r="K72" s="12">
        <f>K9</f>
        <v>40770</v>
      </c>
      <c r="L72" s="12">
        <f t="shared" ref="L72:BE72" si="0">L9</f>
        <v>40771</v>
      </c>
      <c r="M72" s="12">
        <f t="shared" si="0"/>
        <v>40772</v>
      </c>
      <c r="N72" s="12">
        <f t="shared" si="0"/>
        <v>40773</v>
      </c>
      <c r="O72" s="12">
        <f t="shared" si="0"/>
        <v>40774</v>
      </c>
      <c r="P72" s="12">
        <f t="shared" si="0"/>
        <v>40775</v>
      </c>
      <c r="Q72" s="12">
        <f t="shared" si="0"/>
        <v>40776</v>
      </c>
      <c r="R72" s="12">
        <f t="shared" si="0"/>
        <v>40777</v>
      </c>
      <c r="S72" s="12">
        <f t="shared" si="0"/>
        <v>40778</v>
      </c>
      <c r="T72" s="12">
        <f t="shared" si="0"/>
        <v>40779</v>
      </c>
      <c r="U72" s="12">
        <f t="shared" si="0"/>
        <v>40780</v>
      </c>
      <c r="V72" s="12">
        <f t="shared" si="0"/>
        <v>40781</v>
      </c>
      <c r="W72" s="12">
        <f t="shared" si="0"/>
        <v>40782</v>
      </c>
      <c r="X72" s="12">
        <f t="shared" si="0"/>
        <v>40783</v>
      </c>
      <c r="Y72" s="12">
        <f t="shared" si="0"/>
        <v>40784</v>
      </c>
      <c r="Z72" s="12">
        <f t="shared" si="0"/>
        <v>40785</v>
      </c>
      <c r="AA72" s="12">
        <f t="shared" si="0"/>
        <v>40786</v>
      </c>
      <c r="AB72" s="12">
        <f t="shared" si="0"/>
        <v>40787</v>
      </c>
      <c r="AC72" s="12">
        <f t="shared" si="0"/>
        <v>40788</v>
      </c>
      <c r="AD72" s="12">
        <f t="shared" si="0"/>
        <v>40789</v>
      </c>
      <c r="AE72" s="12">
        <f t="shared" si="0"/>
        <v>40790</v>
      </c>
      <c r="AF72" s="12">
        <f t="shared" si="0"/>
        <v>40791</v>
      </c>
      <c r="AG72" s="12">
        <f t="shared" si="0"/>
        <v>40792</v>
      </c>
      <c r="AH72" s="12">
        <f t="shared" si="0"/>
        <v>40793</v>
      </c>
      <c r="AI72" s="12">
        <f t="shared" si="0"/>
        <v>40794</v>
      </c>
      <c r="AJ72" s="12">
        <f t="shared" si="0"/>
        <v>40795</v>
      </c>
      <c r="AK72" s="12">
        <f t="shared" si="0"/>
        <v>40796</v>
      </c>
      <c r="AL72" s="12">
        <f t="shared" si="0"/>
        <v>40797</v>
      </c>
      <c r="AM72" s="12">
        <f t="shared" si="0"/>
        <v>40798</v>
      </c>
      <c r="AN72" s="12">
        <f t="shared" si="0"/>
        <v>40799</v>
      </c>
      <c r="AO72" s="12">
        <f t="shared" si="0"/>
        <v>40800</v>
      </c>
      <c r="AP72" s="12">
        <f t="shared" si="0"/>
        <v>40801</v>
      </c>
      <c r="AQ72" s="12">
        <f t="shared" si="0"/>
        <v>40802</v>
      </c>
      <c r="AR72" s="12">
        <f t="shared" si="0"/>
        <v>40803</v>
      </c>
      <c r="AS72" s="12">
        <f t="shared" si="0"/>
        <v>40804</v>
      </c>
      <c r="AT72" s="12">
        <f t="shared" si="0"/>
        <v>40805</v>
      </c>
      <c r="AU72" s="12">
        <f t="shared" si="0"/>
        <v>40806</v>
      </c>
      <c r="AV72" s="12">
        <f t="shared" si="0"/>
        <v>40807</v>
      </c>
      <c r="AW72" s="12">
        <f t="shared" si="0"/>
        <v>40808</v>
      </c>
      <c r="AX72" s="12">
        <f t="shared" si="0"/>
        <v>40809</v>
      </c>
      <c r="AY72" s="12">
        <f t="shared" si="0"/>
        <v>40810</v>
      </c>
      <c r="AZ72" s="12">
        <f t="shared" si="0"/>
        <v>40811</v>
      </c>
      <c r="BA72" s="12">
        <f t="shared" si="0"/>
        <v>40812</v>
      </c>
      <c r="BB72" s="12">
        <f t="shared" si="0"/>
        <v>40813</v>
      </c>
      <c r="BC72" s="12">
        <f t="shared" si="0"/>
        <v>40814</v>
      </c>
      <c r="BD72" s="12">
        <f t="shared" si="0"/>
        <v>40815</v>
      </c>
      <c r="BE72" s="12">
        <f t="shared" si="0"/>
        <v>40816</v>
      </c>
    </row>
  </sheetData>
  <autoFilter ref="A10:BE72">
    <filterColumn colId="3"/>
    <filterColumn colId="4"/>
    <filterColumn colId="7"/>
    <filterColumn colId="9"/>
  </autoFilter>
  <conditionalFormatting sqref="K58:BE68 K52:BE56 K58:AX69 K11:BE13 K29:BE39 K17:BE27 K15:BE15 K41:BE50">
    <cfRule type="cellIs" dxfId="5" priority="22" operator="equal">
      <formula>"-"</formula>
    </cfRule>
    <cfRule type="cellIs" dxfId="4" priority="23" operator="equal">
      <formula>"E"</formula>
    </cfRule>
    <cfRule type="cellIs" dxfId="3" priority="24" operator="equal">
      <formula>"B"</formula>
    </cfRule>
  </conditionalFormatting>
  <conditionalFormatting sqref="K52:BE56 K58:BE68 K11:BE13 K29:BE39 K17:BE27 K15:BE15 K41:BE50">
    <cfRule type="cellIs" dxfId="2" priority="21" operator="equal">
      <formula>"BE"</formula>
    </cfRule>
  </conditionalFormatting>
  <conditionalFormatting sqref="H52:H56 H11:H13 H15 H17:H27 H29:H39 H41:H50 H58:H68">
    <cfRule type="cellIs" dxfId="1" priority="11" operator="equal">
      <formula>$F$4</formula>
    </cfRule>
    <cfRule type="cellIs" dxfId="0" priority="12" operator="equal">
      <formula>$F$5</formula>
    </cfRule>
  </conditionalFormatting>
  <dataValidations disablePrompts="1" count="1">
    <dataValidation type="list" allowBlank="1" showInputMessage="1" showErrorMessage="1" sqref="H58:H59 H52:H56 H11:H13 H29:H39 H17:H27 H15 H41:H50">
      <formula1>$F$2:$F$5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Convetion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2011-09-06T16:00:55Z</dcterms:modified>
</cp:coreProperties>
</file>