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F:\CƯƠNG_2020\ĐXMH 2020\T10\5.10\"/>
    </mc:Choice>
  </mc:AlternateContent>
  <xr:revisionPtr revIDLastSave="0" documentId="13_ncr:1_{8568EA01-5B42-4C2A-8824-92E35200D94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hi tiết ống nhựard 1" sheetId="8" r:id="rId1"/>
    <sheet name="Sheet2" sheetId="16" state="hidden" r:id="rId2"/>
    <sheet name="ống nhựa (3)" sheetId="14" r:id="rId3"/>
    <sheet name="Sheet1" sheetId="15" state="hidden" r:id="rId4"/>
  </sheets>
  <externalReferences>
    <externalReference r:id="rId5"/>
    <externalReference r:id="rId6"/>
    <externalReference r:id="rId7"/>
  </externalReferences>
  <definedNames>
    <definedName name="hoa" localSheetId="0">#REF!</definedName>
    <definedName name="hoa" localSheetId="2">#REF!</definedName>
    <definedName name="hoa">#REF!</definedName>
    <definedName name="N2A">OFFSET([1]보고자료용!$B$6,0,0,1,COUNTA([1]보고자료용!$A$6:$IV$6)-2)</definedName>
    <definedName name="NANO">OFFSET([1]보고자료용!$B$5,0,0,1,COUNTA([1]보고자료용!$A$5:$IV$5)-2)</definedName>
    <definedName name="_xlnm.Print_Area" localSheetId="0">'chi tiết ống nhựard 1'!$A$1:$L$62</definedName>
    <definedName name="_xlnm.Print_Area" localSheetId="2">'ống nhựa (3)'!$A$1:$N$39</definedName>
    <definedName name="계">OFFSET([1]보고자료용!$B$9,0,0,1,COUNTA([1]보고자료용!$A$9:$IV$9)-2)</definedName>
    <definedName name="금호">OFFSET([1]보고자료용!$B$7,0,0,1,COUNTA([1]보고자료용!$A$7:$IV$7)-2)</definedName>
    <definedName name="기타">OFFSET([1]보고자료용!$B$8,0,0,1,COUNTA([1]보고자료용!$A$8:$IV$8)-2)</definedName>
    <definedName name="기호" localSheetId="0">#REF!</definedName>
    <definedName name="기호" localSheetId="2">#REF!</definedName>
    <definedName name="기호">#REF!</definedName>
    <definedName name="날자목록" localSheetId="0">#REF!</definedName>
    <definedName name="날자목록" localSheetId="2">#REF!</definedName>
    <definedName name="날자목록">#REF!</definedName>
    <definedName name="대광">OFFSET([1]보고자료용!$B$3,0,0,1,COUNTA([1]보고자료용!$A$3:$IV$3)-2)</definedName>
    <definedName name="대성" localSheetId="0">OFFSET([1]보고자료용!#REF!,0,0,1,COUNTA([1]보고자료용!#REF!)-2)</definedName>
    <definedName name="대성" localSheetId="2">OFFSET([1]보고자료용!#REF!,0,0,1,COUNTA([1]보고자료용!#REF!)-2)</definedName>
    <definedName name="대성">OFFSET([1]보고자료용!#REF!,0,0,1,COUNTA([1]보고자료용!#REF!)-2)</definedName>
    <definedName name="대지" localSheetId="0">#REF!</definedName>
    <definedName name="대지" localSheetId="2">#REF!</definedName>
    <definedName name="대지">#REF!</definedName>
    <definedName name="도번" localSheetId="0">#REF!</definedName>
    <definedName name="도번" localSheetId="2">#REF!</definedName>
    <definedName name="도번">#REF!</definedName>
    <definedName name="모델" localSheetId="0">#REF!</definedName>
    <definedName name="모델" localSheetId="2">#REF!</definedName>
    <definedName name="모델">#REF!</definedName>
    <definedName name="업체" localSheetId="0">#REF!</definedName>
    <definedName name="업체" localSheetId="2">#REF!</definedName>
    <definedName name="업체">#REF!</definedName>
    <definedName name="업체명" localSheetId="0">#REF!</definedName>
    <definedName name="업체명" localSheetId="2">#REF!</definedName>
    <definedName name="업체명">#REF!</definedName>
    <definedName name="월_TITLE">OFFSET([1]보고자료용!$B$2,0,0,1,COUNTA([1]보고자료용!$A$2:$IV$2)-2)</definedName>
    <definedName name="이라이콤" localSheetId="0">OFFSET([1]보고자료용!#REF!,0,0,1,COUNTA([1]보고자료용!#REF!)-2)</definedName>
    <definedName name="이라이콤" localSheetId="2">OFFSET([1]보고자료용!#REF!,0,0,1,COUNTA([1]보고자료용!#REF!)-2)</definedName>
    <definedName name="이라이콤">OFFSET([1]보고자료용!#REF!,0,0,1,COUNTA([1]보고자료용!#REF!)-2)</definedName>
    <definedName name="일일">'[2]일일불량-9909'!$A$3:$L$6</definedName>
    <definedName name="품명" localSheetId="0">#REF!</definedName>
    <definedName name="품명" localSheetId="2">#REF!</definedName>
    <definedName name="품명">#REF!</definedName>
    <definedName name="필터타이틀" localSheetId="0">#REF!</definedName>
    <definedName name="필터타이틀" localSheetId="2">#REF!</definedName>
    <definedName name="필터타이틀">#REF!</definedName>
    <definedName name="한성">OFFSET([1]보고자료용!$B$4,0,0,1,COUNTA([1]보고자료용!$A$4:$IV$4)-2)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8" l="1"/>
  <c r="K22" i="14"/>
  <c r="B28" i="14" l="1"/>
  <c r="C15" i="8"/>
  <c r="E15" i="8"/>
  <c r="G15" i="8" s="1"/>
  <c r="E34" i="8" l="1"/>
  <c r="C32" i="8"/>
  <c r="E32" i="8"/>
  <c r="G32" i="8" s="1"/>
  <c r="E31" i="8"/>
  <c r="C23" i="8"/>
  <c r="C24" i="8"/>
  <c r="E19" i="8"/>
  <c r="G19" i="8" s="1"/>
  <c r="C19" i="8"/>
  <c r="E14" i="8"/>
  <c r="G14" i="8" s="1"/>
  <c r="C14" i="8"/>
  <c r="C16" i="8"/>
  <c r="E29" i="8" l="1"/>
  <c r="E28" i="8"/>
  <c r="E26" i="8"/>
  <c r="E24" i="8"/>
  <c r="E23" i="8"/>
  <c r="E21" i="8"/>
  <c r="E18" i="8"/>
  <c r="E20" i="8" s="1"/>
  <c r="E13" i="14" s="1"/>
  <c r="E16" i="8"/>
  <c r="E13" i="8"/>
  <c r="E11" i="8"/>
  <c r="E9" i="8"/>
  <c r="C36" i="8"/>
  <c r="C34" i="8"/>
  <c r="C31" i="8"/>
  <c r="C29" i="8"/>
  <c r="C28" i="8"/>
  <c r="C26" i="8"/>
  <c r="C21" i="8"/>
  <c r="C18" i="8"/>
  <c r="C13" i="8"/>
  <c r="C11" i="8"/>
  <c r="C9" i="8"/>
  <c r="C5" i="8"/>
  <c r="C6" i="8"/>
  <c r="C7" i="8"/>
  <c r="E5" i="8"/>
  <c r="G5" i="8" s="1"/>
  <c r="E6" i="8"/>
  <c r="G6" i="8" s="1"/>
  <c r="E7" i="8"/>
  <c r="G7" i="8" s="1"/>
  <c r="E4" i="8"/>
  <c r="C4" i="8"/>
  <c r="I39" i="14" l="1"/>
  <c r="B39" i="14"/>
  <c r="B38" i="14"/>
  <c r="B37" i="14"/>
  <c r="B36" i="14"/>
  <c r="B35" i="14"/>
  <c r="B34" i="14"/>
  <c r="B33" i="14"/>
  <c r="B32" i="14"/>
  <c r="B31" i="14"/>
  <c r="B30" i="14"/>
  <c r="B29" i="14"/>
  <c r="I32" i="14"/>
  <c r="P32" i="14" s="1"/>
  <c r="E32" i="14" s="1"/>
  <c r="I33" i="14"/>
  <c r="D32" i="14"/>
  <c r="D28" i="14"/>
  <c r="I28" i="14"/>
  <c r="I14" i="14"/>
  <c r="G24" i="8"/>
  <c r="E25" i="8"/>
  <c r="E17" i="14" s="1"/>
  <c r="G23" i="8" l="1"/>
  <c r="G25" i="8" s="1"/>
  <c r="F17" i="14" s="1"/>
  <c r="I23" i="8" l="1"/>
  <c r="J23" i="8" s="1"/>
  <c r="I12" i="14" l="1"/>
  <c r="G16" i="8"/>
  <c r="I11" i="14" l="1"/>
  <c r="G11" i="8"/>
  <c r="G12" i="8" l="1"/>
  <c r="E12" i="8"/>
  <c r="F11" i="14" l="1"/>
  <c r="I11" i="8"/>
  <c r="J11" i="8" s="1"/>
  <c r="G4" i="8" l="1"/>
  <c r="G9" i="8"/>
  <c r="I9" i="8" s="1"/>
  <c r="I10" i="14" l="1"/>
  <c r="I13" i="14"/>
  <c r="I9" i="14"/>
  <c r="J9" i="8" l="1"/>
  <c r="G10" i="8"/>
  <c r="J11" i="14" s="1"/>
  <c r="K11" i="14" s="1"/>
  <c r="F10" i="14"/>
  <c r="J10" i="14" s="1"/>
  <c r="K10" i="14" s="1"/>
  <c r="E10" i="8"/>
  <c r="E10" i="14" s="1"/>
  <c r="E8" i="8" l="1"/>
  <c r="E9" i="14" s="1"/>
  <c r="G29" i="8"/>
  <c r="E30" i="8" l="1"/>
  <c r="E19" i="14" s="1"/>
  <c r="G26" i="8"/>
  <c r="G27" i="8" s="1"/>
  <c r="I26" i="8" l="1"/>
  <c r="J26" i="8" s="1"/>
  <c r="G36" i="8"/>
  <c r="G37" i="8" l="1"/>
  <c r="I36" i="8" s="1"/>
  <c r="J36" i="8" s="1"/>
  <c r="F23" i="14"/>
  <c r="J23" i="14" s="1"/>
  <c r="E37" i="8"/>
  <c r="E23" i="14" s="1"/>
  <c r="D39" i="14" l="1"/>
  <c r="P39" i="14"/>
  <c r="E39" i="14" s="1"/>
  <c r="I23" i="14"/>
  <c r="K23" i="14" s="1"/>
  <c r="I36" i="14" l="1"/>
  <c r="I37" i="14"/>
  <c r="I38" i="14"/>
  <c r="E34" i="14"/>
  <c r="G34" i="8" l="1"/>
  <c r="E16" i="14"/>
  <c r="E17" i="8"/>
  <c r="E12" i="14" s="1"/>
  <c r="D34" i="14"/>
  <c r="D36" i="14"/>
  <c r="G8" i="8" l="1"/>
  <c r="G35" i="8"/>
  <c r="F22" i="14" s="1"/>
  <c r="J22" i="14" s="1"/>
  <c r="F21" i="14"/>
  <c r="J21" i="14" s="1"/>
  <c r="E27" i="8"/>
  <c r="E18" i="14" s="1"/>
  <c r="E35" i="8"/>
  <c r="E21" i="14" s="1"/>
  <c r="I17" i="14"/>
  <c r="I34" i="8" l="1"/>
  <c r="J34" i="8" s="1"/>
  <c r="I31" i="14"/>
  <c r="P31" i="14" s="1"/>
  <c r="E31" i="14" s="1"/>
  <c r="I30" i="14"/>
  <c r="I34" i="14"/>
  <c r="I35" i="14"/>
  <c r="I29" i="14"/>
  <c r="G13" i="8"/>
  <c r="G17" i="8" s="1"/>
  <c r="I13" i="8" s="1"/>
  <c r="G31" i="8"/>
  <c r="G33" i="8" s="1"/>
  <c r="I31" i="8" s="1"/>
  <c r="G28" i="8"/>
  <c r="G30" i="8" s="1"/>
  <c r="I28" i="8" s="1"/>
  <c r="D31" i="14"/>
  <c r="F12" i="14" l="1"/>
  <c r="J13" i="8"/>
  <c r="F18" i="14"/>
  <c r="J18" i="14" s="1"/>
  <c r="J28" i="8"/>
  <c r="F19" i="14"/>
  <c r="J19" i="14" s="1"/>
  <c r="J31" i="8"/>
  <c r="F20" i="14"/>
  <c r="J20" i="14" s="1"/>
  <c r="E15" i="14"/>
  <c r="I16" i="14"/>
  <c r="E33" i="8"/>
  <c r="E22" i="8"/>
  <c r="E14" i="14" s="1"/>
  <c r="G21" i="8"/>
  <c r="G22" i="8" s="1"/>
  <c r="F14" i="14" s="1"/>
  <c r="J14" i="14" s="1"/>
  <c r="K14" i="14" s="1"/>
  <c r="J12" i="14" l="1"/>
  <c r="K12" i="14" s="1"/>
  <c r="I21" i="8"/>
  <c r="J21" i="8" s="1"/>
  <c r="E22" i="14"/>
  <c r="E20" i="14"/>
  <c r="J17" i="14" l="1"/>
  <c r="G18" i="8"/>
  <c r="G20" i="8" s="1"/>
  <c r="P38" i="14"/>
  <c r="E38" i="14" s="1"/>
  <c r="D38" i="14"/>
  <c r="I22" i="14"/>
  <c r="F16" i="14" l="1"/>
  <c r="J16" i="14" s="1"/>
  <c r="F13" i="14"/>
  <c r="J13" i="14" s="1"/>
  <c r="I18" i="8"/>
  <c r="J18" i="8" s="1"/>
  <c r="P30" i="14" l="1"/>
  <c r="E30" i="14" s="1"/>
  <c r="D30" i="14"/>
  <c r="I15" i="14" l="1"/>
  <c r="P29" i="14"/>
  <c r="E29" i="14" s="1"/>
  <c r="D29" i="14"/>
  <c r="I21" i="14" l="1"/>
  <c r="K21" i="14" s="1"/>
  <c r="I20" i="14" l="1"/>
  <c r="I19" i="14"/>
  <c r="I18" i="14"/>
  <c r="P28" i="14" l="1"/>
  <c r="E28" i="14" s="1"/>
  <c r="P35" i="14" l="1"/>
  <c r="E35" i="14" s="1"/>
  <c r="P33" i="14"/>
  <c r="E33" i="14" s="1"/>
  <c r="P37" i="14"/>
  <c r="E37" i="14" s="1"/>
  <c r="P36" i="14"/>
  <c r="E36" i="14" s="1"/>
  <c r="D35" i="14"/>
  <c r="D33" i="14"/>
  <c r="D37" i="14" l="1"/>
  <c r="K19" i="14"/>
  <c r="K20" i="14" l="1"/>
  <c r="K17" i="14" l="1"/>
  <c r="I4" i="8" l="1"/>
  <c r="J4" i="8" s="1"/>
  <c r="K13" i="14"/>
  <c r="F9" i="14" l="1"/>
  <c r="J9" i="14" s="1"/>
  <c r="K18" i="14"/>
  <c r="F15" i="14"/>
  <c r="K16" i="14"/>
  <c r="K9" i="14" l="1"/>
  <c r="J15" i="14"/>
  <c r="K15" i="14" s="1"/>
</calcChain>
</file>

<file path=xl/sharedStrings.xml><?xml version="1.0" encoding="utf-8"?>
<sst xmlns="http://schemas.openxmlformats.org/spreadsheetml/2006/main" count="230" uniqueCount="118">
  <si>
    <t>Bộ phận đề xuất:
요청 부서</t>
  </si>
  <si>
    <t>SẢN XUẤT</t>
  </si>
  <si>
    <t>NO</t>
  </si>
  <si>
    <t>Tên - Kích thước - Đơn vị
품명-치수-단위</t>
  </si>
  <si>
    <t>구분 Phân loại</t>
  </si>
  <si>
    <t>FCST
5 WEEK</t>
  </si>
  <si>
    <t>Số lượng sử dụng/1 EA
사용기준 1 EA</t>
  </si>
  <si>
    <t>Số lượng cần dùng</t>
  </si>
  <si>
    <t>Ghi chú</t>
  </si>
  <si>
    <t>TOTAL FCST</t>
  </si>
  <si>
    <t>비고
Ghi chú</t>
  </si>
  <si>
    <t>사용량 
Số lượng sử dụng</t>
  </si>
  <si>
    <t>재고수량
Số lượng 
tồn</t>
  </si>
  <si>
    <t>수량 
Số lượng</t>
  </si>
  <si>
    <t>입고 날짜
Ngày nhập kho</t>
  </si>
  <si>
    <t>일 평균 사용량
Số lượng sử dụng/ Ngày</t>
  </si>
  <si>
    <t>지난 요청서 Đề xuất lần trước</t>
  </si>
  <si>
    <t>총 사용량
Lượng đã sử dụng</t>
  </si>
  <si>
    <t>총 누적 구매량
Tổng lượng đã mua hàng</t>
  </si>
  <si>
    <t>품명
Tên</t>
  </si>
  <si>
    <t>5 WEEK
Date time: 8-10 day</t>
  </si>
  <si>
    <t>총 작업 가능수량
Tổng lượng hàng dự kiến</t>
  </si>
  <si>
    <t>발주수량
Số lượng
đề xuất</t>
  </si>
  <si>
    <t>작업 가능 수량
só lượng có thể chạy được</t>
  </si>
  <si>
    <t>필요 수량
Số lượng cần sử dụng</t>
  </si>
  <si>
    <t>사용 계획
Kế hoạch sử dụng</t>
  </si>
  <si>
    <t>입고 요청 날짜
Ngày yêu cầu nhập kho</t>
  </si>
  <si>
    <t>사용 계획 Kế hoạch sử dụng</t>
  </si>
  <si>
    <t>Model</t>
  </si>
  <si>
    <t>품명Tên</t>
  </si>
  <si>
    <t>요청일
&lt;Ngày yêu cầu&gt;</t>
  </si>
  <si>
    <t>Phê duyệt
승인</t>
  </si>
  <si>
    <t>Kiểm tra 2
2 검토</t>
  </si>
  <si>
    <t>Kiểm tra 1
1 검토</t>
  </si>
  <si>
    <t>Người lập 
작성자</t>
  </si>
  <si>
    <r>
      <rPr>
        <b/>
        <sz val="13"/>
        <color theme="1"/>
        <rFont val="바탕"/>
        <family val="1"/>
        <charset val="129"/>
      </rPr>
      <t xml:space="preserve">재고수량
</t>
    </r>
    <r>
      <rPr>
        <b/>
        <sz val="13"/>
        <color theme="1"/>
        <rFont val="Times New Roman"/>
        <family val="1"/>
      </rPr>
      <t>Số lượng 
tồn</t>
    </r>
  </si>
  <si>
    <r>
      <rPr>
        <b/>
        <sz val="13"/>
        <color theme="1"/>
        <rFont val="바탕"/>
        <family val="1"/>
        <charset val="129"/>
      </rPr>
      <t>발주수량
Số l</t>
    </r>
    <r>
      <rPr>
        <b/>
        <sz val="13"/>
        <color theme="1"/>
        <rFont val="Century"/>
        <family val="1"/>
      </rPr>
      <t>ư</t>
    </r>
    <r>
      <rPr>
        <b/>
        <sz val="13"/>
        <color theme="1"/>
        <rFont val="바탕"/>
        <family val="1"/>
        <charset val="129"/>
      </rPr>
      <t>ợng
đề xuất</t>
    </r>
  </si>
  <si>
    <r>
      <rPr>
        <b/>
        <sz val="13"/>
        <color theme="1"/>
        <rFont val="바탕"/>
        <family val="1"/>
        <charset val="129"/>
      </rPr>
      <t>총</t>
    </r>
    <r>
      <rPr>
        <b/>
        <sz val="13"/>
        <color theme="1"/>
        <rFont val="Times New Roman"/>
        <family val="1"/>
      </rPr>
      <t xml:space="preserve"> </t>
    </r>
    <r>
      <rPr>
        <b/>
        <sz val="13"/>
        <color theme="1"/>
        <rFont val="바탕"/>
        <family val="1"/>
        <charset val="129"/>
      </rPr>
      <t>수량
Tổng số lượng</t>
    </r>
  </si>
  <si>
    <t>FCST
5 Week</t>
  </si>
  <si>
    <t>발주 전량
Số lượng tồn PO</t>
  </si>
  <si>
    <t xml:space="preserve">재고 수량
Số lượng tồn </t>
  </si>
  <si>
    <t>ngày</t>
  </si>
  <si>
    <t>trung bình</t>
  </si>
  <si>
    <t>DAY)</t>
  </si>
  <si>
    <t xml:space="preserve"> EA </t>
  </si>
  <si>
    <t>NP01</t>
  </si>
  <si>
    <t>US01</t>
  </si>
  <si>
    <t>TW01</t>
  </si>
  <si>
    <t>UW01, UM07</t>
  </si>
  <si>
    <t>WP01</t>
  </si>
  <si>
    <t>Lõi nhựa
5T(77mm)*85mm key 5.5</t>
  </si>
  <si>
    <t>LJ63-18800A</t>
  </si>
  <si>
    <t>06.07.2020</t>
  </si>
  <si>
    <t>RD01,NP01</t>
  </si>
  <si>
    <t>11.05.2020</t>
  </si>
  <si>
    <t>Lõi nhựa
 5T(77mm)* 81mm key 5.5</t>
  </si>
  <si>
    <t>RD01</t>
  </si>
  <si>
    <t>18.05.2020</t>
  </si>
  <si>
    <t>11.05.2020~11.06.2020</t>
  </si>
  <si>
    <t>Lõi nhựa 
5T(77mm)*88mm key 5.6</t>
  </si>
  <si>
    <t>WQ01</t>
  </si>
  <si>
    <t>VT01</t>
  </si>
  <si>
    <t>TÌNH HÌNH SỬ DỤNG 사용현황</t>
  </si>
  <si>
    <t>Lõi nhựa
5T(77mm)*62mm key 5.5</t>
  </si>
  <si>
    <t>Lõi nhựa 
5T(77mm)*67mm key 5.5</t>
  </si>
  <si>
    <t>UUW01,VD04,UM07</t>
  </si>
  <si>
    <t>Lõi nhựa
5T(77mm)*87mm key 5.5</t>
  </si>
  <si>
    <t>Lõi nhựa
4T(6")*86mm</t>
  </si>
  <si>
    <t>EU01</t>
  </si>
  <si>
    <t>LJ63-18013A</t>
  </si>
  <si>
    <t>LJ63-17350A</t>
  </si>
  <si>
    <t>LJ63-18798A</t>
  </si>
  <si>
    <t>Lõi nhựa
5T(77mm)*62mm key 5.</t>
  </si>
  <si>
    <t>LJ63-18607A</t>
  </si>
  <si>
    <t>LJ63-15645A</t>
  </si>
  <si>
    <t>LJ63-18649A</t>
  </si>
  <si>
    <t>LJ63-18951A</t>
  </si>
  <si>
    <t>Lõi nhựa
5T(77mm)*21mm key 5.5</t>
  </si>
  <si>
    <t>LJ63-17348A</t>
  </si>
  <si>
    <t>LJ63-17834B</t>
  </si>
  <si>
    <t>Lõi nhựa
5T(77mm)*63mm key 5.5</t>
  </si>
  <si>
    <t>RD 01 C -01 ,WP01</t>
  </si>
  <si>
    <t>VQ01</t>
  </si>
  <si>
    <t xml:space="preserve"> </t>
  </si>
  <si>
    <t>LJ63-17347A</t>
  </si>
  <si>
    <t>LJ63-17617A</t>
  </si>
  <si>
    <t>LJ63-17616A</t>
  </si>
  <si>
    <t>작업 가능 수량: 36,000</t>
  </si>
  <si>
    <t>Lõi nhựa 5T(77mm)*33mm key 5.5</t>
  </si>
  <si>
    <t>LJ63-18142A</t>
  </si>
  <si>
    <t>LJ63-19412A</t>
  </si>
  <si>
    <t>LJ63-18145A</t>
  </si>
  <si>
    <t>Lõi nhựa 5T(77mm)*64mm key 5.5</t>
  </si>
  <si>
    <t>LJ63-18020A</t>
  </si>
  <si>
    <t>작업 가능 수량: 96,000</t>
  </si>
  <si>
    <t>Lõi nhựa 5T(77mm)*60mm key 5.5</t>
  </si>
  <si>
    <t>LJ63-16362A</t>
  </si>
  <si>
    <t>작업 가능 수량:700,000</t>
  </si>
  <si>
    <t>Lõi nhựa 4T(6")*120mm</t>
  </si>
  <si>
    <t>LJ63-18948A</t>
  </si>
  <si>
    <t>LJ63-19411A</t>
  </si>
  <si>
    <t>작업 가능 수량: 171,000</t>
  </si>
  <si>
    <t>Lõi nhựa
4T(6")*75mm</t>
  </si>
  <si>
    <t>LJ63-16157A</t>
  </si>
  <si>
    <t>작업 가능 수량: 546,500</t>
  </si>
  <si>
    <t>CHI TIẾT YÊU CẦU MUA HÀNG T10-2020
2020년 10 구매요청서 상세내역</t>
  </si>
  <si>
    <t>ĐỀ XUẤT MUA HÀNG  T10-2020
2020년10월 구매 요청서</t>
  </si>
  <si>
    <t>05.10.2020</t>
  </si>
  <si>
    <t>10.10.2020</t>
  </si>
  <si>
    <t>05.10.2020~05.11.2020</t>
  </si>
  <si>
    <t>작업 가능 수량:663,000</t>
  </si>
  <si>
    <t>LJ63-19418A</t>
  </si>
  <si>
    <t>작업 가능 수량: 830,030</t>
  </si>
  <si>
    <t>작업 가능 수량:368,030</t>
  </si>
  <si>
    <t>작업 가능 수량: 297,000</t>
  </si>
  <si>
    <t>작업 가능 수량: 1,968,000</t>
  </si>
  <si>
    <t>작업 가능 수량: 385,000</t>
  </si>
  <si>
    <t>작업 가능 수량: 186,000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</si>
</sst>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-* #,##0_-;_-* &quot;-&quot;_-;_-@_-"/>
    <numFmt numFmtId="165" formatCode="[$-1010000]d/m/yyyy;@"/>
    <numFmt numFmtId="166" formatCode="_(* #,##0_);_(* \(#,##0\);_(* &quot;-&quot;??_);_(@_)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b/>
      <sz val="25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3"/>
      <color theme="1"/>
      <name val="Calibri"/>
      <family val="2"/>
      <scheme val="minor"/>
    </font>
    <font>
      <sz val="11"/>
      <name val="돋움"/>
      <family val="3"/>
      <charset val="129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8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40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name val="Times New Roman"/>
      <family val="1"/>
    </font>
    <font>
      <b/>
      <sz val="13"/>
      <color theme="1"/>
      <name val="바탕"/>
      <family val="1"/>
      <charset val="129"/>
    </font>
    <font>
      <b/>
      <sz val="13"/>
      <color theme="1"/>
      <name val="Century"/>
      <family val="1"/>
    </font>
    <font>
      <sz val="16"/>
      <name val="Times New Roman"/>
      <family val="1"/>
    </font>
    <font>
      <b/>
      <sz val="9"/>
      <color theme="1"/>
      <name val="Times New Roman"/>
      <family val="1"/>
    </font>
    <font>
      <sz val="12"/>
      <name val="Times New Roman"/>
      <family val="1"/>
    </font>
    <font>
      <b/>
      <sz val="10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name val="Times New Roman"/>
      <family val="1"/>
    </font>
    <font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10" fillId="0" borderId="0"/>
    <xf numFmtId="164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</cellStyleXfs>
  <cellXfs count="243">
    <xf numFmtId="0" fontId="0" fillId="0" borderId="0" xfId="0"/>
    <xf numFmtId="0" fontId="4" fillId="0" borderId="0" xfId="1" applyFont="1"/>
    <xf numFmtId="0" fontId="5" fillId="0" borderId="0" xfId="1" applyFont="1"/>
    <xf numFmtId="0" fontId="8" fillId="0" borderId="0" xfId="1" applyFont="1" applyAlignment="1">
      <alignment horizontal="center"/>
    </xf>
    <xf numFmtId="0" fontId="0" fillId="0" borderId="0" xfId="0" applyProtection="1">
      <protection locked="0"/>
    </xf>
    <xf numFmtId="0" fontId="9" fillId="0" borderId="0" xfId="0" applyFont="1"/>
    <xf numFmtId="0" fontId="11" fillId="0" borderId="1" xfId="0" applyFont="1" applyBorder="1" applyAlignment="1" applyProtection="1">
      <alignment horizontal="center" wrapText="1"/>
      <protection locked="0"/>
    </xf>
    <xf numFmtId="3" fontId="16" fillId="0" borderId="1" xfId="2" applyNumberFormat="1" applyFont="1" applyFill="1" applyBorder="1" applyAlignment="1">
      <alignment horizontal="center" vertical="center" wrapText="1"/>
    </xf>
    <xf numFmtId="3" fontId="16" fillId="0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protection locked="0"/>
    </xf>
    <xf numFmtId="0" fontId="21" fillId="0" borderId="1" xfId="3" applyFont="1" applyFill="1" applyBorder="1" applyAlignment="1" applyProtection="1">
      <alignment horizontal="center" vertical="center"/>
      <protection locked="0"/>
    </xf>
    <xf numFmtId="0" fontId="14" fillId="0" borderId="0" xfId="0" applyFont="1"/>
    <xf numFmtId="3" fontId="0" fillId="0" borderId="0" xfId="0" applyNumberFormat="1"/>
    <xf numFmtId="0" fontId="0" fillId="0" borderId="0" xfId="0" applyAlignment="1" applyProtection="1">
      <alignment horizontal="center"/>
      <protection locked="0"/>
    </xf>
    <xf numFmtId="0" fontId="22" fillId="2" borderId="11" xfId="0" applyFont="1" applyFill="1" applyBorder="1" applyAlignment="1" applyProtection="1">
      <alignment horizontal="center" vertical="center" wrapText="1"/>
      <protection locked="0"/>
    </xf>
    <xf numFmtId="3" fontId="18" fillId="0" borderId="1" xfId="4" applyNumberFormat="1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center" vertical="center"/>
    </xf>
    <xf numFmtId="3" fontId="18" fillId="0" borderId="1" xfId="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0" fontId="24" fillId="0" borderId="1" xfId="0" applyFont="1" applyBorder="1" applyAlignment="1" applyProtection="1">
      <alignment horizontal="center" vertical="center" wrapText="1"/>
      <protection locked="0"/>
    </xf>
    <xf numFmtId="0" fontId="16" fillId="4" borderId="1" xfId="1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3" fontId="16" fillId="4" borderId="1" xfId="1" applyNumberFormat="1" applyFont="1" applyFill="1" applyBorder="1" applyAlignment="1">
      <alignment horizontal="center" vertical="center" wrapText="1"/>
    </xf>
    <xf numFmtId="0" fontId="13" fillId="4" borderId="1" xfId="1" applyFont="1" applyFill="1" applyBorder="1" applyAlignment="1"/>
    <xf numFmtId="0" fontId="17" fillId="0" borderId="1" xfId="1" applyFont="1" applyFill="1" applyBorder="1" applyAlignment="1">
      <alignment vertical="center" wrapText="1"/>
    </xf>
    <xf numFmtId="3" fontId="17" fillId="0" borderId="1" xfId="2" applyNumberFormat="1" applyFont="1" applyFill="1" applyBorder="1" applyAlignment="1">
      <alignment horizontal="center" vertical="center" wrapText="1"/>
    </xf>
    <xf numFmtId="3" fontId="17" fillId="4" borderId="1" xfId="1" applyNumberFormat="1" applyFont="1" applyFill="1" applyBorder="1" applyAlignment="1">
      <alignment vertical="center" wrapText="1"/>
    </xf>
    <xf numFmtId="3" fontId="17" fillId="4" borderId="1" xfId="1" applyNumberFormat="1" applyFont="1" applyFill="1" applyBorder="1" applyAlignment="1">
      <alignment vertical="center"/>
    </xf>
    <xf numFmtId="0" fontId="24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25" fillId="0" borderId="1" xfId="1" applyFont="1" applyFill="1" applyBorder="1" applyAlignment="1">
      <alignment horizontal="center" vertical="center" wrapText="1"/>
    </xf>
    <xf numFmtId="0" fontId="26" fillId="0" borderId="1" xfId="1" applyFont="1" applyFill="1" applyBorder="1" applyAlignment="1">
      <alignment horizontal="center" vertical="center" wrapText="1"/>
    </xf>
    <xf numFmtId="0" fontId="25" fillId="0" borderId="0" xfId="1" applyFont="1" applyAlignment="1">
      <alignment horizontal="center"/>
    </xf>
    <xf numFmtId="3" fontId="18" fillId="0" borderId="1" xfId="3" applyNumberFormat="1" applyFont="1" applyFill="1" applyBorder="1" applyAlignment="1" applyProtection="1">
      <alignment horizontal="center" vertical="center" wrapText="1"/>
      <protection locked="0"/>
    </xf>
    <xf numFmtId="3" fontId="23" fillId="0" borderId="1" xfId="3" applyNumberFormat="1" applyFont="1" applyFill="1" applyBorder="1" applyAlignment="1" applyProtection="1">
      <alignment horizontal="center" vertical="center" wrapText="1"/>
      <protection locked="0"/>
    </xf>
    <xf numFmtId="3" fontId="27" fillId="0" borderId="1" xfId="3" applyNumberFormat="1" applyFont="1" applyFill="1" applyBorder="1" applyAlignment="1">
      <alignment horizontal="center" vertical="center"/>
    </xf>
    <xf numFmtId="3" fontId="27" fillId="0" borderId="1" xfId="4" applyNumberFormat="1" applyFont="1" applyFill="1" applyBorder="1" applyAlignment="1">
      <alignment horizontal="center" vertical="center"/>
    </xf>
    <xf numFmtId="3" fontId="27" fillId="0" borderId="1" xfId="3" applyNumberFormat="1" applyFont="1" applyFill="1" applyBorder="1" applyAlignment="1" applyProtection="1">
      <alignment horizontal="center" vertical="center"/>
      <protection locked="0"/>
    </xf>
    <xf numFmtId="3" fontId="27" fillId="4" borderId="1" xfId="3" applyNumberFormat="1" applyFont="1" applyFill="1" applyBorder="1" applyAlignment="1" applyProtection="1">
      <alignment horizontal="center" vertical="center" wrapText="1"/>
      <protection locked="0"/>
    </xf>
    <xf numFmtId="0" fontId="27" fillId="4" borderId="1" xfId="3" applyFont="1" applyFill="1" applyBorder="1" applyAlignment="1">
      <alignment horizontal="center" vertical="center" wrapText="1"/>
    </xf>
    <xf numFmtId="3" fontId="18" fillId="0" borderId="1" xfId="3" applyNumberFormat="1" applyFont="1" applyBorder="1" applyAlignment="1">
      <alignment horizontal="center" vertical="center"/>
    </xf>
    <xf numFmtId="0" fontId="21" fillId="0" borderId="1" xfId="3" applyFont="1" applyBorder="1" applyAlignment="1" applyProtection="1">
      <alignment horizontal="center" vertical="center"/>
      <protection locked="0"/>
    </xf>
    <xf numFmtId="3" fontId="18" fillId="0" borderId="1" xfId="3" applyNumberFormat="1" applyFont="1" applyBorder="1" applyAlignment="1">
      <alignment horizontal="center" vertical="center" wrapText="1"/>
    </xf>
    <xf numFmtId="0" fontId="18" fillId="0" borderId="1" xfId="3" applyFont="1" applyBorder="1" applyAlignment="1">
      <alignment horizontal="center" vertical="center"/>
    </xf>
    <xf numFmtId="3" fontId="21" fillId="0" borderId="1" xfId="3" applyNumberFormat="1" applyFont="1" applyBorder="1" applyAlignment="1">
      <alignment horizontal="center" vertical="center"/>
    </xf>
    <xf numFmtId="0" fontId="12" fillId="2" borderId="13" xfId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center" vertical="center" wrapText="1"/>
    </xf>
    <xf numFmtId="0" fontId="12" fillId="2" borderId="2" xfId="2" applyFont="1" applyFill="1" applyBorder="1" applyAlignment="1">
      <alignment horizontal="center" vertical="center" wrapText="1"/>
    </xf>
    <xf numFmtId="0" fontId="12" fillId="3" borderId="22" xfId="1" applyFont="1" applyFill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5" fillId="4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3" fontId="5" fillId="0" borderId="1" xfId="2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/>
    </xf>
    <xf numFmtId="3" fontId="5" fillId="0" borderId="1" xfId="1" applyNumberFormat="1" applyFont="1" applyFill="1" applyBorder="1" applyAlignment="1">
      <alignment horizontal="center" vertical="center" wrapText="1"/>
    </xf>
    <xf numFmtId="3" fontId="5" fillId="4" borderId="1" xfId="1" applyNumberFormat="1" applyFont="1" applyFill="1" applyBorder="1" applyAlignment="1">
      <alignment horizontal="center" vertical="center" wrapText="1"/>
    </xf>
    <xf numFmtId="0" fontId="5" fillId="4" borderId="1" xfId="1" applyFont="1" applyFill="1" applyBorder="1" applyAlignment="1"/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vertical="center" wrapText="1"/>
    </xf>
    <xf numFmtId="3" fontId="6" fillId="0" borderId="1" xfId="2" applyNumberFormat="1" applyFont="1" applyFill="1" applyBorder="1" applyAlignment="1">
      <alignment horizontal="center" vertical="center" wrapText="1"/>
    </xf>
    <xf numFmtId="3" fontId="6" fillId="4" borderId="1" xfId="1" applyNumberFormat="1" applyFont="1" applyFill="1" applyBorder="1" applyAlignment="1">
      <alignment vertical="center" wrapText="1"/>
    </xf>
    <xf numFmtId="3" fontId="6" fillId="4" borderId="1" xfId="1" applyNumberFormat="1" applyFont="1" applyFill="1" applyBorder="1" applyAlignment="1">
      <alignment vertical="center"/>
    </xf>
    <xf numFmtId="0" fontId="29" fillId="0" borderId="5" xfId="1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/>
    </xf>
    <xf numFmtId="3" fontId="29" fillId="0" borderId="12" xfId="0" applyNumberFormat="1" applyFont="1" applyBorder="1" applyAlignment="1">
      <alignment horizontal="center" vertical="center"/>
    </xf>
    <xf numFmtId="3" fontId="29" fillId="0" borderId="12" xfId="1" applyNumberFormat="1" applyFont="1" applyBorder="1" applyAlignment="1">
      <alignment horizontal="center" vertical="center" wrapText="1"/>
    </xf>
    <xf numFmtId="3" fontId="29" fillId="4" borderId="12" xfId="1" applyNumberFormat="1" applyFont="1" applyFill="1" applyBorder="1" applyAlignment="1">
      <alignment horizontal="center" vertical="center" wrapText="1"/>
    </xf>
    <xf numFmtId="0" fontId="29" fillId="0" borderId="0" xfId="1" applyFont="1"/>
    <xf numFmtId="3" fontId="7" fillId="0" borderId="4" xfId="2" applyNumberFormat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left" vertical="center" wrapText="1"/>
    </xf>
    <xf numFmtId="0" fontId="30" fillId="4" borderId="2" xfId="0" applyFont="1" applyFill="1" applyBorder="1" applyAlignment="1">
      <alignment horizontal="center" vertical="center"/>
    </xf>
    <xf numFmtId="3" fontId="29" fillId="0" borderId="2" xfId="0" applyNumberFormat="1" applyFont="1" applyBorder="1" applyAlignment="1">
      <alignment horizontal="center" vertical="center"/>
    </xf>
    <xf numFmtId="3" fontId="7" fillId="0" borderId="26" xfId="2" applyNumberFormat="1" applyFont="1" applyBorder="1" applyAlignment="1">
      <alignment horizontal="center" vertical="center" wrapText="1"/>
    </xf>
    <xf numFmtId="0" fontId="29" fillId="0" borderId="2" xfId="1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/>
    </xf>
    <xf numFmtId="3" fontId="29" fillId="0" borderId="2" xfId="1" applyNumberFormat="1" applyFont="1" applyBorder="1" applyAlignment="1">
      <alignment horizontal="center" vertical="center" wrapText="1"/>
    </xf>
    <xf numFmtId="3" fontId="29" fillId="4" borderId="2" xfId="1" applyNumberFormat="1" applyFont="1" applyFill="1" applyBorder="1" applyAlignment="1">
      <alignment horizontal="center" vertical="center" wrapText="1"/>
    </xf>
    <xf numFmtId="3" fontId="29" fillId="0" borderId="1" xfId="1" applyNumberFormat="1" applyFont="1" applyBorder="1" applyAlignment="1">
      <alignment horizontal="center" vertical="center" wrapText="1"/>
    </xf>
    <xf numFmtId="3" fontId="7" fillId="4" borderId="4" xfId="2" applyNumberFormat="1" applyFont="1" applyFill="1" applyBorder="1" applyAlignment="1">
      <alignment horizontal="center" vertical="center" wrapText="1"/>
    </xf>
    <xf numFmtId="3" fontId="29" fillId="0" borderId="1" xfId="0" applyNumberFormat="1" applyFont="1" applyBorder="1" applyAlignment="1">
      <alignment horizontal="center" vertical="center"/>
    </xf>
    <xf numFmtId="3" fontId="21" fillId="4" borderId="1" xfId="3" applyNumberFormat="1" applyFont="1" applyFill="1" applyBorder="1" applyAlignment="1" applyProtection="1">
      <alignment horizontal="center" wrapText="1"/>
      <protection locked="0"/>
    </xf>
    <xf numFmtId="0" fontId="21" fillId="4" borderId="1" xfId="3" applyFont="1" applyFill="1" applyBorder="1" applyAlignment="1">
      <alignment horizontal="center" vertical="center" wrapText="1"/>
    </xf>
    <xf numFmtId="3" fontId="21" fillId="0" borderId="1" xfId="4" applyNumberFormat="1" applyFont="1" applyFill="1" applyBorder="1" applyAlignment="1">
      <alignment horizontal="center" vertical="center"/>
    </xf>
    <xf numFmtId="0" fontId="28" fillId="0" borderId="0" xfId="0" applyFont="1"/>
    <xf numFmtId="3" fontId="21" fillId="4" borderId="1" xfId="3" applyNumberFormat="1" applyFont="1" applyFill="1" applyBorder="1" applyAlignment="1" applyProtection="1">
      <alignment horizontal="center" vertical="center" wrapText="1"/>
      <protection locked="0"/>
    </xf>
    <xf numFmtId="0" fontId="28" fillId="0" borderId="1" xfId="0" applyFont="1" applyBorder="1"/>
    <xf numFmtId="3" fontId="16" fillId="4" borderId="1" xfId="3" applyNumberFormat="1" applyFont="1" applyFill="1" applyBorder="1" applyAlignment="1" applyProtection="1">
      <alignment horizontal="center" vertical="center" wrapText="1"/>
      <protection locked="0"/>
    </xf>
    <xf numFmtId="3" fontId="21" fillId="0" borderId="1" xfId="3" applyNumberFormat="1" applyFont="1" applyFill="1" applyBorder="1" applyAlignment="1">
      <alignment horizontal="center" vertical="center"/>
    </xf>
    <xf numFmtId="3" fontId="21" fillId="0" borderId="1" xfId="3" applyNumberFormat="1" applyFont="1" applyBorder="1" applyAlignment="1">
      <alignment horizontal="center" vertical="center" wrapText="1"/>
    </xf>
    <xf numFmtId="3" fontId="21" fillId="0" borderId="1" xfId="4" applyNumberFormat="1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center" vertical="center"/>
    </xf>
    <xf numFmtId="0" fontId="16" fillId="0" borderId="0" xfId="0" applyFont="1"/>
    <xf numFmtId="3" fontId="21" fillId="0" borderId="1" xfId="3" applyNumberFormat="1" applyFont="1" applyFill="1" applyBorder="1" applyAlignment="1">
      <alignment horizontal="center" vertical="center" wrapText="1"/>
    </xf>
    <xf numFmtId="0" fontId="21" fillId="0" borderId="1" xfId="3" applyFont="1" applyFill="1" applyBorder="1" applyAlignment="1">
      <alignment horizontal="center" vertical="center"/>
    </xf>
    <xf numFmtId="0" fontId="28" fillId="0" borderId="0" xfId="0" applyFont="1" applyBorder="1"/>
    <xf numFmtId="3" fontId="29" fillId="4" borderId="12" xfId="1" applyNumberFormat="1" applyFont="1" applyFill="1" applyBorder="1" applyAlignment="1">
      <alignment horizontal="center" vertical="center" wrapText="1"/>
    </xf>
    <xf numFmtId="3" fontId="21" fillId="0" borderId="1" xfId="3" applyNumberFormat="1" applyFont="1" applyBorder="1" applyAlignment="1">
      <alignment horizontal="center" vertical="center"/>
    </xf>
    <xf numFmtId="3" fontId="21" fillId="0" borderId="1" xfId="3" applyNumberFormat="1" applyFont="1" applyBorder="1" applyAlignment="1">
      <alignment horizontal="center" vertical="center"/>
    </xf>
    <xf numFmtId="3" fontId="18" fillId="4" borderId="1" xfId="3" applyNumberFormat="1" applyFont="1" applyFill="1" applyBorder="1" applyAlignment="1" applyProtection="1">
      <alignment horizontal="center" vertical="center" wrapText="1"/>
      <protection locked="0"/>
    </xf>
    <xf numFmtId="0" fontId="18" fillId="4" borderId="1" xfId="3" applyFont="1" applyFill="1" applyBorder="1" applyAlignment="1">
      <alignment horizontal="center" vertical="center" wrapText="1"/>
    </xf>
    <xf numFmtId="0" fontId="29" fillId="0" borderId="1" xfId="1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3" fontId="29" fillId="4" borderId="1" xfId="2" applyNumberFormat="1" applyFon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/>
    </xf>
    <xf numFmtId="3" fontId="29" fillId="0" borderId="5" xfId="1" applyNumberFormat="1" applyFont="1" applyBorder="1" applyAlignment="1">
      <alignment horizontal="center" vertical="center" wrapText="1"/>
    </xf>
    <xf numFmtId="165" fontId="18" fillId="0" borderId="1" xfId="3" applyNumberFormat="1" applyFont="1" applyFill="1" applyBorder="1" applyAlignment="1">
      <alignment horizontal="center" vertical="center"/>
    </xf>
    <xf numFmtId="3" fontId="21" fillId="0" borderId="1" xfId="3" applyNumberFormat="1" applyFont="1" applyFill="1" applyBorder="1" applyAlignment="1">
      <alignment horizontal="center" vertical="center"/>
    </xf>
    <xf numFmtId="3" fontId="21" fillId="0" borderId="1" xfId="3" applyNumberFormat="1" applyFont="1" applyBorder="1" applyAlignment="1">
      <alignment horizontal="center" vertical="center"/>
    </xf>
    <xf numFmtId="3" fontId="27" fillId="0" borderId="1" xfId="3" applyNumberFormat="1" applyFont="1" applyBorder="1" applyAlignment="1">
      <alignment horizontal="center" vertical="center"/>
    </xf>
    <xf numFmtId="3" fontId="18" fillId="0" borderId="1" xfId="4" applyNumberFormat="1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3" fontId="16" fillId="0" borderId="5" xfId="0" applyNumberFormat="1" applyFont="1" applyBorder="1" applyAlignment="1">
      <alignment horizontal="center" vertical="center"/>
    </xf>
    <xf numFmtId="3" fontId="16" fillId="0" borderId="5" xfId="1" applyNumberFormat="1" applyFont="1" applyBorder="1" applyAlignment="1">
      <alignment horizontal="center" vertical="center" wrapText="1"/>
    </xf>
    <xf numFmtId="3" fontId="17" fillId="4" borderId="6" xfId="2" applyNumberFormat="1" applyFont="1" applyFill="1" applyBorder="1" applyAlignment="1">
      <alignment horizontal="center" vertical="center" wrapText="1"/>
    </xf>
    <xf numFmtId="3" fontId="17" fillId="0" borderId="4" xfId="2" applyNumberFormat="1" applyFont="1" applyBorder="1" applyAlignment="1">
      <alignment horizontal="center" vertical="center" wrapText="1"/>
    </xf>
    <xf numFmtId="166" fontId="29" fillId="0" borderId="0" xfId="5" applyNumberFormat="1" applyFont="1"/>
    <xf numFmtId="0" fontId="29" fillId="0" borderId="12" xfId="0" applyFont="1" applyBorder="1" applyAlignment="1">
      <alignment horizontal="center" vertical="center"/>
    </xf>
    <xf numFmtId="3" fontId="16" fillId="4" borderId="3" xfId="1" applyNumberFormat="1" applyFont="1" applyFill="1" applyBorder="1" applyAlignment="1">
      <alignment horizontal="center" vertical="center" wrapText="1"/>
    </xf>
    <xf numFmtId="3" fontId="21" fillId="0" borderId="1" xfId="3" applyNumberFormat="1" applyFont="1" applyBorder="1" applyAlignment="1">
      <alignment horizontal="center" vertical="center"/>
    </xf>
    <xf numFmtId="3" fontId="29" fillId="4" borderId="12" xfId="1" applyNumberFormat="1" applyFont="1" applyFill="1" applyBorder="1" applyAlignment="1">
      <alignment horizontal="center" vertical="center" wrapText="1"/>
    </xf>
    <xf numFmtId="3" fontId="29" fillId="4" borderId="3" xfId="1" applyNumberFormat="1" applyFont="1" applyFill="1" applyBorder="1" applyAlignment="1">
      <alignment horizontal="center" vertical="center" wrapText="1"/>
    </xf>
    <xf numFmtId="3" fontId="21" fillId="0" borderId="1" xfId="3" applyNumberFormat="1" applyFont="1" applyBorder="1" applyAlignment="1">
      <alignment horizontal="center" vertical="center"/>
    </xf>
    <xf numFmtId="3" fontId="21" fillId="0" borderId="1" xfId="3" applyNumberFormat="1" applyFont="1" applyBorder="1" applyAlignment="1">
      <alignment horizontal="center" vertical="center"/>
    </xf>
    <xf numFmtId="3" fontId="29" fillId="4" borderId="5" xfId="2" applyNumberFormat="1" applyFont="1" applyFill="1" applyBorder="1" applyAlignment="1">
      <alignment horizontal="center" vertical="center" wrapText="1"/>
    </xf>
    <xf numFmtId="3" fontId="7" fillId="0" borderId="1" xfId="2" applyNumberFormat="1" applyFont="1" applyBorder="1" applyAlignment="1">
      <alignment horizontal="center" vertical="center" wrapText="1"/>
    </xf>
    <xf numFmtId="3" fontId="7" fillId="0" borderId="5" xfId="2" applyNumberFormat="1" applyFont="1" applyBorder="1" applyAlignment="1">
      <alignment horizontal="center" vertical="center" wrapText="1"/>
    </xf>
    <xf numFmtId="3" fontId="7" fillId="0" borderId="6" xfId="2" applyNumberFormat="1" applyFont="1" applyBorder="1" applyAlignment="1">
      <alignment horizontal="center" vertical="center" wrapText="1"/>
    </xf>
    <xf numFmtId="3" fontId="29" fillId="0" borderId="5" xfId="0" applyNumberFormat="1" applyFont="1" applyBorder="1" applyAlignment="1">
      <alignment horizontal="center" vertical="center"/>
    </xf>
    <xf numFmtId="3" fontId="7" fillId="4" borderId="1" xfId="2" applyNumberFormat="1" applyFont="1" applyFill="1" applyBorder="1" applyAlignment="1">
      <alignment horizontal="center" vertical="center" wrapText="1"/>
    </xf>
    <xf numFmtId="0" fontId="30" fillId="4" borderId="12" xfId="0" applyFont="1" applyFill="1" applyBorder="1" applyAlignment="1">
      <alignment horizontal="center" vertical="center"/>
    </xf>
    <xf numFmtId="0" fontId="25" fillId="0" borderId="1" xfId="1" applyFont="1" applyBorder="1" applyAlignment="1">
      <alignment horizontal="center" vertical="center" wrapText="1"/>
    </xf>
    <xf numFmtId="3" fontId="29" fillId="4" borderId="2" xfId="2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3" fontId="29" fillId="0" borderId="5" xfId="2" applyNumberFormat="1" applyFont="1" applyBorder="1" applyAlignment="1">
      <alignment horizontal="center" vertical="center" wrapText="1"/>
    </xf>
    <xf numFmtId="3" fontId="29" fillId="0" borderId="12" xfId="2" applyNumberFormat="1" applyFont="1" applyBorder="1" applyAlignment="1">
      <alignment horizontal="center" vertical="center" wrapText="1"/>
    </xf>
    <xf numFmtId="3" fontId="29" fillId="0" borderId="2" xfId="2" applyNumberFormat="1" applyFont="1" applyBorder="1" applyAlignment="1">
      <alignment horizontal="center" vertical="center" wrapText="1"/>
    </xf>
    <xf numFmtId="3" fontId="29" fillId="4" borderId="2" xfId="1" applyNumberFormat="1" applyFont="1" applyFill="1" applyBorder="1" applyAlignment="1">
      <alignment horizontal="center" vertical="center"/>
    </xf>
    <xf numFmtId="3" fontId="18" fillId="4" borderId="1" xfId="3" applyNumberFormat="1" applyFont="1" applyFill="1" applyBorder="1" applyAlignment="1">
      <alignment horizontal="center" vertical="center" wrapText="1"/>
    </xf>
    <xf numFmtId="3" fontId="29" fillId="4" borderId="12" xfId="1" applyNumberFormat="1" applyFont="1" applyFill="1" applyBorder="1" applyAlignment="1">
      <alignment horizontal="center" vertical="center" wrapText="1"/>
    </xf>
    <xf numFmtId="0" fontId="7" fillId="0" borderId="5" xfId="1" applyFont="1" applyBorder="1" applyAlignment="1">
      <alignment horizontal="left" vertical="center" wrapText="1"/>
    </xf>
    <xf numFmtId="3" fontId="7" fillId="4" borderId="12" xfId="1" applyNumberFormat="1" applyFont="1" applyFill="1" applyBorder="1" applyAlignment="1">
      <alignment horizontal="center" vertical="center" wrapText="1"/>
    </xf>
    <xf numFmtId="3" fontId="7" fillId="4" borderId="23" xfId="1" applyNumberFormat="1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26" xfId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3" fontId="27" fillId="4" borderId="1" xfId="3" applyNumberFormat="1" applyFont="1" applyFill="1" applyBorder="1" applyAlignment="1">
      <alignment horizontal="center" vertical="center"/>
    </xf>
    <xf numFmtId="3" fontId="21" fillId="0" borderId="1" xfId="3" applyNumberFormat="1" applyFont="1" applyFill="1" applyBorder="1" applyAlignment="1">
      <alignment horizontal="center" vertical="center"/>
    </xf>
    <xf numFmtId="0" fontId="13" fillId="4" borderId="14" xfId="1" applyFont="1" applyFill="1" applyBorder="1" applyAlignment="1">
      <alignment horizontal="center"/>
    </xf>
    <xf numFmtId="0" fontId="13" fillId="4" borderId="16" xfId="1" applyFont="1" applyFill="1" applyBorder="1" applyAlignment="1">
      <alignment horizontal="center"/>
    </xf>
    <xf numFmtId="0" fontId="17" fillId="4" borderId="4" xfId="1" applyFont="1" applyFill="1" applyBorder="1" applyAlignment="1">
      <alignment horizontal="left" vertical="center" wrapText="1"/>
    </xf>
    <xf numFmtId="3" fontId="17" fillId="4" borderId="4" xfId="1" applyNumberFormat="1" applyFont="1" applyFill="1" applyBorder="1" applyAlignment="1">
      <alignment horizontal="center" vertical="center" wrapText="1"/>
    </xf>
    <xf numFmtId="3" fontId="17" fillId="4" borderId="4" xfId="1" applyNumberFormat="1" applyFont="1" applyFill="1" applyBorder="1" applyAlignment="1">
      <alignment horizontal="center" vertical="center"/>
    </xf>
    <xf numFmtId="0" fontId="29" fillId="4" borderId="14" xfId="1" applyFont="1" applyFill="1" applyBorder="1" applyAlignment="1">
      <alignment horizontal="center"/>
    </xf>
    <xf numFmtId="0" fontId="29" fillId="4" borderId="16" xfId="1" applyFont="1" applyFill="1" applyBorder="1" applyAlignment="1">
      <alignment horizontal="center"/>
    </xf>
    <xf numFmtId="3" fontId="33" fillId="4" borderId="5" xfId="3" applyNumberFormat="1" applyFont="1" applyFill="1" applyBorder="1" applyAlignment="1" applyProtection="1">
      <alignment horizontal="center" vertical="center" wrapText="1"/>
      <protection locked="0"/>
    </xf>
    <xf numFmtId="3" fontId="33" fillId="4" borderId="4" xfId="3" applyNumberFormat="1" applyFont="1" applyFill="1" applyBorder="1" applyAlignment="1" applyProtection="1">
      <alignment horizontal="center" vertical="center" wrapText="1"/>
      <protection locked="0"/>
    </xf>
    <xf numFmtId="0" fontId="7" fillId="0" borderId="18" xfId="1" applyFont="1" applyBorder="1" applyAlignment="1">
      <alignment horizontal="left" vertical="center" wrapText="1"/>
    </xf>
    <xf numFmtId="0" fontId="7" fillId="0" borderId="4" xfId="1" applyFont="1" applyBorder="1" applyAlignment="1">
      <alignment horizontal="left" vertical="center" wrapText="1"/>
    </xf>
    <xf numFmtId="3" fontId="7" fillId="4" borderId="17" xfId="1" applyNumberFormat="1" applyFont="1" applyFill="1" applyBorder="1" applyAlignment="1">
      <alignment horizontal="center" vertical="center" wrapText="1"/>
    </xf>
    <xf numFmtId="3" fontId="7" fillId="4" borderId="19" xfId="1" applyNumberFormat="1" applyFont="1" applyFill="1" applyBorder="1" applyAlignment="1">
      <alignment horizontal="center" vertical="center" wrapText="1"/>
    </xf>
    <xf numFmtId="3" fontId="7" fillId="4" borderId="36" xfId="1" applyNumberFormat="1" applyFont="1" applyFill="1" applyBorder="1" applyAlignment="1">
      <alignment horizontal="center" vertical="center" wrapText="1"/>
    </xf>
    <xf numFmtId="0" fontId="29" fillId="4" borderId="33" xfId="1" applyFont="1" applyFill="1" applyBorder="1" applyAlignment="1">
      <alignment horizontal="center"/>
    </xf>
    <xf numFmtId="0" fontId="29" fillId="4" borderId="35" xfId="1" applyFont="1" applyFill="1" applyBorder="1" applyAlignment="1">
      <alignment horizontal="center"/>
    </xf>
    <xf numFmtId="0" fontId="32" fillId="4" borderId="2" xfId="1" applyFont="1" applyFill="1" applyBorder="1" applyAlignment="1">
      <alignment horizontal="center" vertical="center" wrapText="1"/>
    </xf>
    <xf numFmtId="0" fontId="32" fillId="4" borderId="12" xfId="1" applyFont="1" applyFill="1" applyBorder="1" applyAlignment="1">
      <alignment horizontal="center" vertical="center" wrapText="1"/>
    </xf>
    <xf numFmtId="0" fontId="32" fillId="4" borderId="4" xfId="1" applyFont="1" applyFill="1" applyBorder="1" applyAlignment="1">
      <alignment horizontal="center" vertical="center" wrapText="1"/>
    </xf>
    <xf numFmtId="3" fontId="29" fillId="4" borderId="3" xfId="1" applyNumberFormat="1" applyFont="1" applyFill="1" applyBorder="1" applyAlignment="1">
      <alignment horizontal="center" vertical="center" wrapText="1"/>
    </xf>
    <xf numFmtId="3" fontId="29" fillId="4" borderId="12" xfId="1" applyNumberFormat="1" applyFont="1" applyFill="1" applyBorder="1" applyAlignment="1">
      <alignment horizontal="center" vertical="center" wrapText="1"/>
    </xf>
    <xf numFmtId="3" fontId="29" fillId="4" borderId="5" xfId="1" applyNumberFormat="1" applyFont="1" applyFill="1" applyBorder="1" applyAlignment="1">
      <alignment horizontal="center" vertical="center" wrapText="1"/>
    </xf>
    <xf numFmtId="3" fontId="7" fillId="4" borderId="26" xfId="1" applyNumberFormat="1" applyFont="1" applyFill="1" applyBorder="1" applyAlignment="1">
      <alignment horizontal="center" vertical="center" wrapText="1"/>
    </xf>
    <xf numFmtId="3" fontId="7" fillId="4" borderId="5" xfId="1" applyNumberFormat="1" applyFont="1" applyFill="1" applyBorder="1" applyAlignment="1">
      <alignment horizontal="center" vertical="center" wrapText="1"/>
    </xf>
    <xf numFmtId="0" fontId="29" fillId="4" borderId="23" xfId="1" applyFont="1" applyFill="1" applyBorder="1" applyAlignment="1">
      <alignment horizontal="center"/>
    </xf>
    <xf numFmtId="0" fontId="29" fillId="4" borderId="33" xfId="1" applyFont="1" applyFill="1" applyBorder="1" applyAlignment="1">
      <alignment horizontal="center" vertical="center"/>
    </xf>
    <xf numFmtId="0" fontId="29" fillId="4" borderId="35" xfId="1" applyFont="1" applyFill="1" applyBorder="1" applyAlignment="1">
      <alignment horizontal="center" vertical="center"/>
    </xf>
    <xf numFmtId="0" fontId="16" fillId="4" borderId="13" xfId="1" applyFont="1" applyFill="1" applyBorder="1" applyAlignment="1">
      <alignment horizontal="center" vertical="center"/>
    </xf>
    <xf numFmtId="0" fontId="16" fillId="4" borderId="15" xfId="1" applyFont="1" applyFill="1" applyBorder="1" applyAlignment="1">
      <alignment horizontal="center" vertical="center"/>
    </xf>
    <xf numFmtId="0" fontId="29" fillId="4" borderId="12" xfId="1" applyFont="1" applyFill="1" applyBorder="1" applyAlignment="1">
      <alignment horizontal="center" vertical="center"/>
    </xf>
    <xf numFmtId="0" fontId="29" fillId="4" borderId="6" xfId="1" applyFont="1" applyFill="1" applyBorder="1" applyAlignment="1">
      <alignment horizontal="center" vertical="center"/>
    </xf>
    <xf numFmtId="3" fontId="7" fillId="4" borderId="28" xfId="1" applyNumberFormat="1" applyFont="1" applyFill="1" applyBorder="1" applyAlignment="1">
      <alignment horizontal="center" vertical="center" wrapText="1"/>
    </xf>
    <xf numFmtId="3" fontId="7" fillId="4" borderId="29" xfId="1" applyNumberFormat="1" applyFont="1" applyFill="1" applyBorder="1" applyAlignment="1">
      <alignment horizontal="center" vertical="center" wrapText="1"/>
    </xf>
    <xf numFmtId="3" fontId="7" fillId="4" borderId="30" xfId="1" applyNumberFormat="1" applyFont="1" applyFill="1" applyBorder="1" applyAlignment="1">
      <alignment horizontal="center" vertical="center" wrapText="1"/>
    </xf>
    <xf numFmtId="0" fontId="29" fillId="4" borderId="13" xfId="1" applyFont="1" applyFill="1" applyBorder="1" applyAlignment="1">
      <alignment horizontal="center" vertical="center"/>
    </xf>
    <xf numFmtId="0" fontId="29" fillId="4" borderId="15" xfId="1" applyFont="1" applyFill="1" applyBorder="1" applyAlignment="1">
      <alignment horizontal="center" vertical="center"/>
    </xf>
    <xf numFmtId="0" fontId="29" fillId="4" borderId="37" xfId="1" applyFont="1" applyFill="1" applyBorder="1" applyAlignment="1">
      <alignment horizontal="center" vertical="center"/>
    </xf>
    <xf numFmtId="0" fontId="29" fillId="4" borderId="34" xfId="1" applyFont="1" applyFill="1" applyBorder="1" applyAlignment="1">
      <alignment horizontal="center" vertical="center"/>
    </xf>
    <xf numFmtId="0" fontId="32" fillId="4" borderId="5" xfId="1" applyFont="1" applyFill="1" applyBorder="1" applyAlignment="1">
      <alignment horizontal="center" vertical="center" wrapText="1"/>
    </xf>
    <xf numFmtId="0" fontId="32" fillId="4" borderId="1" xfId="1" applyFont="1" applyFill="1" applyBorder="1" applyAlignment="1">
      <alignment horizontal="center" vertical="center" wrapText="1"/>
    </xf>
    <xf numFmtId="0" fontId="32" fillId="4" borderId="26" xfId="1" applyFont="1" applyFill="1" applyBorder="1" applyAlignment="1">
      <alignment horizontal="center" vertical="center" wrapText="1"/>
    </xf>
    <xf numFmtId="0" fontId="29" fillId="4" borderId="20" xfId="1" applyFont="1" applyFill="1" applyBorder="1" applyAlignment="1">
      <alignment horizontal="center" vertical="center"/>
    </xf>
    <xf numFmtId="0" fontId="29" fillId="4" borderId="25" xfId="1" applyFont="1" applyFill="1" applyBorder="1" applyAlignment="1">
      <alignment horizontal="center" vertical="center"/>
    </xf>
    <xf numFmtId="0" fontId="29" fillId="4" borderId="21" xfId="1" applyFont="1" applyFill="1" applyBorder="1" applyAlignment="1">
      <alignment horizontal="center" vertical="center"/>
    </xf>
    <xf numFmtId="3" fontId="29" fillId="4" borderId="2" xfId="1" applyNumberFormat="1" applyFont="1" applyFill="1" applyBorder="1" applyAlignment="1">
      <alignment horizontal="center" vertical="center" wrapText="1"/>
    </xf>
    <xf numFmtId="3" fontId="29" fillId="4" borderId="1" xfId="1" applyNumberFormat="1" applyFont="1" applyFill="1" applyBorder="1" applyAlignment="1">
      <alignment horizontal="center" vertical="center" wrapText="1"/>
    </xf>
    <xf numFmtId="3" fontId="29" fillId="4" borderId="32" xfId="1" applyNumberFormat="1" applyFont="1" applyFill="1" applyBorder="1" applyAlignment="1">
      <alignment horizontal="center" vertical="center" wrapText="1"/>
    </xf>
    <xf numFmtId="3" fontId="29" fillId="4" borderId="38" xfId="1" applyNumberFormat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24" xfId="1" applyFont="1" applyBorder="1" applyAlignment="1">
      <alignment horizontal="center" vertical="center" wrapText="1"/>
    </xf>
    <xf numFmtId="0" fontId="19" fillId="2" borderId="2" xfId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center" vertical="center" wrapText="1"/>
    </xf>
    <xf numFmtId="0" fontId="29" fillId="4" borderId="27" xfId="1" applyFont="1" applyFill="1" applyBorder="1" applyAlignment="1">
      <alignment horizontal="center" vertical="center"/>
    </xf>
    <xf numFmtId="0" fontId="29" fillId="4" borderId="31" xfId="1" applyFont="1" applyFill="1" applyBorder="1" applyAlignment="1">
      <alignment horizontal="center"/>
    </xf>
    <xf numFmtId="3" fontId="29" fillId="4" borderId="26" xfId="1" applyNumberFormat="1" applyFont="1" applyFill="1" applyBorder="1" applyAlignment="1">
      <alignment horizontal="center" vertical="center" wrapText="1"/>
    </xf>
    <xf numFmtId="3" fontId="7" fillId="4" borderId="4" xfId="1" applyNumberFormat="1" applyFont="1" applyFill="1" applyBorder="1" applyAlignment="1">
      <alignment horizontal="center" vertical="center" wrapText="1"/>
    </xf>
    <xf numFmtId="3" fontId="7" fillId="4" borderId="4" xfId="1" applyNumberFormat="1" applyFont="1" applyFill="1" applyBorder="1" applyAlignment="1">
      <alignment horizontal="center" vertical="center"/>
    </xf>
    <xf numFmtId="3" fontId="7" fillId="4" borderId="18" xfId="1" applyNumberFormat="1" applyFont="1" applyFill="1" applyBorder="1" applyAlignment="1">
      <alignment horizontal="center" vertical="center" wrapText="1"/>
    </xf>
    <xf numFmtId="3" fontId="33" fillId="4" borderId="3" xfId="3" applyNumberFormat="1" applyFont="1" applyFill="1" applyBorder="1" applyAlignment="1" applyProtection="1">
      <alignment horizontal="center" vertical="center" wrapText="1"/>
      <protection locked="0"/>
    </xf>
    <xf numFmtId="3" fontId="33" fillId="4" borderId="6" xfId="3" applyNumberFormat="1" applyFont="1" applyFill="1" applyBorder="1" applyAlignment="1" applyProtection="1">
      <alignment horizontal="center" vertical="center" wrapText="1"/>
      <protection locked="0"/>
    </xf>
    <xf numFmtId="0" fontId="32" fillId="4" borderId="6" xfId="1" applyFont="1" applyFill="1" applyBorder="1" applyAlignment="1">
      <alignment horizontal="center" vertical="center" wrapText="1"/>
    </xf>
    <xf numFmtId="3" fontId="7" fillId="4" borderId="10" xfId="1" applyNumberFormat="1" applyFont="1" applyFill="1" applyBorder="1" applyAlignment="1">
      <alignment horizontal="center" vertical="center" wrapText="1"/>
    </xf>
    <xf numFmtId="3" fontId="7" fillId="4" borderId="9" xfId="1" applyNumberFormat="1" applyFont="1" applyFill="1" applyBorder="1" applyAlignment="1">
      <alignment horizontal="center" vertical="center" wrapText="1"/>
    </xf>
    <xf numFmtId="3" fontId="7" fillId="4" borderId="8" xfId="1" applyNumberFormat="1" applyFont="1" applyFill="1" applyBorder="1" applyAlignment="1">
      <alignment horizontal="center" vertical="center" wrapText="1"/>
    </xf>
    <xf numFmtId="0" fontId="29" fillId="4" borderId="3" xfId="1" applyFont="1" applyFill="1" applyBorder="1" applyAlignment="1">
      <alignment horizontal="center"/>
    </xf>
    <xf numFmtId="0" fontId="29" fillId="4" borderId="12" xfId="1" applyFont="1" applyFill="1" applyBorder="1" applyAlignment="1">
      <alignment horizontal="center"/>
    </xf>
    <xf numFmtId="0" fontId="29" fillId="4" borderId="5" xfId="1" applyFont="1" applyFill="1" applyBorder="1" applyAlignment="1">
      <alignment horizontal="center"/>
    </xf>
    <xf numFmtId="3" fontId="18" fillId="0" borderId="1" xfId="3" applyNumberFormat="1" applyFont="1" applyBorder="1" applyAlignment="1">
      <alignment horizontal="center" vertical="center"/>
    </xf>
    <xf numFmtId="0" fontId="17" fillId="0" borderId="10" xfId="0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horizontal="left" vertical="center"/>
      <protection locked="0"/>
    </xf>
    <xf numFmtId="0" fontId="17" fillId="0" borderId="8" xfId="0" applyFont="1" applyBorder="1" applyAlignment="1" applyProtection="1">
      <alignment horizontal="left" vertical="center"/>
      <protection locked="0"/>
    </xf>
    <xf numFmtId="0" fontId="17" fillId="0" borderId="11" xfId="0" applyFont="1" applyBorder="1" applyAlignment="1" applyProtection="1">
      <alignment horizontal="left" vertical="center"/>
      <protection locked="0"/>
    </xf>
    <xf numFmtId="0" fontId="17" fillId="0" borderId="0" xfId="0" applyFont="1" applyBorder="1" applyAlignment="1" applyProtection="1">
      <alignment horizontal="left" vertical="center"/>
      <protection locked="0"/>
    </xf>
    <xf numFmtId="0" fontId="17" fillId="0" borderId="7" xfId="0" applyFont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22" fillId="2" borderId="1" xfId="0" applyFont="1" applyFill="1" applyBorder="1" applyAlignment="1" applyProtection="1">
      <alignment horizontal="center" vertical="center" wrapText="1"/>
      <protection locked="0"/>
    </xf>
    <xf numFmtId="3" fontId="21" fillId="0" borderId="1" xfId="3" applyNumberFormat="1" applyFont="1" applyBorder="1" applyAlignment="1">
      <alignment horizontal="center" vertical="center"/>
    </xf>
    <xf numFmtId="3" fontId="21" fillId="0" borderId="1" xfId="3" applyNumberFormat="1" applyFont="1" applyFill="1" applyBorder="1" applyAlignment="1">
      <alignment horizontal="center" vertical="center"/>
    </xf>
    <xf numFmtId="3" fontId="18" fillId="0" borderId="1" xfId="3" applyNumberFormat="1" applyFont="1" applyFill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</cellXfs>
  <cellStyles count="6">
    <cellStyle name="Comma" xfId="5" builtinId="3"/>
    <cellStyle name="Comma [0] 2" xfId="4" xr:uid="{00000000-0005-0000-0000-000001000000}"/>
    <cellStyle name="Normal" xfId="0" builtinId="0"/>
    <cellStyle name="Normal 2" xfId="1" xr:uid="{00000000-0005-0000-0000-000003000000}"/>
    <cellStyle name="Normal 2 7" xfId="2" xr:uid="{00000000-0005-0000-0000-000004000000}"/>
    <cellStyle name="Normal 3" xfId="3" xr:uid="{00000000-0005-0000-0000-000005000000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85644</xdr:colOff>
      <xdr:row>0</xdr:row>
      <xdr:rowOff>56030</xdr:rowOff>
    </xdr:from>
    <xdr:ext cx="1763326" cy="118221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44" y="56030"/>
          <a:ext cx="1763326" cy="1182219"/>
        </a:xfrm>
        <a:prstGeom prst="rect">
          <a:avLst/>
        </a:prstGeom>
      </xdr:spPr>
    </xdr:pic>
    <xdr:clientData/>
  </xdr:oneCellAnchor>
  <xdr:oneCellAnchor>
    <xdr:from>
      <xdr:col>10</xdr:col>
      <xdr:colOff>122462</xdr:colOff>
      <xdr:row>3</xdr:row>
      <xdr:rowOff>149678</xdr:rowOff>
    </xdr:from>
    <xdr:ext cx="1161143" cy="1197428"/>
    <xdr:pic>
      <xdr:nvPicPr>
        <xdr:cNvPr id="13" name="Picture 12">
          <a:extLst>
            <a:ext uri="{FF2B5EF4-FFF2-40B4-BE49-F238E27FC236}">
              <a16:creationId xmlns:a16="http://schemas.microsoft.com/office/drawing/2014/main" id="{04A6FD35-D916-421D-BAA6-3F1E63755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024" t="16875" r="25117"/>
        <a:stretch>
          <a:fillRect/>
        </a:stretch>
      </xdr:blipFill>
      <xdr:spPr bwMode="auto">
        <a:xfrm>
          <a:off x="12273641" y="2966357"/>
          <a:ext cx="1161143" cy="11974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163286</xdr:colOff>
      <xdr:row>17</xdr:row>
      <xdr:rowOff>122464</xdr:rowOff>
    </xdr:from>
    <xdr:ext cx="1065440" cy="707572"/>
    <xdr:pic>
      <xdr:nvPicPr>
        <xdr:cNvPr id="14" name="Picture 13">
          <a:extLst>
            <a:ext uri="{FF2B5EF4-FFF2-40B4-BE49-F238E27FC236}">
              <a16:creationId xmlns:a16="http://schemas.microsoft.com/office/drawing/2014/main" id="{56EAF54D-7902-4B60-ABB7-1496DDF96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024" t="16875" r="25117"/>
        <a:stretch>
          <a:fillRect/>
        </a:stretch>
      </xdr:blipFill>
      <xdr:spPr bwMode="auto">
        <a:xfrm>
          <a:off x="12314465" y="4408714"/>
          <a:ext cx="1065440" cy="7075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163286</xdr:colOff>
      <xdr:row>20</xdr:row>
      <xdr:rowOff>81642</xdr:rowOff>
    </xdr:from>
    <xdr:ext cx="1129393" cy="816430"/>
    <xdr:pic>
      <xdr:nvPicPr>
        <xdr:cNvPr id="17" name="Picture 16">
          <a:extLst>
            <a:ext uri="{FF2B5EF4-FFF2-40B4-BE49-F238E27FC236}">
              <a16:creationId xmlns:a16="http://schemas.microsoft.com/office/drawing/2014/main" id="{440F5E18-0866-43C0-A4E2-5A719D488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024" t="16875" r="25117"/>
        <a:stretch>
          <a:fillRect/>
        </a:stretch>
      </xdr:blipFill>
      <xdr:spPr bwMode="auto">
        <a:xfrm>
          <a:off x="12314465" y="5347606"/>
          <a:ext cx="1129393" cy="8164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204106</xdr:colOff>
      <xdr:row>25</xdr:row>
      <xdr:rowOff>68033</xdr:rowOff>
    </xdr:from>
    <xdr:ext cx="1129393" cy="870860"/>
    <xdr:pic>
      <xdr:nvPicPr>
        <xdr:cNvPr id="18" name="Picture 17">
          <a:extLst>
            <a:ext uri="{FF2B5EF4-FFF2-40B4-BE49-F238E27FC236}">
              <a16:creationId xmlns:a16="http://schemas.microsoft.com/office/drawing/2014/main" id="{C1167BEC-01EA-4976-A591-B19093885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024" t="16875" r="25117"/>
        <a:stretch>
          <a:fillRect/>
        </a:stretch>
      </xdr:blipFill>
      <xdr:spPr bwMode="auto">
        <a:xfrm>
          <a:off x="12355285" y="6313712"/>
          <a:ext cx="1129393" cy="8708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108858</xdr:colOff>
      <xdr:row>27</xdr:row>
      <xdr:rowOff>204106</xdr:rowOff>
    </xdr:from>
    <xdr:ext cx="1183820" cy="871829"/>
    <xdr:pic>
      <xdr:nvPicPr>
        <xdr:cNvPr id="19" name="Picture 18">
          <a:extLst>
            <a:ext uri="{FF2B5EF4-FFF2-40B4-BE49-F238E27FC236}">
              <a16:creationId xmlns:a16="http://schemas.microsoft.com/office/drawing/2014/main" id="{29C0F8C4-CEF1-4CA7-9C35-B460A357C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024" t="16875" r="25117"/>
        <a:stretch>
          <a:fillRect/>
        </a:stretch>
      </xdr:blipFill>
      <xdr:spPr bwMode="auto">
        <a:xfrm>
          <a:off x="12260037" y="7429499"/>
          <a:ext cx="1183820" cy="8718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122463</xdr:colOff>
      <xdr:row>30</xdr:row>
      <xdr:rowOff>54429</xdr:rowOff>
    </xdr:from>
    <xdr:ext cx="1161143" cy="870857"/>
    <xdr:pic>
      <xdr:nvPicPr>
        <xdr:cNvPr id="22" name="Picture 21">
          <a:extLst>
            <a:ext uri="{FF2B5EF4-FFF2-40B4-BE49-F238E27FC236}">
              <a16:creationId xmlns:a16="http://schemas.microsoft.com/office/drawing/2014/main" id="{2271EBF1-2E36-4720-B92B-7AB1EEE4C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024" t="16875" r="25117"/>
        <a:stretch>
          <a:fillRect/>
        </a:stretch>
      </xdr:blipFill>
      <xdr:spPr bwMode="auto">
        <a:xfrm>
          <a:off x="12266838" y="12103554"/>
          <a:ext cx="1161143" cy="8708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81644</xdr:colOff>
      <xdr:row>12</xdr:row>
      <xdr:rowOff>136072</xdr:rowOff>
    </xdr:from>
    <xdr:ext cx="1224642" cy="1347106"/>
    <xdr:pic>
      <xdr:nvPicPr>
        <xdr:cNvPr id="24" name="Picture 23">
          <a:extLst>
            <a:ext uri="{FF2B5EF4-FFF2-40B4-BE49-F238E27FC236}">
              <a16:creationId xmlns:a16="http://schemas.microsoft.com/office/drawing/2014/main" id="{FEA5CCBD-298E-403A-828A-11D1D4847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024" t="16875" r="25117"/>
        <a:stretch>
          <a:fillRect/>
        </a:stretch>
      </xdr:blipFill>
      <xdr:spPr bwMode="auto">
        <a:xfrm>
          <a:off x="12232823" y="7361465"/>
          <a:ext cx="1224642" cy="13471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122463</xdr:colOff>
      <xdr:row>33</xdr:row>
      <xdr:rowOff>54429</xdr:rowOff>
    </xdr:from>
    <xdr:ext cx="1161143" cy="870857"/>
    <xdr:pic>
      <xdr:nvPicPr>
        <xdr:cNvPr id="10" name="Picture 9">
          <a:extLst>
            <a:ext uri="{FF2B5EF4-FFF2-40B4-BE49-F238E27FC236}">
              <a16:creationId xmlns:a16="http://schemas.microsoft.com/office/drawing/2014/main" id="{20E2989E-9BB2-45E1-822A-CB0D3A28B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024" t="16875" r="25117"/>
        <a:stretch>
          <a:fillRect/>
        </a:stretch>
      </xdr:blipFill>
      <xdr:spPr bwMode="auto">
        <a:xfrm>
          <a:off x="12273642" y="10218965"/>
          <a:ext cx="1161143" cy="8708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108861</xdr:colOff>
      <xdr:row>35</xdr:row>
      <xdr:rowOff>40822</xdr:rowOff>
    </xdr:from>
    <xdr:ext cx="1179569" cy="843644"/>
    <xdr:pic>
      <xdr:nvPicPr>
        <xdr:cNvPr id="11" name="Picture 10">
          <a:extLst>
            <a:ext uri="{FF2B5EF4-FFF2-40B4-BE49-F238E27FC236}">
              <a16:creationId xmlns:a16="http://schemas.microsoft.com/office/drawing/2014/main" id="{EF11A695-D7BF-44B1-A159-4DA7A5544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024" t="16875" r="25117"/>
        <a:stretch>
          <a:fillRect/>
        </a:stretch>
      </xdr:blipFill>
      <xdr:spPr bwMode="auto">
        <a:xfrm>
          <a:off x="12253236" y="9965872"/>
          <a:ext cx="1179569" cy="8436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149678</xdr:colOff>
      <xdr:row>8</xdr:row>
      <xdr:rowOff>68035</xdr:rowOff>
    </xdr:from>
    <xdr:ext cx="1129393" cy="802822"/>
    <xdr:pic>
      <xdr:nvPicPr>
        <xdr:cNvPr id="12" name="Picture 11">
          <a:extLst>
            <a:ext uri="{FF2B5EF4-FFF2-40B4-BE49-F238E27FC236}">
              <a16:creationId xmlns:a16="http://schemas.microsoft.com/office/drawing/2014/main" id="{ED01EAFB-48E5-4886-A451-430ED9C81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024" t="16875" r="25117"/>
        <a:stretch>
          <a:fillRect/>
        </a:stretch>
      </xdr:blipFill>
      <xdr:spPr bwMode="auto">
        <a:xfrm>
          <a:off x="12300857" y="4354285"/>
          <a:ext cx="1129393" cy="8028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231322</xdr:colOff>
      <xdr:row>22</xdr:row>
      <xdr:rowOff>244928</xdr:rowOff>
    </xdr:from>
    <xdr:ext cx="1129393" cy="870860"/>
    <xdr:pic>
      <xdr:nvPicPr>
        <xdr:cNvPr id="15" name="Picture 14">
          <a:extLst>
            <a:ext uri="{FF2B5EF4-FFF2-40B4-BE49-F238E27FC236}">
              <a16:creationId xmlns:a16="http://schemas.microsoft.com/office/drawing/2014/main" id="{8E16F752-B2A6-4D6E-866A-2509E1FDC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024" t="16875" r="25117"/>
        <a:stretch>
          <a:fillRect/>
        </a:stretch>
      </xdr:blipFill>
      <xdr:spPr bwMode="auto">
        <a:xfrm>
          <a:off x="12382501" y="10409464"/>
          <a:ext cx="1129393" cy="8708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190499</xdr:colOff>
      <xdr:row>10</xdr:row>
      <xdr:rowOff>40822</xdr:rowOff>
    </xdr:from>
    <xdr:ext cx="1129393" cy="870858"/>
    <xdr:pic>
      <xdr:nvPicPr>
        <xdr:cNvPr id="16" name="Picture 15">
          <a:extLst>
            <a:ext uri="{FF2B5EF4-FFF2-40B4-BE49-F238E27FC236}">
              <a16:creationId xmlns:a16="http://schemas.microsoft.com/office/drawing/2014/main" id="{F652E6BB-3945-4861-8444-F9F3A7C7E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024" t="16875" r="25117"/>
        <a:stretch>
          <a:fillRect/>
        </a:stretch>
      </xdr:blipFill>
      <xdr:spPr bwMode="auto">
        <a:xfrm>
          <a:off x="12341678" y="6286501"/>
          <a:ext cx="1129393" cy="8708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0</xdr:colOff>
      <xdr:row>0</xdr:row>
      <xdr:rowOff>1</xdr:rowOff>
    </xdr:from>
    <xdr:ext cx="1592036" cy="1223594"/>
    <xdr:pic>
      <xdr:nvPicPr>
        <xdr:cNvPr id="20" name="Picture 19">
          <a:extLst>
            <a:ext uri="{FF2B5EF4-FFF2-40B4-BE49-F238E27FC236}">
              <a16:creationId xmlns:a16="http://schemas.microsoft.com/office/drawing/2014/main" id="{9BB1FB0A-B72C-48E3-80AA-8B9BF41CA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592036" cy="122359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79376</xdr:colOff>
      <xdr:row>0</xdr:row>
      <xdr:rowOff>323851</xdr:rowOff>
    </xdr:from>
    <xdr:ext cx="2016124" cy="14224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6" y="323851"/>
          <a:ext cx="2016124" cy="14224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1333;&#49453;\&#44277;&#50976;%20&#47928;&#49436;\Documents%20and%20Settings\&#50504;&#49457;_&#44053;&#51008;&#51221;\My%20Documents\&#50629;&#47924;\2006&#45380;%20&#50629;&#52404;&#48324;%20&#44552;&#54805;&#51077;&#44256;\2006&#45380;%20&#50629;&#52404;&#48324;%20&#44552;&#54805;&#51077;&#44256;(&#51473;&#45824;&#54805;)&#52572;&#498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ehyun\&#54408;&#51656;&#48372;&#51613;&#48512;\INSOO\&#54408;&#51656;\&#54408;&#51656;&#51221;&#48372;-VAN\2000&#45380;\&#51068;&#51068;&#48520;&#4704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cuments\KakaoTalk%20Downloads\FILE%20THEO%20D&#213;I%20SD%2029.09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금형입고"/>
      <sheetName val="거래명세표누락"/>
      <sheetName val="보고자료용"/>
    </sheetNames>
    <sheetDataSet>
      <sheetData sheetId="0"/>
      <sheetData sheetId="1"/>
      <sheetData sheetId="2">
        <row r="2">
          <cell r="A2" t="str">
            <v>구분</v>
          </cell>
          <cell r="B2" t="str">
            <v>06/01</v>
          </cell>
          <cell r="C2" t="str">
            <v>06/02</v>
          </cell>
          <cell r="D2" t="str">
            <v>06/03</v>
          </cell>
          <cell r="E2" t="str">
            <v>06/04</v>
          </cell>
          <cell r="F2" t="str">
            <v>06/05</v>
          </cell>
          <cell r="G2" t="str">
            <v>06/06</v>
          </cell>
          <cell r="H2" t="str">
            <v>06/07</v>
          </cell>
          <cell r="I2" t="str">
            <v>06/08</v>
          </cell>
          <cell r="J2" t="str">
            <v>06/09</v>
          </cell>
          <cell r="K2" t="str">
            <v>06/10</v>
          </cell>
          <cell r="L2" t="str">
            <v>06/11</v>
          </cell>
          <cell r="M2" t="str">
            <v>06/12</v>
          </cell>
          <cell r="N2" t="str">
            <v>TOTAL</v>
          </cell>
        </row>
        <row r="3">
          <cell r="A3" t="str">
            <v>삼성</v>
          </cell>
          <cell r="B3">
            <v>53</v>
          </cell>
          <cell r="C3">
            <v>61</v>
          </cell>
          <cell r="D3">
            <v>40</v>
          </cell>
          <cell r="E3">
            <v>55</v>
          </cell>
          <cell r="F3">
            <v>44</v>
          </cell>
          <cell r="G3">
            <v>31</v>
          </cell>
          <cell r="H3">
            <v>8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292</v>
          </cell>
        </row>
        <row r="4">
          <cell r="A4" t="str">
            <v>LGPL</v>
          </cell>
          <cell r="B4">
            <v>6</v>
          </cell>
          <cell r="C4">
            <v>15</v>
          </cell>
          <cell r="D4">
            <v>11</v>
          </cell>
          <cell r="E4">
            <v>8</v>
          </cell>
          <cell r="F4">
            <v>17</v>
          </cell>
          <cell r="G4">
            <v>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62</v>
          </cell>
        </row>
        <row r="5">
          <cell r="A5" t="str">
            <v>HYDIS</v>
          </cell>
          <cell r="B5">
            <v>6</v>
          </cell>
          <cell r="C5">
            <v>12</v>
          </cell>
          <cell r="D5">
            <v>5</v>
          </cell>
          <cell r="E5">
            <v>9</v>
          </cell>
          <cell r="F5">
            <v>7</v>
          </cell>
          <cell r="G5">
            <v>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45</v>
          </cell>
        </row>
        <row r="6">
          <cell r="A6" t="str">
            <v>현대LCD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1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2</v>
          </cell>
        </row>
        <row r="7">
          <cell r="A7" t="str">
            <v>오토넷</v>
          </cell>
          <cell r="B7">
            <v>3</v>
          </cell>
          <cell r="C7">
            <v>1</v>
          </cell>
          <cell r="D7">
            <v>2</v>
          </cell>
          <cell r="E7">
            <v>5</v>
          </cell>
          <cell r="F7">
            <v>0</v>
          </cell>
          <cell r="G7">
            <v>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14</v>
          </cell>
        </row>
        <row r="8">
          <cell r="A8" t="str">
            <v>기타</v>
          </cell>
          <cell r="B8">
            <v>2</v>
          </cell>
          <cell r="C8">
            <v>16</v>
          </cell>
          <cell r="D8">
            <v>8</v>
          </cell>
          <cell r="E8">
            <v>9</v>
          </cell>
          <cell r="F8">
            <v>9</v>
          </cell>
          <cell r="G8">
            <v>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48</v>
          </cell>
        </row>
        <row r="9">
          <cell r="A9" t="str">
            <v>TOTAL</v>
          </cell>
          <cell r="B9">
            <v>70</v>
          </cell>
          <cell r="C9">
            <v>105</v>
          </cell>
          <cell r="D9">
            <v>66</v>
          </cell>
          <cell r="E9">
            <v>86</v>
          </cell>
          <cell r="F9">
            <v>78</v>
          </cell>
          <cell r="G9">
            <v>50</v>
          </cell>
          <cell r="H9">
            <v>8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일불량-양식"/>
      <sheetName val="일일불량-9909"/>
      <sheetName val="일일불량 -9910"/>
      <sheetName val="일일불량 -9911"/>
      <sheetName val="일일불량 -9912"/>
      <sheetName val="일일불량 -0001"/>
      <sheetName val="일일불량-0002"/>
      <sheetName val="일일불량-0003"/>
      <sheetName val="일일불량-0004"/>
      <sheetName val="일일불량-0005"/>
      <sheetName val="일일불량-0006"/>
      <sheetName val="일일불량-0007"/>
      <sheetName val="일일불량-0008"/>
      <sheetName val="일일불량-0009"/>
      <sheetName val="일일불량-0010"/>
      <sheetName val="일일불량-0011"/>
      <sheetName val="일일불량-0012"/>
    </sheetNames>
    <sheetDataSet>
      <sheetData sheetId="0" refreshError="1"/>
      <sheetData sheetId="1">
        <row r="3">
          <cell r="A3" t="str">
            <v>공장</v>
          </cell>
          <cell r="B3" t="str">
            <v>품  번</v>
          </cell>
          <cell r="C3" t="str">
            <v>품   명</v>
          </cell>
          <cell r="D3" t="str">
            <v>차 종</v>
          </cell>
          <cell r="E3" t="str">
            <v>수입반</v>
          </cell>
          <cell r="F3" t="str">
            <v>납품장소</v>
          </cell>
          <cell r="G3" t="str">
            <v>불량발생통보서</v>
          </cell>
          <cell r="H3" t="str">
            <v>불량발생일</v>
          </cell>
          <cell r="I3" t="str">
            <v>불량코드</v>
          </cell>
          <cell r="J3" t="str">
            <v>불량수량</v>
          </cell>
          <cell r="K3" t="str">
            <v>단  가</v>
          </cell>
          <cell r="L3" t="str">
            <v>금  액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đx fcst 21.09.2020 (2)"/>
      <sheetName val="FCST SDV (2)"/>
      <sheetName val="FCST SDV"/>
      <sheetName val="Vật tư tiêu hao 14.09"/>
      <sheetName val="Vật Tư Tiêu Hao16.09"/>
      <sheetName val="Vật Tư Tiêu hao 15.09"/>
      <sheetName val="Vật Tư Tiêu Hao 17.09"/>
      <sheetName val="Vật Tư Tiêu Hao 18.09"/>
      <sheetName val="Hàng Theo FCTS 14.09"/>
      <sheetName val="Hàng Theo FCST 15.09"/>
      <sheetName val="Data đx fcst 21.09.2020"/>
      <sheetName val="Sheet1"/>
      <sheetName val="Hàng Theo FCST 16.09"/>
      <sheetName val="Hàng theo FCST 17.09"/>
      <sheetName val="Hàng Theo FCTS 18.09"/>
    </sheetNames>
    <sheetDataSet>
      <sheetData sheetId="0"/>
      <sheetData sheetId="1">
        <row r="2">
          <cell r="C2" t="str">
            <v>LJ63-15125B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/>
          <cell r="P2"/>
          <cell r="Q2"/>
          <cell r="R2"/>
          <cell r="S2">
            <v>0</v>
          </cell>
          <cell r="T2"/>
        </row>
        <row r="3">
          <cell r="C3" t="str">
            <v>LJ63-15126A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/>
          <cell r="P3"/>
          <cell r="Q3"/>
          <cell r="R3"/>
          <cell r="S3">
            <v>0</v>
          </cell>
          <cell r="T3"/>
        </row>
        <row r="4">
          <cell r="C4" t="str">
            <v>LJ63-15128A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/>
          <cell r="P4"/>
          <cell r="Q4"/>
          <cell r="R4"/>
          <cell r="S4">
            <v>0</v>
          </cell>
          <cell r="T4"/>
        </row>
        <row r="5">
          <cell r="C5" t="str">
            <v>LJ63-15456A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/>
          <cell r="P5"/>
          <cell r="Q5"/>
          <cell r="R5"/>
          <cell r="S5">
            <v>0</v>
          </cell>
          <cell r="T5"/>
        </row>
        <row r="6">
          <cell r="C6" t="str">
            <v>LJ63-15458A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/>
          <cell r="P6"/>
          <cell r="Q6"/>
          <cell r="R6"/>
          <cell r="S6">
            <v>0</v>
          </cell>
          <cell r="T6"/>
        </row>
        <row r="7">
          <cell r="C7" t="str">
            <v>LJ63-15460A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/>
          <cell r="P7"/>
          <cell r="Q7"/>
          <cell r="R7"/>
          <cell r="S7">
            <v>0</v>
          </cell>
          <cell r="T7"/>
        </row>
        <row r="8">
          <cell r="C8" t="str">
            <v>LJ63-15487A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/>
          <cell r="P8"/>
          <cell r="Q8"/>
          <cell r="R8"/>
          <cell r="S8">
            <v>0</v>
          </cell>
          <cell r="T8"/>
        </row>
        <row r="9">
          <cell r="C9" t="str">
            <v>LJ63-16219A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/>
          <cell r="P9"/>
          <cell r="Q9"/>
          <cell r="R9"/>
          <cell r="S9">
            <v>0</v>
          </cell>
          <cell r="T9"/>
        </row>
        <row r="10">
          <cell r="C10" t="str">
            <v>LJ63-16305A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/>
          <cell r="P10"/>
          <cell r="Q10"/>
          <cell r="R10"/>
          <cell r="S10">
            <v>0</v>
          </cell>
          <cell r="T10"/>
        </row>
        <row r="11">
          <cell r="C11" t="str">
            <v>LJ63-15999A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/>
          <cell r="P11"/>
          <cell r="Q11"/>
          <cell r="R11"/>
          <cell r="S11">
            <v>0</v>
          </cell>
          <cell r="T11"/>
        </row>
        <row r="12">
          <cell r="C12" t="str">
            <v>LJ63-16071A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/>
          <cell r="P12"/>
          <cell r="Q12"/>
          <cell r="R12"/>
          <cell r="S12">
            <v>0</v>
          </cell>
          <cell r="T12"/>
        </row>
        <row r="13">
          <cell r="C13" t="str">
            <v>LJ63-16157A</v>
          </cell>
          <cell r="D13">
            <v>9000</v>
          </cell>
          <cell r="E13">
            <v>9000</v>
          </cell>
          <cell r="F13">
            <v>6000</v>
          </cell>
          <cell r="G13">
            <v>6000</v>
          </cell>
          <cell r="H13">
            <v>6000</v>
          </cell>
          <cell r="I13">
            <v>6000</v>
          </cell>
          <cell r="J13">
            <v>6000</v>
          </cell>
          <cell r="K13">
            <v>42000</v>
          </cell>
          <cell r="L13">
            <v>42000</v>
          </cell>
          <cell r="M13">
            <v>42000</v>
          </cell>
          <cell r="N13">
            <v>42000</v>
          </cell>
          <cell r="O13"/>
          <cell r="P13"/>
          <cell r="Q13"/>
          <cell r="R13"/>
          <cell r="S13"/>
          <cell r="T13"/>
        </row>
        <row r="14">
          <cell r="C14" t="str">
            <v>LJ63-16183A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/>
          <cell r="P14"/>
          <cell r="Q14"/>
          <cell r="R14"/>
          <cell r="S14">
            <v>0</v>
          </cell>
          <cell r="T14" t="str">
            <v>Xốp 1T</v>
          </cell>
        </row>
        <row r="15">
          <cell r="C15" t="str">
            <v>LJ63-15095A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/>
          <cell r="P15"/>
          <cell r="Q15"/>
          <cell r="R15"/>
          <cell r="S15">
            <v>0</v>
          </cell>
          <cell r="T15"/>
        </row>
        <row r="16">
          <cell r="C16" t="str">
            <v>LJ63-15645A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57000</v>
          </cell>
          <cell r="M16">
            <v>57000</v>
          </cell>
          <cell r="N16">
            <v>57000</v>
          </cell>
          <cell r="O16"/>
          <cell r="P16"/>
          <cell r="Q16"/>
          <cell r="R16"/>
          <cell r="S16">
            <v>171000</v>
          </cell>
          <cell r="T16"/>
        </row>
        <row r="17">
          <cell r="C17" t="str">
            <v>LJ63-16354A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/>
          <cell r="P17"/>
          <cell r="Q17"/>
          <cell r="R17"/>
          <cell r="S17">
            <v>0</v>
          </cell>
          <cell r="T17"/>
        </row>
        <row r="18">
          <cell r="C18" t="str">
            <v>LJ63-17015A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56100</v>
          </cell>
          <cell r="M18">
            <v>56100</v>
          </cell>
          <cell r="N18">
            <v>56100</v>
          </cell>
          <cell r="O18"/>
          <cell r="P18"/>
          <cell r="Q18"/>
          <cell r="R18"/>
          <cell r="S18">
            <v>168300</v>
          </cell>
          <cell r="T18"/>
        </row>
        <row r="19">
          <cell r="C19" t="str">
            <v>LJ63-17016A</v>
          </cell>
          <cell r="D19">
            <v>9000</v>
          </cell>
          <cell r="E19">
            <v>6000</v>
          </cell>
          <cell r="F19">
            <v>6000</v>
          </cell>
          <cell r="G19">
            <v>6000</v>
          </cell>
          <cell r="H19">
            <v>6000</v>
          </cell>
          <cell r="I19">
            <v>6000</v>
          </cell>
          <cell r="J19">
            <v>6000</v>
          </cell>
          <cell r="K19">
            <v>45000</v>
          </cell>
          <cell r="L19">
            <v>42000</v>
          </cell>
          <cell r="M19">
            <v>42000</v>
          </cell>
          <cell r="N19">
            <v>42000</v>
          </cell>
          <cell r="O19"/>
          <cell r="P19"/>
          <cell r="Q19"/>
          <cell r="R19"/>
          <cell r="S19">
            <v>216000</v>
          </cell>
          <cell r="T19"/>
        </row>
        <row r="20">
          <cell r="C20" t="str">
            <v>LJ63-16343A</v>
          </cell>
          <cell r="D20">
            <v>10000</v>
          </cell>
          <cell r="E20">
            <v>10000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/>
          <cell r="P20"/>
          <cell r="Q20"/>
          <cell r="R20"/>
          <cell r="S20">
            <v>20000</v>
          </cell>
          <cell r="T20"/>
        </row>
        <row r="21">
          <cell r="C21" t="str">
            <v>LJ63-16362A</v>
          </cell>
          <cell r="D21">
            <v>9000</v>
          </cell>
          <cell r="E21">
            <v>12000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/>
          <cell r="P21"/>
          <cell r="Q21"/>
          <cell r="R21"/>
          <cell r="S21">
            <v>21000</v>
          </cell>
          <cell r="T21"/>
        </row>
        <row r="22">
          <cell r="C22" t="str">
            <v>LJ63-16436A</v>
          </cell>
          <cell r="D22">
            <v>10000</v>
          </cell>
          <cell r="E22">
            <v>10000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/>
          <cell r="P22"/>
          <cell r="Q22"/>
          <cell r="R22"/>
          <cell r="S22">
            <v>20000</v>
          </cell>
          <cell r="T22"/>
        </row>
        <row r="23">
          <cell r="C23" t="str">
            <v>LJ63-17513A</v>
          </cell>
          <cell r="D23">
            <v>9000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/>
          <cell r="P23"/>
          <cell r="Q23"/>
          <cell r="R23"/>
          <cell r="S23">
            <v>9000</v>
          </cell>
          <cell r="T23"/>
        </row>
        <row r="24">
          <cell r="C24" t="str">
            <v>LJ63-18656A</v>
          </cell>
          <cell r="D24">
            <v>5000</v>
          </cell>
          <cell r="E24">
            <v>6000</v>
          </cell>
          <cell r="F24">
            <v>6000</v>
          </cell>
          <cell r="G24">
            <v>2000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/>
          <cell r="P24"/>
          <cell r="Q24"/>
          <cell r="R24"/>
          <cell r="S24">
            <v>19000</v>
          </cell>
          <cell r="T24"/>
        </row>
        <row r="25">
          <cell r="C25" t="str">
            <v>LJ63-16296A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/>
          <cell r="P25"/>
          <cell r="Q25"/>
          <cell r="R25"/>
          <cell r="S25">
            <v>0</v>
          </cell>
          <cell r="T25"/>
        </row>
        <row r="26">
          <cell r="C26" t="str">
            <v>LJ63-16215A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/>
          <cell r="P26"/>
          <cell r="Q26"/>
          <cell r="R26"/>
          <cell r="S26">
            <v>0</v>
          </cell>
          <cell r="T26"/>
        </row>
        <row r="27">
          <cell r="C27" t="str">
            <v>LJ63-16232A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/>
          <cell r="P27"/>
          <cell r="Q27"/>
          <cell r="R27"/>
          <cell r="S27">
            <v>0</v>
          </cell>
          <cell r="T27"/>
        </row>
        <row r="28">
          <cell r="C28" t="str">
            <v>LJ63-16317B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/>
          <cell r="P28"/>
          <cell r="Q28"/>
          <cell r="R28"/>
          <cell r="S28">
            <v>0</v>
          </cell>
          <cell r="T28"/>
        </row>
        <row r="29">
          <cell r="C29" t="str">
            <v>LJ63-16334A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/>
          <cell r="P29"/>
          <cell r="Q29"/>
          <cell r="R29"/>
          <cell r="S29">
            <v>0</v>
          </cell>
          <cell r="T29"/>
        </row>
        <row r="30">
          <cell r="C30" t="str">
            <v>LJ63-16344B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16000</v>
          </cell>
          <cell r="M30">
            <v>16000</v>
          </cell>
          <cell r="N30">
            <v>16000</v>
          </cell>
          <cell r="O30"/>
          <cell r="P30"/>
          <cell r="Q30"/>
          <cell r="R30"/>
          <cell r="S30">
            <v>48000</v>
          </cell>
          <cell r="T30"/>
        </row>
        <row r="31">
          <cell r="C31" t="str">
            <v>LJ63-16300A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12000</v>
          </cell>
          <cell r="M31">
            <v>12000</v>
          </cell>
          <cell r="N31">
            <v>12000</v>
          </cell>
          <cell r="O31"/>
          <cell r="P31"/>
          <cell r="Q31"/>
          <cell r="R31"/>
          <cell r="S31">
            <v>36000</v>
          </cell>
          <cell r="T31"/>
        </row>
        <row r="32">
          <cell r="C32" t="str">
            <v>LJ63-16500B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18000</v>
          </cell>
          <cell r="M32">
            <v>18000</v>
          </cell>
          <cell r="N32">
            <v>18000</v>
          </cell>
          <cell r="O32"/>
          <cell r="P32"/>
          <cell r="Q32"/>
          <cell r="R32"/>
          <cell r="S32">
            <v>54000</v>
          </cell>
          <cell r="T32"/>
        </row>
        <row r="33">
          <cell r="C33" t="str">
            <v>LJ63-16467B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18000</v>
          </cell>
          <cell r="M33">
            <v>18000</v>
          </cell>
          <cell r="N33">
            <v>18000</v>
          </cell>
          <cell r="O33"/>
          <cell r="P33"/>
          <cell r="Q33"/>
          <cell r="R33"/>
          <cell r="S33">
            <v>54000</v>
          </cell>
          <cell r="T33"/>
        </row>
        <row r="34">
          <cell r="C34" t="str">
            <v>LJ63-16465A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/>
          <cell r="P34"/>
          <cell r="Q34"/>
          <cell r="R34"/>
          <cell r="S34">
            <v>0</v>
          </cell>
          <cell r="T34"/>
        </row>
        <row r="35">
          <cell r="C35" t="str">
            <v>LJ63-16507A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21000</v>
          </cell>
          <cell r="M35">
            <v>21000</v>
          </cell>
          <cell r="N35">
            <v>21000</v>
          </cell>
          <cell r="O35"/>
          <cell r="P35"/>
          <cell r="Q35"/>
          <cell r="R35"/>
          <cell r="S35">
            <v>63000</v>
          </cell>
          <cell r="T35"/>
        </row>
        <row r="36">
          <cell r="C36" t="str">
            <v>LJ63-16465C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/>
          <cell r="P36"/>
          <cell r="Q36"/>
          <cell r="R36"/>
          <cell r="S36">
            <v>0</v>
          </cell>
          <cell r="T36"/>
        </row>
        <row r="37">
          <cell r="C37" t="str">
            <v>LJ63-16395B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19950</v>
          </cell>
          <cell r="M37">
            <v>19950</v>
          </cell>
          <cell r="N37">
            <v>19950</v>
          </cell>
          <cell r="O37"/>
          <cell r="P37"/>
          <cell r="Q37"/>
          <cell r="R37"/>
          <cell r="S37">
            <v>59850</v>
          </cell>
          <cell r="T37"/>
        </row>
        <row r="38">
          <cell r="C38" t="str">
            <v>LJ63-16462B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9000</v>
          </cell>
          <cell r="M38">
            <v>9000</v>
          </cell>
          <cell r="N38">
            <v>9000</v>
          </cell>
          <cell r="O38"/>
          <cell r="P38"/>
          <cell r="Q38"/>
          <cell r="R38"/>
          <cell r="S38">
            <v>27000</v>
          </cell>
          <cell r="T38"/>
        </row>
        <row r="39">
          <cell r="C39" t="str">
            <v>LJ63-16465B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6700</v>
          </cell>
          <cell r="M39">
            <v>6700</v>
          </cell>
          <cell r="N39">
            <v>6700</v>
          </cell>
          <cell r="O39"/>
          <cell r="P39"/>
          <cell r="Q39"/>
          <cell r="R39"/>
          <cell r="S39">
            <v>20100</v>
          </cell>
          <cell r="T39"/>
        </row>
        <row r="40">
          <cell r="C40" t="str">
            <v>LJ63-16462C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/>
          <cell r="P40"/>
          <cell r="Q40"/>
          <cell r="R40"/>
          <cell r="S40">
            <v>0</v>
          </cell>
          <cell r="T40"/>
        </row>
        <row r="41">
          <cell r="C41" t="str">
            <v>LJ63-16597A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21000</v>
          </cell>
          <cell r="M41">
            <v>21000</v>
          </cell>
          <cell r="N41">
            <v>21000</v>
          </cell>
          <cell r="O41"/>
          <cell r="P41"/>
          <cell r="Q41"/>
          <cell r="R41"/>
          <cell r="S41">
            <v>63000</v>
          </cell>
          <cell r="T41"/>
        </row>
        <row r="42">
          <cell r="C42" t="str">
            <v>LJ63-16706A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21000</v>
          </cell>
          <cell r="M42">
            <v>21000</v>
          </cell>
          <cell r="N42">
            <v>21000</v>
          </cell>
          <cell r="O42"/>
          <cell r="P42"/>
          <cell r="Q42"/>
          <cell r="R42"/>
          <cell r="S42">
            <v>63000</v>
          </cell>
          <cell r="T42"/>
        </row>
        <row r="43">
          <cell r="C43" t="str">
            <v>LJ63-16707A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21000</v>
          </cell>
          <cell r="M43">
            <v>21000</v>
          </cell>
          <cell r="N43">
            <v>21000</v>
          </cell>
          <cell r="O43"/>
          <cell r="P43"/>
          <cell r="Q43"/>
          <cell r="R43"/>
          <cell r="S43">
            <v>63000</v>
          </cell>
          <cell r="T43"/>
        </row>
        <row r="44">
          <cell r="C44" t="str">
            <v>LJ63-16787A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21000</v>
          </cell>
          <cell r="M44">
            <v>21000</v>
          </cell>
          <cell r="N44">
            <v>21000</v>
          </cell>
          <cell r="O44"/>
          <cell r="P44"/>
          <cell r="Q44"/>
          <cell r="R44"/>
          <cell r="S44">
            <v>63000</v>
          </cell>
          <cell r="T44"/>
        </row>
        <row r="45">
          <cell r="C45" t="str">
            <v>LJ63-16787B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/>
          <cell r="P45"/>
          <cell r="Q45"/>
          <cell r="R45"/>
          <cell r="S45">
            <v>0</v>
          </cell>
          <cell r="T45"/>
        </row>
        <row r="46">
          <cell r="C46" t="str">
            <v>LJ63-16595B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21000</v>
          </cell>
          <cell r="M46">
            <v>21000</v>
          </cell>
          <cell r="N46">
            <v>21000</v>
          </cell>
          <cell r="O46"/>
          <cell r="P46"/>
          <cell r="Q46"/>
          <cell r="R46"/>
          <cell r="S46">
            <v>63000</v>
          </cell>
          <cell r="T46"/>
        </row>
        <row r="47">
          <cell r="C47" t="str">
            <v>LJ63-17315A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48000</v>
          </cell>
          <cell r="L47">
            <v>0</v>
          </cell>
          <cell r="M47">
            <v>0</v>
          </cell>
          <cell r="N47">
            <v>0</v>
          </cell>
          <cell r="O47"/>
          <cell r="P47"/>
          <cell r="Q47"/>
          <cell r="R47"/>
          <cell r="S47">
            <v>48000</v>
          </cell>
          <cell r="T47"/>
        </row>
        <row r="48">
          <cell r="C48" t="str">
            <v>LJ63-17304A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21000</v>
          </cell>
          <cell r="L48">
            <v>63000</v>
          </cell>
          <cell r="M48">
            <v>63000</v>
          </cell>
          <cell r="N48">
            <v>63000</v>
          </cell>
          <cell r="O48"/>
          <cell r="P48"/>
          <cell r="Q48"/>
          <cell r="R48"/>
          <cell r="S48">
            <v>210000</v>
          </cell>
          <cell r="T48"/>
        </row>
        <row r="49">
          <cell r="C49" t="str">
            <v>LJ63-17347A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14000</v>
          </cell>
          <cell r="L49">
            <v>14000</v>
          </cell>
          <cell r="M49">
            <v>14000</v>
          </cell>
          <cell r="N49">
            <v>14000</v>
          </cell>
          <cell r="O49"/>
          <cell r="P49"/>
          <cell r="Q49"/>
          <cell r="R49"/>
          <cell r="S49">
            <v>56000</v>
          </cell>
          <cell r="T49"/>
        </row>
        <row r="50">
          <cell r="C50" t="str">
            <v>LJ63-17349A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/>
          <cell r="P50"/>
          <cell r="Q50"/>
          <cell r="R50"/>
          <cell r="S50">
            <v>0</v>
          </cell>
          <cell r="T50"/>
        </row>
        <row r="51">
          <cell r="C51" t="str">
            <v>LJ63-17451A</v>
          </cell>
          <cell r="D51">
            <v>0</v>
          </cell>
          <cell r="E51">
            <v>0</v>
          </cell>
          <cell r="F51">
            <v>3000</v>
          </cell>
          <cell r="G51">
            <v>9000</v>
          </cell>
          <cell r="H51">
            <v>9000</v>
          </cell>
          <cell r="I51">
            <v>0</v>
          </cell>
          <cell r="J51">
            <v>0</v>
          </cell>
          <cell r="K51">
            <v>63000</v>
          </cell>
          <cell r="L51">
            <v>24000</v>
          </cell>
          <cell r="M51">
            <v>24000</v>
          </cell>
          <cell r="N51">
            <v>24000</v>
          </cell>
          <cell r="O51"/>
          <cell r="P51"/>
          <cell r="Q51"/>
          <cell r="R51"/>
          <cell r="S51">
            <v>156000</v>
          </cell>
          <cell r="T51"/>
        </row>
        <row r="52">
          <cell r="C52" t="str">
            <v>LJ63-17348A</v>
          </cell>
          <cell r="D52">
            <v>30000</v>
          </cell>
          <cell r="E52">
            <v>12000</v>
          </cell>
          <cell r="F52">
            <v>21000</v>
          </cell>
          <cell r="G52">
            <v>33000</v>
          </cell>
          <cell r="H52">
            <v>24000</v>
          </cell>
          <cell r="I52">
            <v>15000</v>
          </cell>
          <cell r="J52">
            <v>9000</v>
          </cell>
          <cell r="K52">
            <v>111000</v>
          </cell>
          <cell r="L52">
            <v>24000</v>
          </cell>
          <cell r="M52">
            <v>24000</v>
          </cell>
          <cell r="N52">
            <v>24000</v>
          </cell>
          <cell r="O52"/>
          <cell r="P52"/>
          <cell r="Q52"/>
          <cell r="R52"/>
          <cell r="S52">
            <v>327000</v>
          </cell>
          <cell r="T52"/>
        </row>
        <row r="53">
          <cell r="C53" t="str">
            <v>LJ63-17310A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/>
          <cell r="P53"/>
          <cell r="Q53"/>
          <cell r="R53"/>
          <cell r="S53">
            <v>0</v>
          </cell>
          <cell r="T53"/>
        </row>
        <row r="54">
          <cell r="C54" t="str">
            <v>LJ63-17543A</v>
          </cell>
          <cell r="D54">
            <v>0</v>
          </cell>
          <cell r="E54">
            <v>0</v>
          </cell>
          <cell r="F54">
            <v>9000</v>
          </cell>
          <cell r="G54">
            <v>9000</v>
          </cell>
          <cell r="H54">
            <v>9000</v>
          </cell>
          <cell r="I54">
            <v>0</v>
          </cell>
          <cell r="J54">
            <v>0</v>
          </cell>
          <cell r="K54">
            <v>63000</v>
          </cell>
          <cell r="L54">
            <v>24000</v>
          </cell>
          <cell r="M54">
            <v>24000</v>
          </cell>
          <cell r="N54">
            <v>24000</v>
          </cell>
          <cell r="O54"/>
          <cell r="P54"/>
          <cell r="Q54"/>
          <cell r="R54"/>
          <cell r="S54">
            <v>162000</v>
          </cell>
          <cell r="T54"/>
        </row>
        <row r="55">
          <cell r="C55" t="str">
            <v>LJ63-17830A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/>
          <cell r="P55"/>
          <cell r="Q55"/>
          <cell r="R55"/>
          <cell r="S55">
            <v>0</v>
          </cell>
          <cell r="T55"/>
        </row>
        <row r="56">
          <cell r="C56" t="str">
            <v>LJ63-17616A</v>
          </cell>
          <cell r="D56">
            <v>3000</v>
          </cell>
          <cell r="E56">
            <v>0</v>
          </cell>
          <cell r="F56">
            <v>0</v>
          </cell>
          <cell r="G56">
            <v>9000</v>
          </cell>
          <cell r="H56">
            <v>0</v>
          </cell>
          <cell r="I56">
            <v>0</v>
          </cell>
          <cell r="J56">
            <v>0</v>
          </cell>
          <cell r="K56">
            <v>6000</v>
          </cell>
          <cell r="L56">
            <v>6000</v>
          </cell>
          <cell r="M56">
            <v>6000</v>
          </cell>
          <cell r="N56">
            <v>6000</v>
          </cell>
          <cell r="O56"/>
          <cell r="P56"/>
          <cell r="Q56"/>
          <cell r="R56"/>
          <cell r="S56">
            <v>36000</v>
          </cell>
          <cell r="T56"/>
        </row>
        <row r="57">
          <cell r="C57" t="str">
            <v>LJ63-17602A</v>
          </cell>
          <cell r="D57">
            <v>0</v>
          </cell>
          <cell r="E57">
            <v>1000</v>
          </cell>
          <cell r="F57">
            <v>0</v>
          </cell>
          <cell r="G57">
            <v>2000</v>
          </cell>
          <cell r="H57">
            <v>3000</v>
          </cell>
          <cell r="I57">
            <v>4000</v>
          </cell>
          <cell r="J57">
            <v>0</v>
          </cell>
          <cell r="K57">
            <v>6000</v>
          </cell>
          <cell r="L57">
            <v>6000</v>
          </cell>
          <cell r="M57">
            <v>6000</v>
          </cell>
          <cell r="N57">
            <v>6000</v>
          </cell>
          <cell r="O57"/>
          <cell r="P57"/>
          <cell r="Q57"/>
          <cell r="R57"/>
          <cell r="S57">
            <v>34000</v>
          </cell>
          <cell r="T57"/>
        </row>
        <row r="58">
          <cell r="C58" t="str">
            <v>LJ63-17609A</v>
          </cell>
          <cell r="D58">
            <v>0</v>
          </cell>
          <cell r="E58">
            <v>3000</v>
          </cell>
          <cell r="F58">
            <v>0</v>
          </cell>
          <cell r="G58">
            <v>0</v>
          </cell>
          <cell r="H58">
            <v>6000</v>
          </cell>
          <cell r="I58">
            <v>0</v>
          </cell>
          <cell r="J58">
            <v>0</v>
          </cell>
          <cell r="K58">
            <v>6000</v>
          </cell>
          <cell r="L58">
            <v>6000</v>
          </cell>
          <cell r="M58">
            <v>6000</v>
          </cell>
          <cell r="N58">
            <v>6000</v>
          </cell>
          <cell r="O58"/>
          <cell r="P58"/>
          <cell r="Q58"/>
          <cell r="R58"/>
          <cell r="S58">
            <v>33000</v>
          </cell>
          <cell r="T58"/>
        </row>
        <row r="59">
          <cell r="C59" t="str">
            <v>LJ63-17617A</v>
          </cell>
          <cell r="D59">
            <v>7000</v>
          </cell>
          <cell r="E59">
            <v>7000</v>
          </cell>
          <cell r="F59">
            <v>0</v>
          </cell>
          <cell r="G59">
            <v>0</v>
          </cell>
          <cell r="H59">
            <v>10500</v>
          </cell>
          <cell r="I59">
            <v>0</v>
          </cell>
          <cell r="J59">
            <v>0</v>
          </cell>
          <cell r="K59">
            <v>7000</v>
          </cell>
          <cell r="L59">
            <v>7000</v>
          </cell>
          <cell r="M59">
            <v>7000</v>
          </cell>
          <cell r="N59">
            <v>7000</v>
          </cell>
          <cell r="O59"/>
          <cell r="P59"/>
          <cell r="Q59"/>
          <cell r="R59"/>
          <cell r="S59">
            <v>52500</v>
          </cell>
          <cell r="T59"/>
        </row>
        <row r="60">
          <cell r="C60" t="str">
            <v>LJ63-17630A</v>
          </cell>
          <cell r="D60">
            <v>0</v>
          </cell>
          <cell r="E60">
            <v>3000</v>
          </cell>
          <cell r="F60">
            <v>0</v>
          </cell>
          <cell r="G60">
            <v>0</v>
          </cell>
          <cell r="H60">
            <v>6000</v>
          </cell>
          <cell r="I60">
            <v>0</v>
          </cell>
          <cell r="J60">
            <v>0</v>
          </cell>
          <cell r="K60">
            <v>6000</v>
          </cell>
          <cell r="L60">
            <v>6000</v>
          </cell>
          <cell r="M60">
            <v>6000</v>
          </cell>
          <cell r="N60">
            <v>6000</v>
          </cell>
          <cell r="O60"/>
          <cell r="P60"/>
          <cell r="Q60"/>
          <cell r="R60"/>
          <cell r="S60">
            <v>33000</v>
          </cell>
          <cell r="T60"/>
        </row>
        <row r="61">
          <cell r="C61" t="str">
            <v>LJ63-17631A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/>
          <cell r="P61"/>
          <cell r="Q61"/>
          <cell r="R61"/>
          <cell r="S61">
            <v>0</v>
          </cell>
          <cell r="T61"/>
        </row>
        <row r="62">
          <cell r="C62" t="str">
            <v>LJ63-17631B</v>
          </cell>
          <cell r="D62">
            <v>0</v>
          </cell>
          <cell r="E62">
            <v>1000</v>
          </cell>
          <cell r="F62">
            <v>0</v>
          </cell>
          <cell r="G62">
            <v>2000</v>
          </cell>
          <cell r="H62">
            <v>3000</v>
          </cell>
          <cell r="I62">
            <v>4000</v>
          </cell>
          <cell r="J62">
            <v>0</v>
          </cell>
          <cell r="K62">
            <v>6000</v>
          </cell>
          <cell r="L62">
            <v>0</v>
          </cell>
          <cell r="M62">
            <v>0</v>
          </cell>
          <cell r="N62">
            <v>0</v>
          </cell>
          <cell r="O62"/>
          <cell r="P62"/>
          <cell r="Q62"/>
          <cell r="R62"/>
          <cell r="S62">
            <v>16000</v>
          </cell>
          <cell r="T62"/>
        </row>
        <row r="63">
          <cell r="C63" t="str">
            <v>LJ63-17308A</v>
          </cell>
          <cell r="D63">
            <v>0</v>
          </cell>
          <cell r="E63">
            <v>0</v>
          </cell>
          <cell r="F63">
            <v>0</v>
          </cell>
          <cell r="G63">
            <v>9000</v>
          </cell>
          <cell r="H63">
            <v>9000</v>
          </cell>
          <cell r="I63">
            <v>0</v>
          </cell>
          <cell r="J63">
            <v>0</v>
          </cell>
          <cell r="K63">
            <v>63000</v>
          </cell>
          <cell r="L63">
            <v>24000</v>
          </cell>
          <cell r="M63">
            <v>24000</v>
          </cell>
          <cell r="N63">
            <v>24000</v>
          </cell>
          <cell r="O63"/>
          <cell r="P63"/>
          <cell r="Q63"/>
          <cell r="R63"/>
          <cell r="S63">
            <v>153000</v>
          </cell>
          <cell r="T63"/>
        </row>
        <row r="64">
          <cell r="C64" t="str">
            <v>LJ63-17350A</v>
          </cell>
          <cell r="D64">
            <v>0</v>
          </cell>
          <cell r="E64">
            <v>0</v>
          </cell>
          <cell r="F64">
            <v>7000</v>
          </cell>
          <cell r="G64">
            <v>7000</v>
          </cell>
          <cell r="H64">
            <v>10500</v>
          </cell>
          <cell r="I64">
            <v>0</v>
          </cell>
          <cell r="J64">
            <v>0</v>
          </cell>
          <cell r="K64">
            <v>59500</v>
          </cell>
          <cell r="L64">
            <v>28000</v>
          </cell>
          <cell r="M64">
            <v>28000</v>
          </cell>
          <cell r="N64">
            <v>28000</v>
          </cell>
          <cell r="O64"/>
          <cell r="P64"/>
          <cell r="Q64"/>
          <cell r="R64"/>
          <cell r="S64">
            <v>168000</v>
          </cell>
          <cell r="T64"/>
        </row>
        <row r="65">
          <cell r="C65" t="str">
            <v>LJ63-17430A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/>
          <cell r="P65"/>
          <cell r="Q65"/>
          <cell r="R65"/>
          <cell r="S65">
            <v>0</v>
          </cell>
          <cell r="T65"/>
        </row>
        <row r="66">
          <cell r="C66" t="str">
            <v>LJ63-17312A</v>
          </cell>
          <cell r="D66">
            <v>3000</v>
          </cell>
          <cell r="E66">
            <v>6000</v>
          </cell>
          <cell r="F66">
            <v>9000</v>
          </cell>
          <cell r="G66">
            <v>9000</v>
          </cell>
          <cell r="H66">
            <v>0</v>
          </cell>
          <cell r="I66">
            <v>0</v>
          </cell>
          <cell r="J66">
            <v>9000</v>
          </cell>
          <cell r="K66">
            <v>63000</v>
          </cell>
          <cell r="L66">
            <v>15000</v>
          </cell>
          <cell r="M66">
            <v>15000</v>
          </cell>
          <cell r="N66">
            <v>15000</v>
          </cell>
          <cell r="O66"/>
          <cell r="P66"/>
          <cell r="Q66"/>
          <cell r="R66"/>
          <cell r="S66">
            <v>144000</v>
          </cell>
          <cell r="T66"/>
        </row>
        <row r="67">
          <cell r="C67" t="str">
            <v>LJ63-17834B</v>
          </cell>
          <cell r="D67">
            <v>0</v>
          </cell>
          <cell r="E67">
            <v>0</v>
          </cell>
          <cell r="F67">
            <v>9000</v>
          </cell>
          <cell r="G67">
            <v>9000</v>
          </cell>
          <cell r="H67">
            <v>9000</v>
          </cell>
          <cell r="I67">
            <v>0</v>
          </cell>
          <cell r="J67">
            <v>0</v>
          </cell>
          <cell r="K67">
            <v>63000</v>
          </cell>
          <cell r="L67">
            <v>24000</v>
          </cell>
          <cell r="M67">
            <v>24000</v>
          </cell>
          <cell r="N67">
            <v>24000</v>
          </cell>
          <cell r="O67"/>
          <cell r="P67"/>
          <cell r="Q67"/>
          <cell r="R67"/>
          <cell r="S67">
            <v>162000</v>
          </cell>
          <cell r="T67"/>
        </row>
        <row r="68">
          <cell r="C68" t="str">
            <v>LJ63-17834D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/>
          <cell r="P68"/>
          <cell r="Q68"/>
          <cell r="R68"/>
          <cell r="S68">
            <v>0</v>
          </cell>
          <cell r="T68"/>
        </row>
        <row r="69">
          <cell r="C69" t="str">
            <v>LJ63-18013A</v>
          </cell>
          <cell r="D69">
            <v>0</v>
          </cell>
          <cell r="E69">
            <v>0</v>
          </cell>
          <cell r="F69">
            <v>0</v>
          </cell>
          <cell r="G69">
            <v>10500</v>
          </cell>
          <cell r="H69">
            <v>10500</v>
          </cell>
          <cell r="I69">
            <v>10500</v>
          </cell>
          <cell r="J69">
            <v>7000</v>
          </cell>
          <cell r="K69">
            <v>28500</v>
          </cell>
          <cell r="L69">
            <v>28500</v>
          </cell>
          <cell r="M69">
            <v>28500</v>
          </cell>
          <cell r="N69">
            <v>28500</v>
          </cell>
          <cell r="O69"/>
          <cell r="P69"/>
          <cell r="Q69"/>
          <cell r="R69"/>
          <cell r="S69">
            <v>152500</v>
          </cell>
          <cell r="T69"/>
        </row>
        <row r="70">
          <cell r="C70" t="str">
            <v>LJ63-18020A</v>
          </cell>
          <cell r="D70">
            <v>0</v>
          </cell>
          <cell r="E70">
            <v>15000</v>
          </cell>
          <cell r="F70">
            <v>15000</v>
          </cell>
          <cell r="G70">
            <v>9000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/>
          <cell r="P70"/>
          <cell r="Q70"/>
          <cell r="R70"/>
          <cell r="S70">
            <v>39000</v>
          </cell>
          <cell r="T70"/>
        </row>
        <row r="71">
          <cell r="C71" t="str">
            <v>LJ63-18021A</v>
          </cell>
          <cell r="D71">
            <v>0</v>
          </cell>
          <cell r="E71">
            <v>0</v>
          </cell>
          <cell r="F71">
            <v>0</v>
          </cell>
          <cell r="G71">
            <v>10500</v>
          </cell>
          <cell r="H71">
            <v>10500</v>
          </cell>
          <cell r="I71">
            <v>10500</v>
          </cell>
          <cell r="J71">
            <v>7000</v>
          </cell>
          <cell r="K71">
            <v>38500</v>
          </cell>
          <cell r="L71">
            <v>38500</v>
          </cell>
          <cell r="M71">
            <v>38500</v>
          </cell>
          <cell r="N71">
            <v>38500</v>
          </cell>
          <cell r="O71"/>
          <cell r="P71"/>
          <cell r="Q71"/>
          <cell r="R71"/>
          <cell r="S71">
            <v>192500</v>
          </cell>
          <cell r="T71"/>
        </row>
        <row r="72">
          <cell r="C72" t="str">
            <v>LJ63-18022A</v>
          </cell>
          <cell r="D72">
            <v>0</v>
          </cell>
          <cell r="E72">
            <v>0</v>
          </cell>
          <cell r="F72">
            <v>0</v>
          </cell>
          <cell r="G72">
            <v>12000</v>
          </cell>
          <cell r="H72">
            <v>12000</v>
          </cell>
          <cell r="I72">
            <v>12000</v>
          </cell>
          <cell r="J72">
            <v>6000</v>
          </cell>
          <cell r="K72">
            <v>42000</v>
          </cell>
          <cell r="L72">
            <v>42000</v>
          </cell>
          <cell r="M72">
            <v>42000</v>
          </cell>
          <cell r="N72">
            <v>42000</v>
          </cell>
          <cell r="O72"/>
          <cell r="P72"/>
          <cell r="Q72"/>
          <cell r="R72"/>
          <cell r="S72">
            <v>210000</v>
          </cell>
          <cell r="T72"/>
        </row>
        <row r="73">
          <cell r="C73" t="str">
            <v>LJ63-18273A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/>
          <cell r="P73"/>
          <cell r="Q73"/>
          <cell r="R73"/>
          <cell r="S73">
            <v>0</v>
          </cell>
          <cell r="T73"/>
        </row>
        <row r="74">
          <cell r="C74" t="str">
            <v>LJ63-19111A</v>
          </cell>
          <cell r="D74">
            <v>10000</v>
          </cell>
          <cell r="E74">
            <v>10000</v>
          </cell>
          <cell r="F74">
            <v>10000</v>
          </cell>
          <cell r="G74">
            <v>10000</v>
          </cell>
          <cell r="H74">
            <v>10000</v>
          </cell>
          <cell r="I74">
            <v>10000</v>
          </cell>
          <cell r="J74">
            <v>10000</v>
          </cell>
          <cell r="K74">
            <v>70000</v>
          </cell>
          <cell r="L74">
            <v>26000</v>
          </cell>
          <cell r="M74">
            <v>26000</v>
          </cell>
          <cell r="N74">
            <v>26000</v>
          </cell>
          <cell r="O74"/>
          <cell r="P74"/>
          <cell r="Q74"/>
          <cell r="R74"/>
          <cell r="S74">
            <v>218000</v>
          </cell>
          <cell r="T74"/>
        </row>
        <row r="75">
          <cell r="C75" t="str">
            <v>LJ63-18142A</v>
          </cell>
          <cell r="D75">
            <v>10000</v>
          </cell>
          <cell r="E75">
            <v>10000</v>
          </cell>
          <cell r="F75">
            <v>10000</v>
          </cell>
          <cell r="G75">
            <v>10000</v>
          </cell>
          <cell r="H75">
            <v>10000</v>
          </cell>
          <cell r="I75">
            <v>10000</v>
          </cell>
          <cell r="J75">
            <v>10000</v>
          </cell>
          <cell r="K75">
            <v>70000</v>
          </cell>
          <cell r="L75">
            <v>10000</v>
          </cell>
          <cell r="M75">
            <v>10000</v>
          </cell>
          <cell r="N75">
            <v>10000</v>
          </cell>
          <cell r="O75"/>
          <cell r="P75"/>
          <cell r="Q75"/>
          <cell r="R75"/>
          <cell r="S75">
            <v>170000</v>
          </cell>
          <cell r="T75"/>
        </row>
        <row r="76">
          <cell r="C76" t="str">
            <v>LJ63-18143A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/>
          <cell r="P76"/>
          <cell r="Q76"/>
          <cell r="R76"/>
          <cell r="S76">
            <v>0</v>
          </cell>
          <cell r="T76"/>
        </row>
        <row r="77">
          <cell r="C77" t="str">
            <v>LJ63-18319A</v>
          </cell>
          <cell r="D77">
            <v>10000</v>
          </cell>
          <cell r="E77">
            <v>10000</v>
          </cell>
          <cell r="F77">
            <v>10000</v>
          </cell>
          <cell r="G77">
            <v>10000</v>
          </cell>
          <cell r="H77">
            <v>10000</v>
          </cell>
          <cell r="I77">
            <v>10000</v>
          </cell>
          <cell r="J77">
            <v>10000</v>
          </cell>
          <cell r="K77">
            <v>70000</v>
          </cell>
          <cell r="L77">
            <v>30000</v>
          </cell>
          <cell r="M77">
            <v>30000</v>
          </cell>
          <cell r="N77">
            <v>30000</v>
          </cell>
          <cell r="O77"/>
          <cell r="P77"/>
          <cell r="Q77"/>
          <cell r="R77"/>
          <cell r="S77">
            <v>230000</v>
          </cell>
          <cell r="T77"/>
        </row>
        <row r="78">
          <cell r="C78" t="str">
            <v>LJ63-19112A</v>
          </cell>
          <cell r="D78">
            <v>10000</v>
          </cell>
          <cell r="E78">
            <v>10000</v>
          </cell>
          <cell r="F78">
            <v>10000</v>
          </cell>
          <cell r="G78">
            <v>10000</v>
          </cell>
          <cell r="H78">
            <v>10000</v>
          </cell>
          <cell r="I78">
            <v>10000</v>
          </cell>
          <cell r="J78">
            <v>10000</v>
          </cell>
          <cell r="K78">
            <v>70000</v>
          </cell>
          <cell r="L78">
            <v>40000</v>
          </cell>
          <cell r="M78">
            <v>40000</v>
          </cell>
          <cell r="N78">
            <v>40000</v>
          </cell>
          <cell r="O78"/>
          <cell r="P78"/>
          <cell r="Q78"/>
          <cell r="R78"/>
          <cell r="S78">
            <v>260000</v>
          </cell>
          <cell r="T78"/>
        </row>
        <row r="79">
          <cell r="C79" t="str">
            <v>LJ63-18145A</v>
          </cell>
          <cell r="D79">
            <v>10000</v>
          </cell>
          <cell r="E79">
            <v>10000</v>
          </cell>
          <cell r="F79">
            <v>10000</v>
          </cell>
          <cell r="G79">
            <v>10000</v>
          </cell>
          <cell r="H79">
            <v>10000</v>
          </cell>
          <cell r="I79">
            <v>10000</v>
          </cell>
          <cell r="J79">
            <v>10000</v>
          </cell>
          <cell r="K79">
            <v>70000</v>
          </cell>
          <cell r="L79">
            <v>40000</v>
          </cell>
          <cell r="M79">
            <v>40000</v>
          </cell>
          <cell r="N79">
            <v>40000</v>
          </cell>
          <cell r="O79"/>
          <cell r="P79"/>
          <cell r="Q79"/>
          <cell r="R79"/>
          <cell r="S79">
            <v>260000</v>
          </cell>
          <cell r="T79"/>
        </row>
        <row r="80">
          <cell r="C80" t="str">
            <v>LJ63-18798A</v>
          </cell>
          <cell r="D80">
            <v>20000</v>
          </cell>
          <cell r="E80">
            <v>20000</v>
          </cell>
          <cell r="F80">
            <v>20000</v>
          </cell>
          <cell r="G80">
            <v>20000</v>
          </cell>
          <cell r="H80">
            <v>20000</v>
          </cell>
          <cell r="I80">
            <v>20000</v>
          </cell>
          <cell r="J80">
            <v>20000</v>
          </cell>
          <cell r="K80">
            <v>140000</v>
          </cell>
          <cell r="L80">
            <v>140000</v>
          </cell>
          <cell r="M80">
            <v>140000</v>
          </cell>
          <cell r="N80">
            <v>140000</v>
          </cell>
          <cell r="O80"/>
          <cell r="P80"/>
          <cell r="Q80"/>
          <cell r="R80"/>
          <cell r="S80">
            <v>700000</v>
          </cell>
          <cell r="T80"/>
        </row>
        <row r="81">
          <cell r="C81" t="str">
            <v>LJ63-18318A</v>
          </cell>
          <cell r="D81">
            <v>10000</v>
          </cell>
          <cell r="E81">
            <v>10000</v>
          </cell>
          <cell r="F81">
            <v>10000</v>
          </cell>
          <cell r="G81">
            <v>10000</v>
          </cell>
          <cell r="H81">
            <v>10000</v>
          </cell>
          <cell r="I81">
            <v>10000</v>
          </cell>
          <cell r="J81">
            <v>10000</v>
          </cell>
          <cell r="K81">
            <v>70000</v>
          </cell>
          <cell r="L81">
            <v>47000</v>
          </cell>
          <cell r="M81">
            <v>47000</v>
          </cell>
          <cell r="N81">
            <v>47000</v>
          </cell>
          <cell r="O81"/>
          <cell r="P81"/>
          <cell r="Q81"/>
          <cell r="R81"/>
          <cell r="S81">
            <v>281000</v>
          </cell>
          <cell r="T81"/>
        </row>
        <row r="82">
          <cell r="C82" t="str">
            <v>LJ63-18144A</v>
          </cell>
          <cell r="D82">
            <v>20000</v>
          </cell>
          <cell r="E82">
            <v>20000</v>
          </cell>
          <cell r="F82">
            <v>20000</v>
          </cell>
          <cell r="G82">
            <v>20000</v>
          </cell>
          <cell r="H82">
            <v>20000</v>
          </cell>
          <cell r="I82">
            <v>20000</v>
          </cell>
          <cell r="J82">
            <v>10000</v>
          </cell>
          <cell r="K82">
            <v>140000</v>
          </cell>
          <cell r="L82">
            <v>100000</v>
          </cell>
          <cell r="M82">
            <v>100000</v>
          </cell>
          <cell r="N82">
            <v>100000</v>
          </cell>
          <cell r="O82"/>
          <cell r="P82"/>
          <cell r="Q82"/>
          <cell r="R82"/>
          <cell r="S82">
            <v>570000</v>
          </cell>
          <cell r="T82"/>
        </row>
        <row r="83">
          <cell r="C83" t="str">
            <v>LJ63-18662A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/>
          <cell r="P83"/>
          <cell r="Q83"/>
          <cell r="R83"/>
          <cell r="S83">
            <v>0</v>
          </cell>
          <cell r="T83"/>
        </row>
        <row r="84">
          <cell r="C84" t="str">
            <v>LJ63-18666B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/>
          <cell r="P84"/>
          <cell r="Q84"/>
          <cell r="R84"/>
          <cell r="S84">
            <v>0</v>
          </cell>
          <cell r="T84"/>
        </row>
        <row r="85">
          <cell r="C85" t="str">
            <v>LJ63-19215B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/>
          <cell r="P85"/>
          <cell r="Q85"/>
          <cell r="R85"/>
          <cell r="S85">
            <v>0</v>
          </cell>
          <cell r="T85"/>
        </row>
        <row r="86">
          <cell r="C86" t="str">
            <v>LJ63-18665A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/>
          <cell r="P86"/>
          <cell r="Q86"/>
          <cell r="R86"/>
          <cell r="S86">
            <v>0</v>
          </cell>
          <cell r="T86"/>
        </row>
        <row r="87">
          <cell r="C87" t="str">
            <v>LJ63-18667A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/>
          <cell r="P87"/>
          <cell r="Q87"/>
          <cell r="R87"/>
          <cell r="S87">
            <v>0</v>
          </cell>
          <cell r="T87"/>
        </row>
        <row r="88">
          <cell r="C88" t="str">
            <v>LJ63-18663A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/>
          <cell r="P88"/>
          <cell r="Q88"/>
          <cell r="R88"/>
          <cell r="S88">
            <v>0</v>
          </cell>
          <cell r="T88"/>
        </row>
        <row r="89">
          <cell r="C89" t="str">
            <v>LJ63-18648A</v>
          </cell>
          <cell r="D89">
            <v>0</v>
          </cell>
          <cell r="E89">
            <v>0</v>
          </cell>
          <cell r="F89">
            <v>0</v>
          </cell>
          <cell r="G89">
            <v>3000</v>
          </cell>
          <cell r="H89">
            <v>10000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/>
          <cell r="P89"/>
          <cell r="Q89"/>
          <cell r="R89"/>
          <cell r="S89">
            <v>13000</v>
          </cell>
          <cell r="T89"/>
        </row>
        <row r="90">
          <cell r="C90" t="str">
            <v>LJ63-18648B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/>
          <cell r="P90"/>
          <cell r="Q90"/>
          <cell r="R90"/>
          <cell r="S90">
            <v>0</v>
          </cell>
          <cell r="T90"/>
        </row>
        <row r="91">
          <cell r="C91" t="str">
            <v>LJ63-18649A</v>
          </cell>
          <cell r="D91">
            <v>3000</v>
          </cell>
          <cell r="E91">
            <v>9000</v>
          </cell>
          <cell r="F91">
            <v>9000</v>
          </cell>
          <cell r="G91">
            <v>9000</v>
          </cell>
          <cell r="H91">
            <v>9000</v>
          </cell>
          <cell r="I91">
            <v>3000</v>
          </cell>
          <cell r="J91">
            <v>3000</v>
          </cell>
          <cell r="K91">
            <v>12000</v>
          </cell>
          <cell r="L91">
            <v>0</v>
          </cell>
          <cell r="M91">
            <v>0</v>
          </cell>
          <cell r="N91">
            <v>0</v>
          </cell>
          <cell r="O91"/>
          <cell r="P91"/>
          <cell r="Q91"/>
          <cell r="R91"/>
          <cell r="S91">
            <v>57000</v>
          </cell>
          <cell r="T91"/>
        </row>
        <row r="92">
          <cell r="C92" t="str">
            <v>LJ63-18631A</v>
          </cell>
          <cell r="D92">
            <v>28125</v>
          </cell>
          <cell r="E92">
            <v>28125</v>
          </cell>
          <cell r="F92">
            <v>28125</v>
          </cell>
          <cell r="G92">
            <v>28125</v>
          </cell>
          <cell r="H92">
            <v>28125</v>
          </cell>
          <cell r="I92">
            <v>12000</v>
          </cell>
          <cell r="J92">
            <v>9000</v>
          </cell>
          <cell r="K92">
            <v>45000</v>
          </cell>
          <cell r="L92">
            <v>0</v>
          </cell>
          <cell r="M92">
            <v>0</v>
          </cell>
          <cell r="N92">
            <v>0</v>
          </cell>
          <cell r="O92"/>
          <cell r="P92"/>
          <cell r="Q92"/>
          <cell r="R92"/>
          <cell r="S92">
            <v>206625</v>
          </cell>
          <cell r="T92"/>
        </row>
        <row r="93">
          <cell r="C93" t="str">
            <v>LJ63-18644A</v>
          </cell>
          <cell r="D93">
            <v>15000</v>
          </cell>
          <cell r="E93">
            <v>15000</v>
          </cell>
          <cell r="F93">
            <v>15000</v>
          </cell>
          <cell r="G93">
            <v>9000</v>
          </cell>
          <cell r="H93">
            <v>9000</v>
          </cell>
          <cell r="I93">
            <v>9000</v>
          </cell>
          <cell r="J93">
            <v>9000</v>
          </cell>
          <cell r="K93">
            <v>15000</v>
          </cell>
          <cell r="L93">
            <v>0</v>
          </cell>
          <cell r="M93">
            <v>0</v>
          </cell>
          <cell r="N93">
            <v>0</v>
          </cell>
          <cell r="O93"/>
          <cell r="P93"/>
          <cell r="Q93"/>
          <cell r="R93"/>
          <cell r="S93">
            <v>96000</v>
          </cell>
          <cell r="T93"/>
        </row>
        <row r="94">
          <cell r="C94" t="str">
            <v>LJ63-18644A AFTP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/>
          <cell r="P94"/>
          <cell r="Q94"/>
          <cell r="R94"/>
          <cell r="S94">
            <v>0</v>
          </cell>
          <cell r="T94"/>
        </row>
        <row r="95">
          <cell r="C95" t="str">
            <v>LJ63-17642A</v>
          </cell>
          <cell r="D95">
            <v>12000</v>
          </cell>
          <cell r="E95">
            <v>12000</v>
          </cell>
          <cell r="F95">
            <v>12000</v>
          </cell>
          <cell r="G95">
            <v>12000</v>
          </cell>
          <cell r="H95">
            <v>3000</v>
          </cell>
          <cell r="I95">
            <v>3000</v>
          </cell>
          <cell r="J95">
            <v>3000</v>
          </cell>
          <cell r="K95">
            <v>12000</v>
          </cell>
          <cell r="L95">
            <v>0</v>
          </cell>
          <cell r="M95">
            <v>0</v>
          </cell>
          <cell r="N95">
            <v>0</v>
          </cell>
          <cell r="O95"/>
          <cell r="P95"/>
          <cell r="Q95"/>
          <cell r="R95"/>
          <cell r="S95">
            <v>69000</v>
          </cell>
          <cell r="T95"/>
        </row>
        <row r="96">
          <cell r="C96" t="str">
            <v>LJ63-18607A</v>
          </cell>
          <cell r="D96">
            <v>63000</v>
          </cell>
          <cell r="E96">
            <v>63000</v>
          </cell>
          <cell r="F96">
            <v>63000</v>
          </cell>
          <cell r="G96">
            <v>51000</v>
          </cell>
          <cell r="H96">
            <v>51000</v>
          </cell>
          <cell r="I96">
            <v>51000</v>
          </cell>
          <cell r="J96">
            <v>51000</v>
          </cell>
          <cell r="K96">
            <v>483000</v>
          </cell>
          <cell r="L96">
            <v>252000</v>
          </cell>
          <cell r="M96">
            <v>252000</v>
          </cell>
          <cell r="N96">
            <v>252000</v>
          </cell>
          <cell r="O96"/>
          <cell r="P96"/>
          <cell r="Q96"/>
          <cell r="R96"/>
          <cell r="S96">
            <v>1632000</v>
          </cell>
          <cell r="T96"/>
        </row>
        <row r="97">
          <cell r="C97" t="str">
            <v>LJ63-18531A</v>
          </cell>
          <cell r="D97">
            <v>77000</v>
          </cell>
          <cell r="E97">
            <v>77000</v>
          </cell>
          <cell r="F97">
            <v>77000</v>
          </cell>
          <cell r="G97">
            <v>63000</v>
          </cell>
          <cell r="H97">
            <v>63000</v>
          </cell>
          <cell r="I97">
            <v>63000</v>
          </cell>
          <cell r="J97">
            <v>63000</v>
          </cell>
          <cell r="K97">
            <v>434000</v>
          </cell>
          <cell r="L97">
            <v>322000</v>
          </cell>
          <cell r="M97">
            <v>322000</v>
          </cell>
          <cell r="N97">
            <v>322000</v>
          </cell>
          <cell r="O97"/>
          <cell r="P97"/>
          <cell r="Q97"/>
          <cell r="R97"/>
          <cell r="S97">
            <v>1883000</v>
          </cell>
          <cell r="T97"/>
        </row>
        <row r="98">
          <cell r="C98" t="str">
            <v>LJ63-18964A</v>
          </cell>
          <cell r="D98">
            <v>21000</v>
          </cell>
          <cell r="E98">
            <v>21000</v>
          </cell>
          <cell r="F98">
            <v>21000</v>
          </cell>
          <cell r="G98">
            <v>21000</v>
          </cell>
          <cell r="H98">
            <v>18000</v>
          </cell>
          <cell r="I98">
            <v>9000</v>
          </cell>
          <cell r="J98">
            <v>9000</v>
          </cell>
          <cell r="K98">
            <v>63000</v>
          </cell>
          <cell r="L98">
            <v>0</v>
          </cell>
          <cell r="M98">
            <v>0</v>
          </cell>
          <cell r="N98">
            <v>0</v>
          </cell>
          <cell r="O98"/>
          <cell r="P98"/>
          <cell r="Q98"/>
          <cell r="R98"/>
          <cell r="S98">
            <v>183000</v>
          </cell>
          <cell r="T98"/>
        </row>
        <row r="99">
          <cell r="C99" t="str">
            <v>LJ63-18964C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/>
          <cell r="P99"/>
          <cell r="Q99"/>
          <cell r="R99"/>
          <cell r="S99">
            <v>0</v>
          </cell>
          <cell r="T99"/>
        </row>
        <row r="100">
          <cell r="C100" t="str">
            <v>LJ63-18690A</v>
          </cell>
          <cell r="D100">
            <v>77000</v>
          </cell>
          <cell r="E100">
            <v>77000</v>
          </cell>
          <cell r="F100">
            <v>77000</v>
          </cell>
          <cell r="G100">
            <v>63000</v>
          </cell>
          <cell r="H100">
            <v>63000</v>
          </cell>
          <cell r="I100">
            <v>63000</v>
          </cell>
          <cell r="J100">
            <v>63000</v>
          </cell>
          <cell r="K100">
            <v>434000</v>
          </cell>
          <cell r="L100">
            <v>322000</v>
          </cell>
          <cell r="M100">
            <v>322000</v>
          </cell>
          <cell r="N100">
            <v>322000</v>
          </cell>
          <cell r="O100"/>
          <cell r="P100"/>
          <cell r="Q100"/>
          <cell r="R100"/>
          <cell r="S100">
            <v>1883000</v>
          </cell>
          <cell r="T100"/>
        </row>
        <row r="101">
          <cell r="C101" t="str">
            <v>LJ63-18525A</v>
          </cell>
          <cell r="D101">
            <v>24000</v>
          </cell>
          <cell r="E101">
            <v>24000</v>
          </cell>
          <cell r="F101">
            <v>24000</v>
          </cell>
          <cell r="G101">
            <v>24000</v>
          </cell>
          <cell r="H101">
            <v>9000</v>
          </cell>
          <cell r="I101">
            <v>9000</v>
          </cell>
          <cell r="J101">
            <v>9000</v>
          </cell>
          <cell r="K101">
            <v>63000</v>
          </cell>
          <cell r="L101">
            <v>0</v>
          </cell>
          <cell r="M101">
            <v>0</v>
          </cell>
          <cell r="N101">
            <v>0</v>
          </cell>
          <cell r="O101"/>
          <cell r="P101"/>
          <cell r="Q101"/>
          <cell r="R101"/>
          <cell r="S101">
            <v>186000</v>
          </cell>
          <cell r="T101"/>
        </row>
        <row r="102">
          <cell r="C102" t="str">
            <v>LJ63-19418A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/>
          <cell r="P102"/>
          <cell r="Q102"/>
          <cell r="R102"/>
          <cell r="S102">
            <v>0</v>
          </cell>
          <cell r="T102"/>
        </row>
        <row r="103">
          <cell r="C103" t="str">
            <v>LJ63-19417A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/>
          <cell r="P103"/>
          <cell r="Q103"/>
          <cell r="R103"/>
          <cell r="S103">
            <v>0</v>
          </cell>
          <cell r="T103"/>
        </row>
        <row r="104">
          <cell r="C104" t="str">
            <v>LJ63-19534A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/>
          <cell r="P104"/>
          <cell r="Q104"/>
          <cell r="R104"/>
          <cell r="S104">
            <v>0</v>
          </cell>
          <cell r="T104"/>
        </row>
        <row r="105">
          <cell r="C105" t="str">
            <v>LJ63-19534B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/>
          <cell r="P105"/>
          <cell r="Q105"/>
          <cell r="R105"/>
          <cell r="S105">
            <v>0</v>
          </cell>
          <cell r="T105"/>
        </row>
        <row r="106">
          <cell r="C106" t="str">
            <v>LJ63-18800A</v>
          </cell>
          <cell r="D106">
            <v>10000</v>
          </cell>
          <cell r="E106">
            <v>10000</v>
          </cell>
          <cell r="F106">
            <v>10000</v>
          </cell>
          <cell r="G106">
            <v>10000</v>
          </cell>
          <cell r="H106">
            <v>10000</v>
          </cell>
          <cell r="I106">
            <v>10000</v>
          </cell>
          <cell r="J106">
            <v>10000</v>
          </cell>
          <cell r="K106">
            <v>70015</v>
          </cell>
          <cell r="L106">
            <v>70000</v>
          </cell>
          <cell r="M106">
            <v>70000</v>
          </cell>
          <cell r="N106">
            <v>70000</v>
          </cell>
          <cell r="O106"/>
          <cell r="P106"/>
          <cell r="Q106"/>
          <cell r="R106"/>
          <cell r="S106">
            <v>350015</v>
          </cell>
          <cell r="T106"/>
        </row>
        <row r="107">
          <cell r="C107" t="str">
            <v>LJ63-19603A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/>
          <cell r="P107"/>
          <cell r="Q107"/>
          <cell r="R107"/>
          <cell r="S107">
            <v>0</v>
          </cell>
          <cell r="T107"/>
        </row>
        <row r="108">
          <cell r="C108" t="str">
            <v>LJ63-18905A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/>
          <cell r="P108"/>
          <cell r="Q108"/>
          <cell r="R108"/>
          <cell r="S108">
            <v>0</v>
          </cell>
          <cell r="T108"/>
        </row>
        <row r="109">
          <cell r="C109" t="str">
            <v>LJ63-18905B</v>
          </cell>
          <cell r="D109">
            <v>45000</v>
          </cell>
          <cell r="E109">
            <v>45000</v>
          </cell>
          <cell r="F109">
            <v>45000</v>
          </cell>
          <cell r="G109">
            <v>45000</v>
          </cell>
          <cell r="H109">
            <v>45000</v>
          </cell>
          <cell r="I109">
            <v>45000</v>
          </cell>
          <cell r="J109">
            <v>45000</v>
          </cell>
          <cell r="K109">
            <v>315000</v>
          </cell>
          <cell r="L109">
            <v>45000</v>
          </cell>
          <cell r="M109">
            <v>45000</v>
          </cell>
          <cell r="N109">
            <v>45000</v>
          </cell>
          <cell r="O109"/>
          <cell r="P109"/>
          <cell r="Q109"/>
          <cell r="R109"/>
          <cell r="S109">
            <v>765000</v>
          </cell>
          <cell r="T109"/>
        </row>
        <row r="110">
          <cell r="C110" t="str">
            <v>LJ63-18905E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270000</v>
          </cell>
          <cell r="M110">
            <v>270000</v>
          </cell>
          <cell r="N110">
            <v>270000</v>
          </cell>
          <cell r="O110"/>
          <cell r="P110"/>
          <cell r="Q110"/>
          <cell r="R110"/>
          <cell r="S110">
            <v>810000</v>
          </cell>
          <cell r="T110"/>
        </row>
        <row r="111">
          <cell r="C111" t="str">
            <v>LJ63-18609A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/>
          <cell r="P111"/>
          <cell r="Q111"/>
          <cell r="R111"/>
          <cell r="S111">
            <v>0</v>
          </cell>
          <cell r="T111"/>
        </row>
        <row r="112">
          <cell r="C112" t="str">
            <v>LJ63-19383A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/>
          <cell r="P112"/>
          <cell r="Q112"/>
          <cell r="R112"/>
          <cell r="S112">
            <v>0</v>
          </cell>
          <cell r="T112"/>
        </row>
        <row r="113">
          <cell r="C113" t="str">
            <v>LJ63-19510A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/>
          <cell r="P113"/>
          <cell r="Q113"/>
          <cell r="R113"/>
          <cell r="S113">
            <v>0</v>
          </cell>
          <cell r="T113"/>
        </row>
        <row r="114">
          <cell r="C114" t="str">
            <v>LJ63-19384A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/>
          <cell r="P114"/>
          <cell r="Q114"/>
          <cell r="R114"/>
          <cell r="S114">
            <v>0</v>
          </cell>
          <cell r="T114"/>
        </row>
        <row r="115">
          <cell r="C115" t="str">
            <v>LJ63-19391A v1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/>
          <cell r="P115"/>
          <cell r="Q115"/>
          <cell r="R115"/>
          <cell r="S115">
            <v>0</v>
          </cell>
          <cell r="T115"/>
        </row>
        <row r="116">
          <cell r="C116" t="str">
            <v>LJ63-19391A v3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/>
          <cell r="P116"/>
          <cell r="Q116"/>
          <cell r="R116"/>
          <cell r="S116">
            <v>0</v>
          </cell>
          <cell r="T116"/>
        </row>
        <row r="117">
          <cell r="C117" t="str">
            <v>LJ63-19381A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/>
          <cell r="P117"/>
          <cell r="Q117"/>
          <cell r="R117"/>
          <cell r="S117">
            <v>0</v>
          </cell>
          <cell r="T117"/>
        </row>
        <row r="118">
          <cell r="C118" t="str">
            <v>LJ63-19385A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/>
          <cell r="P118"/>
          <cell r="Q118"/>
          <cell r="R118"/>
          <cell r="S118">
            <v>0</v>
          </cell>
          <cell r="T118"/>
        </row>
        <row r="119">
          <cell r="C119" t="str">
            <v>LJ63-19385B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/>
          <cell r="P119"/>
          <cell r="Q119"/>
          <cell r="R119"/>
          <cell r="S119">
            <v>0</v>
          </cell>
          <cell r="T119"/>
        </row>
        <row r="120">
          <cell r="C120" t="str">
            <v>LJ63-19511A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/>
          <cell r="P120"/>
          <cell r="Q120"/>
          <cell r="R120"/>
          <cell r="S120">
            <v>0</v>
          </cell>
          <cell r="T120"/>
        </row>
        <row r="121">
          <cell r="C121" t="str">
            <v>LJ63-19387A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/>
          <cell r="P121"/>
          <cell r="Q121"/>
          <cell r="R121"/>
          <cell r="S121">
            <v>0</v>
          </cell>
          <cell r="T121"/>
        </row>
        <row r="122">
          <cell r="C122" t="str">
            <v>LJ63-19411A</v>
          </cell>
          <cell r="D122">
            <v>10000</v>
          </cell>
          <cell r="E122">
            <v>10000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70000</v>
          </cell>
          <cell r="L122">
            <v>70000</v>
          </cell>
          <cell r="M122">
            <v>70000</v>
          </cell>
          <cell r="N122">
            <v>70000</v>
          </cell>
          <cell r="O122"/>
          <cell r="P122"/>
          <cell r="Q122"/>
          <cell r="R122"/>
          <cell r="S122">
            <v>350000</v>
          </cell>
          <cell r="T122"/>
        </row>
        <row r="123">
          <cell r="C123" t="str">
            <v>LJ63-19412A</v>
          </cell>
          <cell r="D123">
            <v>10000</v>
          </cell>
          <cell r="E123">
            <v>10000</v>
          </cell>
          <cell r="F123">
            <v>10000</v>
          </cell>
          <cell r="G123">
            <v>10000</v>
          </cell>
          <cell r="H123">
            <v>10000</v>
          </cell>
          <cell r="I123">
            <v>10000</v>
          </cell>
          <cell r="J123">
            <v>10000</v>
          </cell>
          <cell r="K123">
            <v>70000</v>
          </cell>
          <cell r="L123">
            <v>70010</v>
          </cell>
          <cell r="M123">
            <v>70010</v>
          </cell>
          <cell r="N123">
            <v>70010</v>
          </cell>
          <cell r="O123"/>
          <cell r="P123"/>
          <cell r="Q123"/>
          <cell r="R123"/>
          <cell r="S123">
            <v>350030</v>
          </cell>
          <cell r="T123"/>
        </row>
        <row r="124">
          <cell r="C124" t="str">
            <v>LJ63-19533A</v>
          </cell>
          <cell r="D124">
            <v>10000</v>
          </cell>
          <cell r="E124">
            <v>10000</v>
          </cell>
          <cell r="F124">
            <v>10000</v>
          </cell>
          <cell r="G124">
            <v>10000</v>
          </cell>
          <cell r="H124">
            <v>10000</v>
          </cell>
          <cell r="I124">
            <v>10000</v>
          </cell>
          <cell r="J124">
            <v>10000</v>
          </cell>
          <cell r="K124">
            <v>70000</v>
          </cell>
          <cell r="L124">
            <v>70000</v>
          </cell>
          <cell r="M124">
            <v>70000</v>
          </cell>
          <cell r="N124">
            <v>70000</v>
          </cell>
          <cell r="O124"/>
          <cell r="P124"/>
          <cell r="Q124"/>
          <cell r="R124"/>
          <cell r="S124">
            <v>350000</v>
          </cell>
          <cell r="T124"/>
        </row>
        <row r="125">
          <cell r="C125" t="str">
            <v>LJ63-19533B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/>
          <cell r="P125"/>
          <cell r="Q125"/>
          <cell r="R125"/>
          <cell r="S125">
            <v>0</v>
          </cell>
          <cell r="T125"/>
        </row>
        <row r="126">
          <cell r="C126" t="str">
            <v>LJ63-19595A</v>
          </cell>
          <cell r="D126">
            <v>10000</v>
          </cell>
          <cell r="E126">
            <v>10000</v>
          </cell>
          <cell r="F126">
            <v>10000</v>
          </cell>
          <cell r="G126">
            <v>10000</v>
          </cell>
          <cell r="H126">
            <v>10000</v>
          </cell>
          <cell r="I126">
            <v>10000</v>
          </cell>
          <cell r="J126">
            <v>10000</v>
          </cell>
          <cell r="K126">
            <v>70000</v>
          </cell>
          <cell r="L126">
            <v>70000</v>
          </cell>
          <cell r="M126">
            <v>70000</v>
          </cell>
          <cell r="N126">
            <v>70000</v>
          </cell>
          <cell r="O126"/>
          <cell r="P126"/>
          <cell r="Q126"/>
          <cell r="R126"/>
          <cell r="S126">
            <v>350000</v>
          </cell>
          <cell r="T126"/>
        </row>
        <row r="127">
          <cell r="C127" t="str">
            <v>LJ63-19416A</v>
          </cell>
          <cell r="D127">
            <v>10000</v>
          </cell>
          <cell r="E127">
            <v>10000</v>
          </cell>
          <cell r="F127">
            <v>10000</v>
          </cell>
          <cell r="G127">
            <v>10000</v>
          </cell>
          <cell r="H127">
            <v>10000</v>
          </cell>
          <cell r="I127">
            <v>10000</v>
          </cell>
          <cell r="J127">
            <v>10000</v>
          </cell>
          <cell r="K127">
            <v>70000</v>
          </cell>
          <cell r="L127">
            <v>70000</v>
          </cell>
          <cell r="M127">
            <v>70000</v>
          </cell>
          <cell r="N127">
            <v>70000</v>
          </cell>
          <cell r="O127"/>
          <cell r="P127"/>
          <cell r="Q127"/>
          <cell r="R127"/>
          <cell r="S127">
            <v>350000</v>
          </cell>
          <cell r="T127"/>
        </row>
        <row r="128">
          <cell r="C128" t="str">
            <v>LJ63-19075A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/>
          <cell r="P128"/>
          <cell r="Q128"/>
          <cell r="R128"/>
          <cell r="S128">
            <v>0</v>
          </cell>
          <cell r="T128"/>
        </row>
        <row r="129">
          <cell r="C129" t="str">
            <v>LJ63-19075B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/>
          <cell r="P129"/>
          <cell r="Q129"/>
          <cell r="R129"/>
          <cell r="S129">
            <v>0</v>
          </cell>
          <cell r="T129"/>
        </row>
        <row r="130">
          <cell r="C130" t="str">
            <v>LJ63-19285A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/>
          <cell r="P130"/>
          <cell r="Q130"/>
          <cell r="R130"/>
          <cell r="S130">
            <v>0</v>
          </cell>
          <cell r="T130"/>
        </row>
        <row r="131">
          <cell r="C131" t="str">
            <v>LJ63-19285B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/>
          <cell r="P131"/>
          <cell r="Q131"/>
          <cell r="R131"/>
          <cell r="S131">
            <v>0</v>
          </cell>
          <cell r="T131"/>
        </row>
        <row r="132">
          <cell r="C132" t="str">
            <v>LJ63-18933A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/>
          <cell r="P132"/>
          <cell r="Q132"/>
          <cell r="R132"/>
          <cell r="S132">
            <v>0</v>
          </cell>
          <cell r="T132"/>
        </row>
        <row r="133">
          <cell r="C133" t="str">
            <v>LJ63-19076A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/>
          <cell r="P133"/>
          <cell r="Q133"/>
          <cell r="R133"/>
          <cell r="S133">
            <v>0</v>
          </cell>
          <cell r="T133"/>
        </row>
        <row r="134">
          <cell r="C134" t="str">
            <v>LJ63-19076B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/>
          <cell r="P134"/>
          <cell r="Q134"/>
          <cell r="R134"/>
          <cell r="S134">
            <v>0</v>
          </cell>
          <cell r="T134"/>
        </row>
        <row r="135">
          <cell r="C135" t="str">
            <v>LJ63-19074A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/>
          <cell r="P135"/>
          <cell r="Q135"/>
          <cell r="R135"/>
          <cell r="S135">
            <v>0</v>
          </cell>
          <cell r="T135"/>
        </row>
        <row r="136">
          <cell r="C136" t="str">
            <v>LJ63-19077A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/>
          <cell r="P136"/>
          <cell r="Q136"/>
          <cell r="R136"/>
          <cell r="S136">
            <v>0</v>
          </cell>
          <cell r="T136"/>
        </row>
        <row r="137">
          <cell r="C137" t="str">
            <v>LJ63-18946A</v>
          </cell>
          <cell r="D137">
            <v>16000</v>
          </cell>
          <cell r="E137">
            <v>16000</v>
          </cell>
          <cell r="F137">
            <v>16000</v>
          </cell>
          <cell r="G137">
            <v>14000</v>
          </cell>
          <cell r="H137">
            <v>14000</v>
          </cell>
          <cell r="I137">
            <v>16000</v>
          </cell>
          <cell r="J137">
            <v>14000</v>
          </cell>
          <cell r="K137">
            <v>81000</v>
          </cell>
          <cell r="L137">
            <v>81000</v>
          </cell>
          <cell r="M137">
            <v>81000</v>
          </cell>
          <cell r="N137">
            <v>81000</v>
          </cell>
          <cell r="O137"/>
          <cell r="P137"/>
          <cell r="Q137"/>
          <cell r="R137"/>
          <cell r="S137">
            <v>430000</v>
          </cell>
          <cell r="T137"/>
        </row>
        <row r="138">
          <cell r="C138" t="str">
            <v>LJ63-18951A</v>
          </cell>
          <cell r="D138">
            <v>15000</v>
          </cell>
          <cell r="E138">
            <v>15000</v>
          </cell>
          <cell r="F138">
            <v>15000</v>
          </cell>
          <cell r="G138">
            <v>15000</v>
          </cell>
          <cell r="H138">
            <v>15000</v>
          </cell>
          <cell r="I138">
            <v>15000</v>
          </cell>
          <cell r="J138">
            <v>15000</v>
          </cell>
          <cell r="K138">
            <v>27000</v>
          </cell>
          <cell r="L138">
            <v>27000</v>
          </cell>
          <cell r="M138">
            <v>27000</v>
          </cell>
          <cell r="N138">
            <v>27000</v>
          </cell>
          <cell r="O138"/>
          <cell r="P138"/>
          <cell r="Q138"/>
          <cell r="R138"/>
          <cell r="S138">
            <v>213000</v>
          </cell>
          <cell r="T138"/>
        </row>
        <row r="139">
          <cell r="C139" t="str">
            <v>LJ63-18947A</v>
          </cell>
          <cell r="D139">
            <v>9000</v>
          </cell>
          <cell r="E139">
            <v>0</v>
          </cell>
          <cell r="F139">
            <v>0</v>
          </cell>
          <cell r="G139">
            <v>0</v>
          </cell>
          <cell r="H139">
            <v>9000</v>
          </cell>
          <cell r="I139">
            <v>9000</v>
          </cell>
          <cell r="J139">
            <v>9000</v>
          </cell>
          <cell r="K139">
            <v>6000</v>
          </cell>
          <cell r="L139">
            <v>6000</v>
          </cell>
          <cell r="M139">
            <v>6000</v>
          </cell>
          <cell r="N139">
            <v>6000</v>
          </cell>
          <cell r="O139"/>
          <cell r="P139"/>
          <cell r="Q139"/>
          <cell r="R139"/>
          <cell r="S139">
            <v>60000</v>
          </cell>
          <cell r="T139"/>
        </row>
        <row r="140">
          <cell r="C140" t="str">
            <v>LJ63-18948A</v>
          </cell>
          <cell r="D140">
            <v>14000</v>
          </cell>
          <cell r="E140">
            <v>17500</v>
          </cell>
          <cell r="F140">
            <v>14000</v>
          </cell>
          <cell r="G140">
            <v>17500</v>
          </cell>
          <cell r="H140">
            <v>14000</v>
          </cell>
          <cell r="I140">
            <v>14000</v>
          </cell>
          <cell r="J140">
            <v>14000</v>
          </cell>
          <cell r="K140">
            <v>49000</v>
          </cell>
          <cell r="L140">
            <v>49000</v>
          </cell>
          <cell r="M140">
            <v>49000</v>
          </cell>
          <cell r="N140">
            <v>49000</v>
          </cell>
          <cell r="O140"/>
          <cell r="P140"/>
          <cell r="Q140"/>
          <cell r="R140"/>
          <cell r="S140">
            <v>301000</v>
          </cell>
          <cell r="T140"/>
        </row>
        <row r="141">
          <cell r="C141" t="str">
            <v>LJ63-18950A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/>
          <cell r="P141"/>
          <cell r="Q141"/>
          <cell r="R141"/>
          <cell r="S141">
            <v>0</v>
          </cell>
          <cell r="T141"/>
        </row>
        <row r="142">
          <cell r="C142" t="str">
            <v>LJ63-18950B</v>
          </cell>
          <cell r="D142">
            <v>16000</v>
          </cell>
          <cell r="E142">
            <v>16000</v>
          </cell>
          <cell r="F142">
            <v>16000</v>
          </cell>
          <cell r="G142">
            <v>14000</v>
          </cell>
          <cell r="H142">
            <v>14000</v>
          </cell>
          <cell r="I142">
            <v>14000</v>
          </cell>
          <cell r="J142">
            <v>14000</v>
          </cell>
          <cell r="K142">
            <v>81000</v>
          </cell>
          <cell r="L142">
            <v>0</v>
          </cell>
          <cell r="M142">
            <v>0</v>
          </cell>
          <cell r="N142">
            <v>0</v>
          </cell>
          <cell r="O142"/>
          <cell r="P142"/>
          <cell r="Q142"/>
          <cell r="R142"/>
          <cell r="S142">
            <v>185000</v>
          </cell>
          <cell r="T142"/>
        </row>
        <row r="143">
          <cell r="C143" t="str">
            <v>LJ63-19078A</v>
          </cell>
          <cell r="D143">
            <v>9000</v>
          </cell>
          <cell r="E143">
            <v>9000</v>
          </cell>
          <cell r="F143">
            <v>9000</v>
          </cell>
          <cell r="G143">
            <v>9000</v>
          </cell>
          <cell r="H143">
            <v>9000</v>
          </cell>
          <cell r="I143">
            <v>9000</v>
          </cell>
          <cell r="J143">
            <v>9000</v>
          </cell>
          <cell r="K143">
            <v>63000</v>
          </cell>
          <cell r="L143">
            <v>9000</v>
          </cell>
          <cell r="M143">
            <v>9000</v>
          </cell>
          <cell r="N143">
            <v>9000</v>
          </cell>
          <cell r="O143"/>
          <cell r="P143"/>
          <cell r="Q143"/>
          <cell r="R143"/>
          <cell r="S143">
            <v>153000</v>
          </cell>
          <cell r="T143"/>
        </row>
        <row r="144">
          <cell r="C144" t="str">
            <v>LJ63-19692A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/>
          <cell r="P144"/>
          <cell r="Q144"/>
          <cell r="R144"/>
          <cell r="S144">
            <v>0</v>
          </cell>
          <cell r="T144"/>
        </row>
        <row r="145">
          <cell r="C145" t="str">
            <v>LJ63-19694A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/>
          <cell r="P145"/>
          <cell r="Q145"/>
          <cell r="R145"/>
          <cell r="S145">
            <v>0</v>
          </cell>
          <cell r="T145"/>
        </row>
        <row r="146">
          <cell r="C146" t="str">
            <v>LJ63-19617A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/>
          <cell r="P146"/>
          <cell r="Q146"/>
          <cell r="R146"/>
          <cell r="S146">
            <v>0</v>
          </cell>
          <cell r="T146"/>
        </row>
        <row r="147">
          <cell r="C147" t="str">
            <v>LJ63-19615A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/>
          <cell r="P147"/>
          <cell r="Q147"/>
          <cell r="R147"/>
          <cell r="S147">
            <v>0</v>
          </cell>
          <cell r="T147"/>
        </row>
        <row r="148">
          <cell r="C148" t="str">
            <v>LJ63-19616A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/>
          <cell r="P148"/>
          <cell r="Q148"/>
          <cell r="R148"/>
          <cell r="S148">
            <v>0</v>
          </cell>
          <cell r="T148"/>
        </row>
        <row r="149">
          <cell r="C149" t="str">
            <v>LJ63-19618A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/>
          <cell r="P149"/>
          <cell r="Q149"/>
          <cell r="R149"/>
          <cell r="S149">
            <v>0</v>
          </cell>
          <cell r="T149"/>
        </row>
        <row r="150">
          <cell r="C150" t="str">
            <v>LJ63-19635A</v>
          </cell>
          <cell r="D150">
            <v>45000</v>
          </cell>
          <cell r="E150">
            <v>60000</v>
          </cell>
          <cell r="F150">
            <v>60000</v>
          </cell>
          <cell r="G150">
            <v>60000</v>
          </cell>
          <cell r="H150">
            <v>60000</v>
          </cell>
          <cell r="I150">
            <v>60000</v>
          </cell>
          <cell r="J150">
            <v>60000</v>
          </cell>
          <cell r="K150">
            <v>435000</v>
          </cell>
          <cell r="L150">
            <v>435000</v>
          </cell>
          <cell r="M150">
            <v>435000</v>
          </cell>
          <cell r="N150">
            <v>435000</v>
          </cell>
          <cell r="O150"/>
          <cell r="P150"/>
          <cell r="Q150"/>
          <cell r="R150"/>
          <cell r="S150">
            <v>2145000</v>
          </cell>
          <cell r="T150"/>
        </row>
        <row r="151">
          <cell r="C151" t="str">
            <v>LJ63-19682A</v>
          </cell>
          <cell r="D151">
            <v>60000</v>
          </cell>
          <cell r="E151">
            <v>75000</v>
          </cell>
          <cell r="F151">
            <v>60000</v>
          </cell>
          <cell r="G151">
            <v>60000</v>
          </cell>
          <cell r="H151">
            <v>60000</v>
          </cell>
          <cell r="I151">
            <v>60000</v>
          </cell>
          <cell r="J151">
            <v>60000</v>
          </cell>
          <cell r="K151">
            <v>420000</v>
          </cell>
          <cell r="L151">
            <v>420000</v>
          </cell>
          <cell r="M151">
            <v>420000</v>
          </cell>
          <cell r="N151">
            <v>420000</v>
          </cell>
          <cell r="O151"/>
          <cell r="P151"/>
          <cell r="Q151"/>
          <cell r="R151"/>
          <cell r="S151">
            <v>2115000</v>
          </cell>
          <cell r="T151"/>
        </row>
        <row r="152">
          <cell r="C152" t="str">
            <v>LJ63-19683A</v>
          </cell>
          <cell r="D152">
            <v>60000</v>
          </cell>
          <cell r="E152">
            <v>60000</v>
          </cell>
          <cell r="F152">
            <v>60000</v>
          </cell>
          <cell r="G152">
            <v>60000</v>
          </cell>
          <cell r="H152">
            <v>60000</v>
          </cell>
          <cell r="I152">
            <v>75000</v>
          </cell>
          <cell r="J152">
            <v>60000</v>
          </cell>
          <cell r="K152">
            <v>405000</v>
          </cell>
          <cell r="L152">
            <v>405000</v>
          </cell>
          <cell r="M152">
            <v>405000</v>
          </cell>
          <cell r="N152">
            <v>405000</v>
          </cell>
          <cell r="O152"/>
          <cell r="P152"/>
          <cell r="Q152"/>
          <cell r="R152"/>
          <cell r="S152">
            <v>2055000</v>
          </cell>
          <cell r="T152"/>
        </row>
        <row r="153">
          <cell r="C153" t="str">
            <v>LJ63-19680A</v>
          </cell>
          <cell r="D153">
            <v>45000</v>
          </cell>
          <cell r="E153">
            <v>60000</v>
          </cell>
          <cell r="F153">
            <v>60000</v>
          </cell>
          <cell r="G153">
            <v>60000</v>
          </cell>
          <cell r="H153">
            <v>60000</v>
          </cell>
          <cell r="I153">
            <v>60000</v>
          </cell>
          <cell r="J153">
            <v>60000</v>
          </cell>
          <cell r="K153">
            <v>435000</v>
          </cell>
          <cell r="L153">
            <v>435000</v>
          </cell>
          <cell r="M153">
            <v>435000</v>
          </cell>
          <cell r="N153">
            <v>435000</v>
          </cell>
          <cell r="O153"/>
          <cell r="P153"/>
          <cell r="Q153"/>
          <cell r="R153"/>
          <cell r="S153">
            <v>2145000</v>
          </cell>
          <cell r="T153"/>
        </row>
        <row r="154">
          <cell r="C154" t="str">
            <v>LJ63-19634A</v>
          </cell>
          <cell r="D154">
            <v>54000</v>
          </cell>
          <cell r="E154">
            <v>54000</v>
          </cell>
          <cell r="F154">
            <v>81000</v>
          </cell>
          <cell r="G154">
            <v>54000</v>
          </cell>
          <cell r="H154">
            <v>67500</v>
          </cell>
          <cell r="I154">
            <v>67500</v>
          </cell>
          <cell r="J154">
            <v>67500</v>
          </cell>
          <cell r="K154">
            <v>486000</v>
          </cell>
          <cell r="L154">
            <v>486000</v>
          </cell>
          <cell r="M154">
            <v>486000</v>
          </cell>
          <cell r="N154">
            <v>486000</v>
          </cell>
          <cell r="O154"/>
          <cell r="P154"/>
          <cell r="Q154"/>
          <cell r="R154"/>
          <cell r="S154">
            <v>2389500</v>
          </cell>
          <cell r="T154"/>
        </row>
        <row r="155">
          <cell r="C155" t="str">
            <v>LJ63-19789A</v>
          </cell>
          <cell r="D155">
            <v>60000</v>
          </cell>
          <cell r="E155">
            <v>60000</v>
          </cell>
          <cell r="F155">
            <v>60000</v>
          </cell>
          <cell r="G155">
            <v>60000</v>
          </cell>
          <cell r="H155">
            <v>60000</v>
          </cell>
          <cell r="I155">
            <v>70000</v>
          </cell>
          <cell r="J155">
            <v>70000</v>
          </cell>
          <cell r="K155">
            <v>460000</v>
          </cell>
          <cell r="L155">
            <v>460000</v>
          </cell>
          <cell r="M155">
            <v>460000</v>
          </cell>
          <cell r="N155">
            <v>460000</v>
          </cell>
          <cell r="O155"/>
          <cell r="P155"/>
          <cell r="Q155"/>
          <cell r="R155"/>
          <cell r="S155">
            <v>2280000</v>
          </cell>
          <cell r="T155"/>
        </row>
        <row r="156">
          <cell r="C156" t="str">
            <v>LJ63-19633A</v>
          </cell>
          <cell r="D156">
            <v>60000</v>
          </cell>
          <cell r="E156">
            <v>60000</v>
          </cell>
          <cell r="F156">
            <v>60000</v>
          </cell>
          <cell r="G156">
            <v>60000</v>
          </cell>
          <cell r="H156">
            <v>60000</v>
          </cell>
          <cell r="I156">
            <v>60000</v>
          </cell>
          <cell r="J156">
            <v>75000</v>
          </cell>
          <cell r="K156">
            <v>480000</v>
          </cell>
          <cell r="L156">
            <v>480000</v>
          </cell>
          <cell r="M156">
            <v>480000</v>
          </cell>
          <cell r="N156">
            <v>480000</v>
          </cell>
          <cell r="O156"/>
          <cell r="P156"/>
          <cell r="Q156"/>
          <cell r="R156"/>
          <cell r="S156">
            <v>2355000</v>
          </cell>
          <cell r="T156"/>
        </row>
        <row r="157">
          <cell r="C157" t="str">
            <v>LJ63-19668A</v>
          </cell>
          <cell r="D157">
            <v>60000</v>
          </cell>
          <cell r="E157">
            <v>60000</v>
          </cell>
          <cell r="F157">
            <v>60000</v>
          </cell>
          <cell r="G157">
            <v>60000</v>
          </cell>
          <cell r="H157">
            <v>60000</v>
          </cell>
          <cell r="I157">
            <v>75000</v>
          </cell>
          <cell r="J157">
            <v>75000</v>
          </cell>
          <cell r="K157">
            <v>480000</v>
          </cell>
          <cell r="L157">
            <v>480000</v>
          </cell>
          <cell r="M157">
            <v>480000</v>
          </cell>
          <cell r="N157">
            <v>480000</v>
          </cell>
          <cell r="O157"/>
          <cell r="P157"/>
          <cell r="Q157"/>
          <cell r="R157"/>
          <cell r="S157">
            <v>2370000</v>
          </cell>
          <cell r="T157"/>
        </row>
        <row r="158">
          <cell r="C158" t="str">
            <v>LJ63-19609A</v>
          </cell>
          <cell r="D158">
            <v>64000</v>
          </cell>
          <cell r="E158">
            <v>32000</v>
          </cell>
          <cell r="F158">
            <v>32000</v>
          </cell>
          <cell r="G158">
            <v>32000</v>
          </cell>
          <cell r="H158">
            <v>48000</v>
          </cell>
          <cell r="I158">
            <v>32000</v>
          </cell>
          <cell r="J158">
            <v>48000</v>
          </cell>
          <cell r="K158">
            <v>272000</v>
          </cell>
          <cell r="L158">
            <v>272000</v>
          </cell>
          <cell r="M158">
            <v>272000</v>
          </cell>
          <cell r="N158">
            <v>272000</v>
          </cell>
          <cell r="O158"/>
          <cell r="P158"/>
          <cell r="Q158"/>
          <cell r="R158"/>
          <cell r="S158">
            <v>1376000</v>
          </cell>
          <cell r="T158"/>
        </row>
        <row r="159">
          <cell r="C159" t="str">
            <v>LJ63-19610A</v>
          </cell>
          <cell r="D159">
            <v>45000</v>
          </cell>
          <cell r="E159">
            <v>30000</v>
          </cell>
          <cell r="F159">
            <v>45000</v>
          </cell>
          <cell r="G159">
            <v>30000</v>
          </cell>
          <cell r="H159">
            <v>45000</v>
          </cell>
          <cell r="I159">
            <v>30000</v>
          </cell>
          <cell r="J159">
            <v>30000</v>
          </cell>
          <cell r="K159">
            <v>300000</v>
          </cell>
          <cell r="L159">
            <v>300000</v>
          </cell>
          <cell r="M159">
            <v>300000</v>
          </cell>
          <cell r="N159">
            <v>300000</v>
          </cell>
          <cell r="O159"/>
          <cell r="P159"/>
          <cell r="Q159"/>
          <cell r="R159"/>
          <cell r="S159">
            <v>1455000</v>
          </cell>
          <cell r="T159"/>
        </row>
        <row r="160">
          <cell r="C160" t="str">
            <v>LJ63-19611A</v>
          </cell>
          <cell r="D160">
            <v>50000</v>
          </cell>
          <cell r="E160">
            <v>40000</v>
          </cell>
          <cell r="F160">
            <v>30000</v>
          </cell>
          <cell r="G160">
            <v>30000</v>
          </cell>
          <cell r="H160">
            <v>40000</v>
          </cell>
          <cell r="I160">
            <v>50000</v>
          </cell>
          <cell r="J160">
            <v>50000</v>
          </cell>
          <cell r="K160">
            <v>260000</v>
          </cell>
          <cell r="L160">
            <v>260000</v>
          </cell>
          <cell r="M160">
            <v>260000</v>
          </cell>
          <cell r="N160">
            <v>260000</v>
          </cell>
          <cell r="O160"/>
          <cell r="P160"/>
          <cell r="Q160"/>
          <cell r="R160"/>
          <cell r="S160">
            <v>1330000</v>
          </cell>
          <cell r="T160"/>
        </row>
        <row r="161">
          <cell r="C161" t="str">
            <v>LJ63-18024A</v>
          </cell>
          <cell r="D161">
            <v>11500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11500</v>
          </cell>
          <cell r="K161">
            <v>0</v>
          </cell>
          <cell r="L161"/>
          <cell r="M161"/>
          <cell r="N161"/>
          <cell r="O161"/>
          <cell r="P161"/>
          <cell r="Q161"/>
          <cell r="R161"/>
          <cell r="S161">
            <v>23000</v>
          </cell>
          <cell r="T161"/>
        </row>
        <row r="162">
          <cell r="C162" t="str">
            <v>LJ63-18675A</v>
          </cell>
          <cell r="D162">
            <v>3500</v>
          </cell>
          <cell r="E162">
            <v>0</v>
          </cell>
          <cell r="F162">
            <v>0</v>
          </cell>
          <cell r="G162">
            <v>7000</v>
          </cell>
          <cell r="H162">
            <v>0</v>
          </cell>
          <cell r="I162">
            <v>0</v>
          </cell>
          <cell r="J162">
            <v>0</v>
          </cell>
          <cell r="K162">
            <v>14000</v>
          </cell>
          <cell r="L162"/>
          <cell r="M162"/>
          <cell r="N162"/>
          <cell r="O162"/>
          <cell r="P162"/>
          <cell r="Q162"/>
          <cell r="R162"/>
          <cell r="S162">
            <v>24500</v>
          </cell>
          <cell r="T162"/>
        </row>
        <row r="163">
          <cell r="C163" t="str">
            <v>LJ63-17935A</v>
          </cell>
          <cell r="D163">
            <v>15000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15000</v>
          </cell>
          <cell r="J163">
            <v>0</v>
          </cell>
          <cell r="K163">
            <v>0</v>
          </cell>
          <cell r="L163"/>
          <cell r="M163"/>
          <cell r="N163"/>
          <cell r="O163"/>
          <cell r="P163"/>
          <cell r="Q163"/>
          <cell r="R163"/>
          <cell r="S163">
            <v>30000</v>
          </cell>
          <cell r="T163"/>
        </row>
        <row r="164">
          <cell r="C164" t="str">
            <v>LJ63-17813A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/>
          <cell r="M164"/>
          <cell r="N164"/>
          <cell r="O164"/>
          <cell r="P164"/>
          <cell r="Q164"/>
          <cell r="R164"/>
          <cell r="S164">
            <v>0</v>
          </cell>
          <cell r="T164"/>
        </row>
        <row r="165">
          <cell r="C165" t="str">
            <v>LJ63-18674A</v>
          </cell>
          <cell r="D165">
            <v>6400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/>
          <cell r="M165"/>
          <cell r="N165"/>
          <cell r="O165"/>
          <cell r="P165"/>
          <cell r="Q165"/>
          <cell r="R165"/>
          <cell r="S165">
            <v>6400</v>
          </cell>
          <cell r="T165"/>
        </row>
        <row r="166">
          <cell r="C166" t="str">
            <v>LJ63-17836A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/>
          <cell r="M166"/>
          <cell r="N166"/>
          <cell r="O166"/>
          <cell r="P166"/>
          <cell r="Q166"/>
          <cell r="R166"/>
          <cell r="S166">
            <v>0</v>
          </cell>
          <cell r="T166"/>
        </row>
        <row r="167">
          <cell r="C167" t="str">
            <v>LJ63-16147A</v>
          </cell>
          <cell r="D167">
            <v>0</v>
          </cell>
          <cell r="E167">
            <v>0</v>
          </cell>
          <cell r="F167">
            <v>11500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/>
          <cell r="M167"/>
          <cell r="N167"/>
          <cell r="O167"/>
          <cell r="P167"/>
          <cell r="Q167"/>
          <cell r="R167"/>
          <cell r="S167">
            <v>11500</v>
          </cell>
          <cell r="T167"/>
        </row>
        <row r="168">
          <cell r="C168" t="str">
            <v>LJ63-18680A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/>
          <cell r="M168"/>
          <cell r="N168"/>
          <cell r="O168"/>
          <cell r="P168"/>
          <cell r="Q168"/>
          <cell r="R168"/>
          <cell r="S168">
            <v>0</v>
          </cell>
          <cell r="T168"/>
        </row>
        <row r="169">
          <cell r="C169" t="str">
            <v>LJ63-16286A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/>
          <cell r="M169"/>
          <cell r="N169"/>
          <cell r="O169"/>
          <cell r="P169"/>
          <cell r="Q169"/>
          <cell r="R169"/>
          <cell r="S169">
            <v>0</v>
          </cell>
          <cell r="T169"/>
        </row>
        <row r="170">
          <cell r="C170" t="str">
            <v>LJ63-16146A</v>
          </cell>
          <cell r="D170">
            <v>0</v>
          </cell>
          <cell r="E170">
            <v>6200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/>
          <cell r="M170"/>
          <cell r="N170"/>
          <cell r="O170"/>
          <cell r="P170"/>
          <cell r="Q170"/>
          <cell r="R170"/>
          <cell r="S170">
            <v>6200</v>
          </cell>
          <cell r="T170"/>
        </row>
        <row r="171">
          <cell r="C171" t="str">
            <v>LJ63-16385A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/>
          <cell r="M171"/>
          <cell r="N171"/>
          <cell r="O171"/>
          <cell r="P171"/>
          <cell r="Q171"/>
          <cell r="R171"/>
          <cell r="S171">
            <v>0</v>
          </cell>
          <cell r="T171"/>
        </row>
        <row r="172">
          <cell r="C172" t="str">
            <v>LJ63-18679A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/>
          <cell r="M172"/>
          <cell r="N172"/>
          <cell r="O172"/>
          <cell r="P172"/>
          <cell r="Q172"/>
          <cell r="R172"/>
          <cell r="S172">
            <v>0</v>
          </cell>
          <cell r="T172"/>
        </row>
        <row r="173">
          <cell r="C173" t="str">
            <v>LJ63-16386A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/>
          <cell r="M173"/>
          <cell r="N173"/>
          <cell r="O173"/>
          <cell r="P173"/>
          <cell r="Q173"/>
          <cell r="R173"/>
          <cell r="S173">
            <v>0</v>
          </cell>
          <cell r="T173"/>
        </row>
        <row r="174">
          <cell r="C174" t="str">
            <v>Q130-003379</v>
          </cell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>
            <v>0</v>
          </cell>
          <cell r="T174"/>
        </row>
        <row r="175">
          <cell r="C175" t="str">
            <v>Q130-003378</v>
          </cell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>
            <v>0</v>
          </cell>
          <cell r="T175"/>
        </row>
        <row r="176">
          <cell r="C176" t="str">
            <v>Q310-678042</v>
          </cell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>
            <v>0</v>
          </cell>
          <cell r="T176"/>
        </row>
        <row r="177">
          <cell r="C177" t="str">
            <v>Q310-670869</v>
          </cell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>
            <v>0</v>
          </cell>
          <cell r="T177"/>
        </row>
        <row r="178">
          <cell r="C178" t="str">
            <v>Q310-505920</v>
          </cell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>
            <v>0</v>
          </cell>
          <cell r="T178"/>
        </row>
        <row r="179">
          <cell r="C179" t="str">
            <v>Q310-459215</v>
          </cell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>
            <v>0</v>
          </cell>
          <cell r="T179"/>
        </row>
        <row r="180">
          <cell r="C180" t="str">
            <v>Q310-459220</v>
          </cell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>
            <v>0</v>
          </cell>
          <cell r="T180"/>
        </row>
        <row r="181">
          <cell r="C181" t="str">
            <v>Q300-015415</v>
          </cell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>
            <v>0</v>
          </cell>
          <cell r="T181"/>
        </row>
        <row r="182">
          <cell r="C182" t="str">
            <v>Q300-016399</v>
          </cell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>
            <v>0</v>
          </cell>
          <cell r="T182"/>
        </row>
        <row r="183">
          <cell r="C183" t="str">
            <v>Q300-015272</v>
          </cell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>
            <v>0</v>
          </cell>
          <cell r="T183"/>
        </row>
        <row r="184">
          <cell r="C184" t="str">
            <v>Q310-808896</v>
          </cell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>
            <v>0</v>
          </cell>
          <cell r="T184"/>
        </row>
        <row r="185">
          <cell r="C185" t="str">
            <v>Q300-016398</v>
          </cell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>
            <v>0</v>
          </cell>
          <cell r="T185"/>
        </row>
        <row r="186">
          <cell r="C186" t="str">
            <v>Q300-016186</v>
          </cell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>
            <v>0</v>
          </cell>
          <cell r="T186"/>
        </row>
        <row r="187">
          <cell r="C187" t="str">
            <v>Q130-003296</v>
          </cell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>
            <v>0</v>
          </cell>
          <cell r="T187"/>
        </row>
        <row r="188">
          <cell r="C188" t="str">
            <v>Q470-008557</v>
          </cell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>
            <v>0</v>
          </cell>
          <cell r="T188"/>
        </row>
        <row r="189">
          <cell r="C189" t="str">
            <v>Q470-008546</v>
          </cell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>
            <v>0</v>
          </cell>
          <cell r="T189"/>
        </row>
        <row r="190">
          <cell r="C190" t="str">
            <v>Q470-008547</v>
          </cell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>
            <v>0</v>
          </cell>
          <cell r="T190"/>
        </row>
        <row r="191">
          <cell r="C191" t="str">
            <v>Q470-008548</v>
          </cell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>
            <v>0</v>
          </cell>
          <cell r="T191"/>
        </row>
        <row r="192">
          <cell r="C192" t="str">
            <v>Q470-008666</v>
          </cell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  <cell r="S192">
            <v>0</v>
          </cell>
          <cell r="T192"/>
        </row>
        <row r="193">
          <cell r="C193" t="str">
            <v>Q470-008667</v>
          </cell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S193">
            <v>0</v>
          </cell>
          <cell r="T193"/>
        </row>
        <row r="194">
          <cell r="C194" t="str">
            <v>SSDT1</v>
          </cell>
          <cell r="D194"/>
          <cell r="E194"/>
          <cell r="F194"/>
          <cell r="G194"/>
          <cell r="H194"/>
          <cell r="I194"/>
          <cell r="J194"/>
          <cell r="K194">
            <v>33000</v>
          </cell>
          <cell r="L194"/>
          <cell r="M194"/>
          <cell r="N194"/>
          <cell r="O194"/>
          <cell r="P194"/>
          <cell r="Q194"/>
          <cell r="R194"/>
          <cell r="S194">
            <v>33000</v>
          </cell>
          <cell r="T194"/>
        </row>
        <row r="195">
          <cell r="C195" t="str">
            <v>CSDT1</v>
          </cell>
          <cell r="D195"/>
          <cell r="E195"/>
          <cell r="F195"/>
          <cell r="G195"/>
          <cell r="H195"/>
          <cell r="I195"/>
          <cell r="J195"/>
          <cell r="K195">
            <v>33000</v>
          </cell>
          <cell r="L195"/>
          <cell r="M195"/>
          <cell r="N195"/>
          <cell r="O195"/>
          <cell r="P195"/>
          <cell r="Q195"/>
          <cell r="R195"/>
          <cell r="S195">
            <v>33000</v>
          </cell>
          <cell r="T195"/>
        </row>
        <row r="196">
          <cell r="C196" t="str">
            <v>5210000174-SSDT1</v>
          </cell>
          <cell r="D196"/>
          <cell r="E196"/>
          <cell r="F196"/>
          <cell r="G196"/>
          <cell r="H196"/>
          <cell r="I196"/>
          <cell r="J196">
            <v>10000</v>
          </cell>
          <cell r="K196">
            <v>30000</v>
          </cell>
          <cell r="L196">
            <v>29600</v>
          </cell>
          <cell r="M196">
            <v>29600</v>
          </cell>
          <cell r="N196">
            <v>29600</v>
          </cell>
          <cell r="O196"/>
          <cell r="P196"/>
          <cell r="Q196"/>
          <cell r="R196"/>
          <cell r="S196">
            <v>128800</v>
          </cell>
          <cell r="T196"/>
        </row>
        <row r="197">
          <cell r="C197" t="str">
            <v>5210000173-CSDT1</v>
          </cell>
          <cell r="D197"/>
          <cell r="E197"/>
          <cell r="F197"/>
          <cell r="G197"/>
          <cell r="H197"/>
          <cell r="I197"/>
          <cell r="J197">
            <v>10000</v>
          </cell>
          <cell r="K197">
            <v>30000</v>
          </cell>
          <cell r="L197">
            <v>29600</v>
          </cell>
          <cell r="M197">
            <v>29600</v>
          </cell>
          <cell r="N197">
            <v>29600</v>
          </cell>
          <cell r="O197"/>
          <cell r="P197"/>
          <cell r="Q197"/>
          <cell r="R197"/>
          <cell r="S197">
            <v>128800</v>
          </cell>
          <cell r="T197"/>
        </row>
        <row r="198">
          <cell r="C198" t="str">
            <v>5210000223-CSDT1</v>
          </cell>
          <cell r="D198">
            <v>25000</v>
          </cell>
          <cell r="E198">
            <v>25000</v>
          </cell>
          <cell r="F198">
            <v>25000</v>
          </cell>
          <cell r="G198">
            <v>34000</v>
          </cell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  <cell r="S198">
            <v>109000</v>
          </cell>
          <cell r="T198"/>
        </row>
        <row r="199">
          <cell r="C199">
            <v>5210000263</v>
          </cell>
          <cell r="D199">
            <v>30000</v>
          </cell>
          <cell r="E199">
            <v>30000</v>
          </cell>
          <cell r="F199">
            <v>30000</v>
          </cell>
          <cell r="G199">
            <v>30000</v>
          </cell>
          <cell r="H199">
            <v>30000</v>
          </cell>
          <cell r="I199">
            <v>30000</v>
          </cell>
          <cell r="J199">
            <v>30000</v>
          </cell>
          <cell r="K199">
            <v>120000</v>
          </cell>
          <cell r="L199">
            <v>120000</v>
          </cell>
          <cell r="M199">
            <v>120000</v>
          </cell>
          <cell r="N199">
            <v>120000</v>
          </cell>
          <cell r="O199"/>
          <cell r="P199"/>
          <cell r="Q199"/>
          <cell r="R199"/>
          <cell r="S199">
            <v>690000</v>
          </cell>
          <cell r="T199"/>
        </row>
        <row r="200">
          <cell r="C200" t="str">
            <v>MA111218029</v>
          </cell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  <cell r="R200"/>
          <cell r="S200">
            <v>0</v>
          </cell>
          <cell r="T200"/>
        </row>
        <row r="201">
          <cell r="C201" t="str">
            <v>Q310-690815</v>
          </cell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  <cell r="S201">
            <v>0</v>
          </cell>
          <cell r="T201"/>
        </row>
        <row r="202">
          <cell r="C202" t="str">
            <v>Q310-690732</v>
          </cell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  <cell r="R202"/>
          <cell r="S202">
            <v>0</v>
          </cell>
          <cell r="T202"/>
        </row>
        <row r="203">
          <cell r="C203" t="str">
            <v>Q310-712671</v>
          </cell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  <cell r="S203">
            <v>0</v>
          </cell>
          <cell r="T203"/>
        </row>
        <row r="204">
          <cell r="C204" t="str">
            <v>GH02-20237A</v>
          </cell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>
            <v>0</v>
          </cell>
          <cell r="T204"/>
        </row>
        <row r="205">
          <cell r="C205" t="str">
            <v>GH81-19483A
(SS20-00055A)</v>
          </cell>
          <cell r="D205"/>
          <cell r="E205"/>
          <cell r="F205"/>
          <cell r="G205"/>
          <cell r="H205"/>
          <cell r="I205"/>
          <cell r="J205"/>
          <cell r="K205">
            <v>15000</v>
          </cell>
          <cell r="L205"/>
          <cell r="M205"/>
          <cell r="N205"/>
          <cell r="O205"/>
          <cell r="P205"/>
          <cell r="Q205"/>
          <cell r="R205"/>
          <cell r="S205">
            <v>15000</v>
          </cell>
          <cell r="T205"/>
        </row>
        <row r="206">
          <cell r="C206" t="str">
            <v>GH02-20580A</v>
          </cell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  <cell r="S206">
            <v>0</v>
          </cell>
          <cell r="T206"/>
        </row>
        <row r="207">
          <cell r="C207" t="str">
            <v>GH02-21206A</v>
          </cell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  <cell r="S207">
            <v>0</v>
          </cell>
          <cell r="T207"/>
        </row>
        <row r="208">
          <cell r="C208" t="str">
            <v>GH63-18993A</v>
          </cell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  <cell r="S208">
            <v>0</v>
          </cell>
          <cell r="T208"/>
        </row>
        <row r="209">
          <cell r="C209" t="str">
            <v>GH81-18116A</v>
          </cell>
          <cell r="D209"/>
          <cell r="E209">
            <v>30000</v>
          </cell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  <cell r="S209">
            <v>30000</v>
          </cell>
          <cell r="T209"/>
        </row>
        <row r="210">
          <cell r="C210" t="str">
            <v>GH81-15950A
(LJ63-16465A)</v>
          </cell>
          <cell r="D210"/>
          <cell r="E210">
            <v>5000</v>
          </cell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  <cell r="S210">
            <v>5000</v>
          </cell>
          <cell r="T210"/>
        </row>
        <row r="211">
          <cell r="C211" t="str">
            <v>GH81-17238A
(LJ63-18021A)</v>
          </cell>
          <cell r="D211"/>
          <cell r="E211">
            <v>8226</v>
          </cell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  <cell r="S211">
            <v>8226</v>
          </cell>
          <cell r="T211"/>
        </row>
        <row r="212">
          <cell r="C212" t="str">
            <v>GH81-17037A
(LJ63-17830A)</v>
          </cell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>
            <v>0</v>
          </cell>
          <cell r="T212"/>
        </row>
        <row r="213">
          <cell r="C213" t="str">
            <v>GH81-17040A
(LJ63-17347A)</v>
          </cell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>
            <v>0</v>
          </cell>
          <cell r="T213"/>
        </row>
        <row r="214">
          <cell r="C214" t="str">
            <v>GH81-15893A
(LJ63-16707A)</v>
          </cell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  <cell r="S214">
            <v>0</v>
          </cell>
          <cell r="T214"/>
        </row>
        <row r="215">
          <cell r="C215" t="str">
            <v xml:space="preserve">GH81-15318A
(LJ63-16395A) </v>
          </cell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  <cell r="S215">
            <v>0</v>
          </cell>
          <cell r="T215"/>
        </row>
        <row r="216">
          <cell r="C216" t="str">
            <v>GH81-16480A
(LJ63-17310A)</v>
          </cell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  <cell r="S216">
            <v>0</v>
          </cell>
          <cell r="T216"/>
        </row>
        <row r="217">
          <cell r="C217" t="str">
            <v>GH81-18081A
(LJ63-18022A)</v>
          </cell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  <cell r="S217">
            <v>0</v>
          </cell>
          <cell r="T217"/>
        </row>
        <row r="218">
          <cell r="C218" t="str">
            <v>GH81-18085A
(LJ63-18013A)</v>
          </cell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  <cell r="S218">
            <v>0</v>
          </cell>
          <cell r="T218"/>
        </row>
        <row r="219">
          <cell r="C219" t="str">
            <v>GH81-18118A
(LJ63-18631A)</v>
          </cell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  <cell r="S219">
            <v>0</v>
          </cell>
          <cell r="T219"/>
        </row>
        <row r="220">
          <cell r="C220" t="str">
            <v>GH02-19028A</v>
          </cell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  <cell r="S220">
            <v>0</v>
          </cell>
          <cell r="T220"/>
        </row>
        <row r="221">
          <cell r="C221" t="str">
            <v>GH02-19039A</v>
          </cell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  <cell r="S221">
            <v>0</v>
          </cell>
          <cell r="T221"/>
        </row>
        <row r="222">
          <cell r="C222" t="str">
            <v>GH02-19012A</v>
          </cell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  <cell r="S222">
            <v>0</v>
          </cell>
          <cell r="T222"/>
        </row>
        <row r="223">
          <cell r="C223" t="str">
            <v>GH02-19011A</v>
          </cell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  <cell r="S223">
            <v>0</v>
          </cell>
          <cell r="T223"/>
        </row>
        <row r="224">
          <cell r="C224" t="str">
            <v>GH02-19290A</v>
          </cell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  <cell r="S224">
            <v>0</v>
          </cell>
          <cell r="T224"/>
        </row>
        <row r="225">
          <cell r="C225" t="str">
            <v>GH02-19150A</v>
          </cell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>
            <v>0</v>
          </cell>
          <cell r="T225"/>
        </row>
        <row r="226">
          <cell r="C226" t="str">
            <v>GH02-19027A</v>
          </cell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>
            <v>0</v>
          </cell>
          <cell r="T226"/>
        </row>
        <row r="227">
          <cell r="C227" t="str">
            <v>GH02-18438A</v>
          </cell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  <cell r="S227">
            <v>0</v>
          </cell>
          <cell r="T227"/>
        </row>
        <row r="228">
          <cell r="C228" t="str">
            <v>GH02-19278A</v>
          </cell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  <cell r="S228">
            <v>0</v>
          </cell>
          <cell r="T228"/>
        </row>
        <row r="229">
          <cell r="C229" t="str">
            <v>GH02-19026A</v>
          </cell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  <cell r="S229">
            <v>0</v>
          </cell>
          <cell r="T229"/>
        </row>
        <row r="230">
          <cell r="C230" t="str">
            <v>GH02-19151A</v>
          </cell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>
            <v>0</v>
          </cell>
          <cell r="T230"/>
        </row>
        <row r="231">
          <cell r="C231" t="str">
            <v>GH02-18783A</v>
          </cell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>
            <v>0</v>
          </cell>
          <cell r="T231"/>
        </row>
        <row r="232">
          <cell r="C232" t="str">
            <v>GH02-18209A</v>
          </cell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  <cell r="S232">
            <v>0</v>
          </cell>
          <cell r="T232"/>
        </row>
        <row r="233">
          <cell r="C233" t="str">
            <v>GH81-19472A</v>
          </cell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  <cell r="S233">
            <v>0</v>
          </cell>
          <cell r="T233"/>
        </row>
        <row r="234">
          <cell r="C234" t="str">
            <v>GH81-19142A</v>
          </cell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  <cell r="S234">
            <v>0</v>
          </cell>
          <cell r="T234"/>
        </row>
        <row r="235">
          <cell r="C235" t="str">
            <v>GH81-19144A</v>
          </cell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  <cell r="S235">
            <v>0</v>
          </cell>
          <cell r="T235"/>
        </row>
        <row r="236">
          <cell r="C236" t="str">
            <v>GH02-19289A</v>
          </cell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  <cell r="R236"/>
          <cell r="S236">
            <v>0</v>
          </cell>
          <cell r="T236"/>
        </row>
        <row r="237">
          <cell r="C237" t="str">
            <v>GH02-19041A</v>
          </cell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  <cell r="R237"/>
          <cell r="S237">
            <v>0</v>
          </cell>
          <cell r="T237"/>
        </row>
        <row r="238">
          <cell r="C238" t="str">
            <v>GH02-19044A</v>
          </cell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  <cell r="S238">
            <v>0</v>
          </cell>
          <cell r="T238"/>
        </row>
        <row r="239">
          <cell r="C239" t="str">
            <v>GH02-17926A</v>
          </cell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  <cell r="S239">
            <v>0</v>
          </cell>
          <cell r="T239"/>
        </row>
        <row r="240">
          <cell r="C240" t="str">
            <v>GH02-17922A</v>
          </cell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  <cell r="S240">
            <v>0</v>
          </cell>
          <cell r="T240"/>
        </row>
        <row r="241">
          <cell r="C241" t="str">
            <v>GH02-17924A</v>
          </cell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  <cell r="S241">
            <v>0</v>
          </cell>
          <cell r="T241"/>
        </row>
        <row r="242">
          <cell r="C242" t="str">
            <v>GH02-19337A</v>
          </cell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>
            <v>0</v>
          </cell>
          <cell r="T242"/>
        </row>
        <row r="243">
          <cell r="C243" t="str">
            <v>GH02-18655A</v>
          </cell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>
            <v>0</v>
          </cell>
          <cell r="T243"/>
        </row>
        <row r="244">
          <cell r="C244" t="str">
            <v>GH02-18566A</v>
          </cell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  <cell r="S244">
            <v>0</v>
          </cell>
          <cell r="T244"/>
        </row>
        <row r="245">
          <cell r="C245" t="str">
            <v>GH02-18469A</v>
          </cell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  <cell r="S245">
            <v>0</v>
          </cell>
          <cell r="T245"/>
        </row>
        <row r="246">
          <cell r="C246" t="str">
            <v>GH02-19031A</v>
          </cell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  <cell r="S246">
            <v>0</v>
          </cell>
          <cell r="T246"/>
        </row>
        <row r="247">
          <cell r="C247" t="str">
            <v>GH02-18203A</v>
          </cell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  <cell r="S247">
            <v>0</v>
          </cell>
          <cell r="T247"/>
        </row>
        <row r="248">
          <cell r="C248" t="str">
            <v>GH02-17866A</v>
          </cell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  <cell r="S248">
            <v>0</v>
          </cell>
          <cell r="T248"/>
        </row>
        <row r="249">
          <cell r="C249" t="str">
            <v>GH02-18228A</v>
          </cell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  <cell r="S249">
            <v>0</v>
          </cell>
          <cell r="T249"/>
        </row>
        <row r="250">
          <cell r="C250" t="str">
            <v>GH02-18901A</v>
          </cell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>
            <v>0</v>
          </cell>
          <cell r="T250"/>
        </row>
        <row r="251">
          <cell r="C251" t="str">
            <v>SS-MMP</v>
          </cell>
          <cell r="D251">
            <v>7000</v>
          </cell>
          <cell r="E251">
            <v>7000</v>
          </cell>
          <cell r="F251">
            <v>7000</v>
          </cell>
          <cell r="G251">
            <v>7000</v>
          </cell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>
            <v>28000</v>
          </cell>
          <cell r="T251"/>
        </row>
        <row r="252">
          <cell r="C252" t="str">
            <v>CH5P6-D25T-B2SS</v>
          </cell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>
            <v>0</v>
          </cell>
          <cell r="T252"/>
        </row>
        <row r="253">
          <cell r="C253" t="str">
            <v>Q310-844020</v>
          </cell>
          <cell r="D253">
            <v>18000</v>
          </cell>
          <cell r="E253">
            <v>18000</v>
          </cell>
          <cell r="F253">
            <v>18000</v>
          </cell>
          <cell r="G253">
            <v>18000</v>
          </cell>
          <cell r="H253">
            <v>18000</v>
          </cell>
          <cell r="I253">
            <v>18000</v>
          </cell>
          <cell r="J253">
            <v>18000</v>
          </cell>
          <cell r="K253">
            <v>105000</v>
          </cell>
          <cell r="L253">
            <v>105000</v>
          </cell>
          <cell r="M253">
            <v>105000</v>
          </cell>
          <cell r="N253">
            <v>105000</v>
          </cell>
          <cell r="O253"/>
          <cell r="P253"/>
          <cell r="Q253"/>
          <cell r="R253"/>
          <cell r="S253">
            <v>546000</v>
          </cell>
          <cell r="T253"/>
        </row>
        <row r="254">
          <cell r="C254" t="str">
            <v>CEDMB9043</v>
          </cell>
          <cell r="D254"/>
          <cell r="E254"/>
          <cell r="F254">
            <v>30000</v>
          </cell>
          <cell r="G254">
            <v>30000</v>
          </cell>
          <cell r="H254">
            <v>30000</v>
          </cell>
          <cell r="I254">
            <v>30000</v>
          </cell>
          <cell r="J254">
            <v>10772</v>
          </cell>
          <cell r="K254">
            <v>130772</v>
          </cell>
          <cell r="L254">
            <v>130772</v>
          </cell>
          <cell r="M254">
            <v>130772</v>
          </cell>
          <cell r="N254">
            <v>130772</v>
          </cell>
          <cell r="O254"/>
          <cell r="P254"/>
          <cell r="Q254"/>
          <cell r="R254"/>
          <cell r="S254">
            <v>653860</v>
          </cell>
          <cell r="T254"/>
        </row>
        <row r="255">
          <cell r="C255" t="str">
            <v>CEDMB9008</v>
          </cell>
          <cell r="D255"/>
          <cell r="E255"/>
          <cell r="F255">
            <v>20000</v>
          </cell>
          <cell r="G255">
            <v>20000</v>
          </cell>
          <cell r="H255">
            <v>20000</v>
          </cell>
          <cell r="I255">
            <v>20000</v>
          </cell>
          <cell r="J255">
            <v>7000</v>
          </cell>
          <cell r="K255">
            <v>87000</v>
          </cell>
          <cell r="L255">
            <v>87000</v>
          </cell>
          <cell r="M255">
            <v>87000</v>
          </cell>
          <cell r="N255">
            <v>87000</v>
          </cell>
          <cell r="O255"/>
          <cell r="P255"/>
          <cell r="Q255"/>
          <cell r="R255"/>
          <cell r="S255">
            <v>435000</v>
          </cell>
          <cell r="T255"/>
        </row>
        <row r="256">
          <cell r="C256" t="str">
            <v>Q130-002934</v>
          </cell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  <cell r="S256">
            <v>0</v>
          </cell>
          <cell r="T256"/>
        </row>
        <row r="257">
          <cell r="C257" t="str">
            <v>Q310-716491</v>
          </cell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  <cell r="S257">
            <v>0</v>
          </cell>
          <cell r="T257"/>
        </row>
        <row r="258">
          <cell r="C258" t="str">
            <v>GH81-16479A</v>
          </cell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  <cell r="S258">
            <v>0</v>
          </cell>
          <cell r="T258"/>
        </row>
        <row r="259">
          <cell r="C259" t="str">
            <v>GH81-16480A</v>
          </cell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  <cell r="S259">
            <v>0</v>
          </cell>
          <cell r="T259"/>
        </row>
        <row r="260">
          <cell r="C260" t="str">
            <v>GH81-16481A</v>
          </cell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  <cell r="S260">
            <v>0</v>
          </cell>
          <cell r="T260"/>
        </row>
        <row r="261">
          <cell r="C261" t="str">
            <v>GH81-16482A</v>
          </cell>
          <cell r="D261"/>
          <cell r="E261">
            <v>12000</v>
          </cell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  <cell r="S261">
            <v>12000</v>
          </cell>
          <cell r="T261"/>
        </row>
        <row r="262">
          <cell r="C262" t="str">
            <v>GH81-15952A</v>
          </cell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  <cell r="S262">
            <v>0</v>
          </cell>
          <cell r="T262"/>
        </row>
        <row r="263">
          <cell r="C263" t="str">
            <v>GH81-15318A</v>
          </cell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  <cell r="S263">
            <v>0</v>
          </cell>
          <cell r="T263"/>
        </row>
        <row r="264">
          <cell r="C264" t="str">
            <v>GH81-15896A</v>
          </cell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>
            <v>0</v>
          </cell>
          <cell r="T264"/>
        </row>
        <row r="265">
          <cell r="C265" t="str">
            <v>GH81-15893A</v>
          </cell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S265">
            <v>0</v>
          </cell>
          <cell r="T265"/>
        </row>
        <row r="266">
          <cell r="C266" t="str">
            <v>Q130-002931</v>
          </cell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  <cell r="S266">
            <v>0</v>
          </cell>
          <cell r="T266"/>
        </row>
        <row r="267">
          <cell r="C267" t="str">
            <v>Q130-002930</v>
          </cell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  <cell r="S267">
            <v>0</v>
          </cell>
          <cell r="T267"/>
        </row>
        <row r="268">
          <cell r="C268" t="str">
            <v>Q130-002929</v>
          </cell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>
            <v>0</v>
          </cell>
          <cell r="T268"/>
        </row>
        <row r="269">
          <cell r="C269" t="str">
            <v>Q130-002932</v>
          </cell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>
            <v>0</v>
          </cell>
          <cell r="T269"/>
        </row>
        <row r="270">
          <cell r="C270" t="str">
            <v>Q310-725075</v>
          </cell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>
            <v>0</v>
          </cell>
          <cell r="T270"/>
        </row>
        <row r="271">
          <cell r="C271" t="str">
            <v>Q310-724796</v>
          </cell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>
            <v>0</v>
          </cell>
          <cell r="T271"/>
        </row>
        <row r="272">
          <cell r="C272" t="str">
            <v>Q130-003008</v>
          </cell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>
            <v>0</v>
          </cell>
          <cell r="T272"/>
        </row>
        <row r="273">
          <cell r="C273" t="str">
            <v>Q130-003013</v>
          </cell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>
            <v>0</v>
          </cell>
          <cell r="T273"/>
        </row>
        <row r="274">
          <cell r="C274" t="str">
            <v>Q130-003007</v>
          </cell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>
            <v>0</v>
          </cell>
          <cell r="T274"/>
        </row>
        <row r="275">
          <cell r="C275" t="str">
            <v>Q130-003009</v>
          </cell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>
            <v>0</v>
          </cell>
          <cell r="T275"/>
        </row>
        <row r="276">
          <cell r="C276" t="str">
            <v>Q470-009181</v>
          </cell>
          <cell r="D276">
            <v>80000</v>
          </cell>
          <cell r="E276"/>
          <cell r="F276"/>
          <cell r="G276"/>
          <cell r="H276"/>
          <cell r="I276"/>
          <cell r="J276"/>
          <cell r="K276">
            <v>90000</v>
          </cell>
          <cell r="L276">
            <v>90000</v>
          </cell>
          <cell r="M276">
            <v>90000</v>
          </cell>
          <cell r="N276">
            <v>90000</v>
          </cell>
          <cell r="O276"/>
          <cell r="P276"/>
          <cell r="Q276"/>
          <cell r="R276"/>
          <cell r="S276">
            <v>440000</v>
          </cell>
          <cell r="T276"/>
        </row>
        <row r="277">
          <cell r="C277" t="str">
            <v>Q470-009182</v>
          </cell>
          <cell r="D277">
            <v>80000</v>
          </cell>
          <cell r="E277"/>
          <cell r="F277"/>
          <cell r="G277"/>
          <cell r="H277"/>
          <cell r="I277"/>
          <cell r="J277"/>
          <cell r="K277">
            <v>210000</v>
          </cell>
          <cell r="L277">
            <v>180000</v>
          </cell>
          <cell r="M277">
            <v>180000</v>
          </cell>
          <cell r="N277">
            <v>180000</v>
          </cell>
          <cell r="O277"/>
          <cell r="P277"/>
          <cell r="Q277"/>
          <cell r="R277"/>
          <cell r="S277">
            <v>830000</v>
          </cell>
          <cell r="T277"/>
        </row>
        <row r="278">
          <cell r="C278" t="str">
            <v>Q130-003015</v>
          </cell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>
            <v>0</v>
          </cell>
          <cell r="T278"/>
        </row>
        <row r="279">
          <cell r="C279" t="str">
            <v>Q130-003016</v>
          </cell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>
            <v>0</v>
          </cell>
          <cell r="T279"/>
        </row>
        <row r="280">
          <cell r="C280" t="str">
            <v>Q130-003021</v>
          </cell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>
            <v>0</v>
          </cell>
          <cell r="T280"/>
        </row>
        <row r="281">
          <cell r="C281" t="str">
            <v>Q130-003023</v>
          </cell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>
            <v>0</v>
          </cell>
          <cell r="T281"/>
        </row>
        <row r="282">
          <cell r="C282" t="str">
            <v>Q130-003180</v>
          </cell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>
            <v>0</v>
          </cell>
          <cell r="T282"/>
        </row>
        <row r="283">
          <cell r="C283" t="str">
            <v>Q130-003055</v>
          </cell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  <cell r="S283">
            <v>0</v>
          </cell>
          <cell r="T283"/>
        </row>
        <row r="284">
          <cell r="C284" t="str">
            <v>Q130-003054</v>
          </cell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  <cell r="S284">
            <v>0</v>
          </cell>
          <cell r="T284"/>
        </row>
        <row r="285">
          <cell r="C285" t="str">
            <v>Q130-003053</v>
          </cell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  <cell r="S285">
            <v>0</v>
          </cell>
          <cell r="T285"/>
        </row>
        <row r="286">
          <cell r="C286" t="str">
            <v>Q130-003052</v>
          </cell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>
            <v>0</v>
          </cell>
          <cell r="T286"/>
        </row>
        <row r="287">
          <cell r="C287" t="str">
            <v>Q130-003025</v>
          </cell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  <cell r="S287">
            <v>0</v>
          </cell>
          <cell r="T287"/>
        </row>
        <row r="288">
          <cell r="C288" t="str">
            <v>Q130-003193</v>
          </cell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  <cell r="S288">
            <v>0</v>
          </cell>
          <cell r="T288"/>
        </row>
        <row r="289">
          <cell r="C289" t="str">
            <v>Q130-003197</v>
          </cell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  <cell r="S289">
            <v>0</v>
          </cell>
          <cell r="T289"/>
        </row>
        <row r="290">
          <cell r="C290" t="str">
            <v>Q130-003050</v>
          </cell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  <cell r="S290">
            <v>0</v>
          </cell>
          <cell r="T290"/>
        </row>
        <row r="291">
          <cell r="C291" t="str">
            <v>Q300-014626</v>
          </cell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>
            <v>0</v>
          </cell>
          <cell r="T291"/>
        </row>
        <row r="292">
          <cell r="C292" t="str">
            <v>Q130-003226</v>
          </cell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>
            <v>0</v>
          </cell>
          <cell r="T292"/>
        </row>
        <row r="293">
          <cell r="C293" t="str">
            <v>Q130-003220</v>
          </cell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  <cell r="S293">
            <v>0</v>
          </cell>
          <cell r="T293"/>
        </row>
        <row r="294">
          <cell r="C294" t="str">
            <v>Q130-003129</v>
          </cell>
          <cell r="D294">
            <v>29400</v>
          </cell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  <cell r="S294">
            <v>29400</v>
          </cell>
          <cell r="T294"/>
        </row>
        <row r="295">
          <cell r="C295" t="str">
            <v>Q230-122796</v>
          </cell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  <cell r="S295">
            <v>0</v>
          </cell>
          <cell r="T295"/>
        </row>
        <row r="296">
          <cell r="C296" t="str">
            <v>Q130-003104</v>
          </cell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  <cell r="S296">
            <v>0</v>
          </cell>
          <cell r="T296"/>
        </row>
        <row r="297">
          <cell r="C297" t="str">
            <v>Q130-003029</v>
          </cell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  <cell r="S297">
            <v>0</v>
          </cell>
          <cell r="T297"/>
        </row>
        <row r="298">
          <cell r="C298" t="str">
            <v>Q310-724797</v>
          </cell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>
            <v>0</v>
          </cell>
          <cell r="T298"/>
        </row>
        <row r="299">
          <cell r="C299" t="str">
            <v>GH42-06453A</v>
          </cell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>
            <v>0</v>
          </cell>
          <cell r="T299"/>
        </row>
        <row r="300">
          <cell r="C300" t="str">
            <v>GH42-06455A</v>
          </cell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>
            <v>0</v>
          </cell>
          <cell r="T300"/>
        </row>
        <row r="301">
          <cell r="C301" t="str">
            <v>Q130-003166</v>
          </cell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>
            <v>0</v>
          </cell>
          <cell r="T301"/>
        </row>
        <row r="302">
          <cell r="C302" t="str">
            <v>JTAF064-07D-R8-TOP (TC 10*15)</v>
          </cell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  <cell r="S302">
            <v>0</v>
          </cell>
          <cell r="T302"/>
        </row>
        <row r="303">
          <cell r="C303" t="str">
            <v>SS20-00044A</v>
          </cell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  <cell r="S303">
            <v>0</v>
          </cell>
          <cell r="T303"/>
        </row>
        <row r="304">
          <cell r="C304" t="str">
            <v>SS20-00045A</v>
          </cell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>
            <v>0</v>
          </cell>
          <cell r="T304"/>
        </row>
        <row r="305">
          <cell r="C305" t="str">
            <v>SS20-00053A</v>
          </cell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  <cell r="S305">
            <v>0</v>
          </cell>
          <cell r="T305"/>
        </row>
        <row r="306">
          <cell r="C306" t="str">
            <v>SS20-00054A</v>
          </cell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  <cell r="S306">
            <v>0</v>
          </cell>
          <cell r="T306"/>
        </row>
        <row r="307">
          <cell r="C307" t="str">
            <v>GFTUH0101</v>
          </cell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  <cell r="S307">
            <v>0</v>
          </cell>
          <cell r="T307"/>
        </row>
        <row r="308">
          <cell r="C308" t="str">
            <v>GFTUH0102</v>
          </cell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>
            <v>0</v>
          </cell>
          <cell r="T308"/>
        </row>
        <row r="309">
          <cell r="C309" t="str">
            <v>GFTUH0110</v>
          </cell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>
            <v>0</v>
          </cell>
          <cell r="T309"/>
        </row>
        <row r="310">
          <cell r="C310" t="str">
            <v>GFTUH0104</v>
          </cell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  <cell r="S310">
            <v>0</v>
          </cell>
          <cell r="T310"/>
        </row>
        <row r="311">
          <cell r="C311" t="str">
            <v>GFTUH0111</v>
          </cell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  <cell r="S311">
            <v>0</v>
          </cell>
          <cell r="T311"/>
        </row>
        <row r="312">
          <cell r="C312" t="str">
            <v>GFTUH0107</v>
          </cell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  <cell r="S312">
            <v>0</v>
          </cell>
          <cell r="T312"/>
        </row>
        <row r="313">
          <cell r="C313" t="str">
            <v>GFTUH0109</v>
          </cell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>
            <v>0</v>
          </cell>
          <cell r="T313"/>
        </row>
        <row r="314">
          <cell r="C314" t="str">
            <v>GFTUH0108</v>
          </cell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>
            <v>0</v>
          </cell>
          <cell r="T314"/>
        </row>
        <row r="315">
          <cell r="C315" t="str">
            <v>SS20-00046A</v>
          </cell>
          <cell r="D315">
            <v>20000</v>
          </cell>
          <cell r="E315">
            <v>20000</v>
          </cell>
          <cell r="F315">
            <v>20000</v>
          </cell>
          <cell r="G315">
            <v>20000</v>
          </cell>
          <cell r="H315">
            <v>25000</v>
          </cell>
          <cell r="I315"/>
          <cell r="J315"/>
          <cell r="K315">
            <v>105000</v>
          </cell>
          <cell r="L315">
            <v>105000</v>
          </cell>
          <cell r="M315">
            <v>105000</v>
          </cell>
          <cell r="N315">
            <v>105000</v>
          </cell>
          <cell r="O315"/>
          <cell r="P315"/>
          <cell r="Q315"/>
          <cell r="R315"/>
          <cell r="S315">
            <v>525000</v>
          </cell>
          <cell r="T315"/>
        </row>
        <row r="316">
          <cell r="C316" t="str">
            <v>SS20-00047A</v>
          </cell>
          <cell r="D316">
            <v>20000</v>
          </cell>
          <cell r="E316">
            <v>20000</v>
          </cell>
          <cell r="F316">
            <v>20000</v>
          </cell>
          <cell r="G316">
            <v>20000</v>
          </cell>
          <cell r="H316">
            <v>25000</v>
          </cell>
          <cell r="I316"/>
          <cell r="J316"/>
          <cell r="K316">
            <v>105000</v>
          </cell>
          <cell r="L316">
            <v>105000</v>
          </cell>
          <cell r="M316">
            <v>105000</v>
          </cell>
          <cell r="N316">
            <v>105000</v>
          </cell>
          <cell r="O316"/>
          <cell r="P316"/>
          <cell r="Q316"/>
          <cell r="R316"/>
          <cell r="S316">
            <v>525000</v>
          </cell>
          <cell r="T316"/>
        </row>
        <row r="317">
          <cell r="C317" t="str">
            <v>SS20-00048A</v>
          </cell>
          <cell r="D317">
            <v>20000</v>
          </cell>
          <cell r="E317">
            <v>20000</v>
          </cell>
          <cell r="F317">
            <v>20000</v>
          </cell>
          <cell r="G317">
            <v>20000</v>
          </cell>
          <cell r="H317">
            <v>25000</v>
          </cell>
          <cell r="I317"/>
          <cell r="J317"/>
          <cell r="K317">
            <v>105000</v>
          </cell>
          <cell r="L317">
            <v>105000</v>
          </cell>
          <cell r="M317">
            <v>105000</v>
          </cell>
          <cell r="N317">
            <v>105000</v>
          </cell>
          <cell r="O317"/>
          <cell r="P317"/>
          <cell r="Q317"/>
          <cell r="R317"/>
          <cell r="S317">
            <v>525000</v>
          </cell>
          <cell r="T317"/>
        </row>
        <row r="318">
          <cell r="C318" t="str">
            <v>SS20-00049A</v>
          </cell>
          <cell r="D318">
            <v>20000</v>
          </cell>
          <cell r="E318">
            <v>20000</v>
          </cell>
          <cell r="F318">
            <v>20000</v>
          </cell>
          <cell r="G318">
            <v>20000</v>
          </cell>
          <cell r="H318">
            <v>25000</v>
          </cell>
          <cell r="I318"/>
          <cell r="J318"/>
          <cell r="K318">
            <v>105000</v>
          </cell>
          <cell r="L318">
            <v>105000</v>
          </cell>
          <cell r="M318">
            <v>105000</v>
          </cell>
          <cell r="N318">
            <v>105000</v>
          </cell>
          <cell r="O318"/>
          <cell r="P318"/>
          <cell r="Q318"/>
          <cell r="R318"/>
          <cell r="S318">
            <v>525000</v>
          </cell>
          <cell r="T318"/>
        </row>
        <row r="319">
          <cell r="C319" t="str">
            <v>SS20-00050A</v>
          </cell>
          <cell r="D319">
            <v>25000</v>
          </cell>
          <cell r="E319">
            <v>25000</v>
          </cell>
          <cell r="F319">
            <v>25000</v>
          </cell>
          <cell r="G319">
            <v>25000</v>
          </cell>
          <cell r="H319">
            <v>25000</v>
          </cell>
          <cell r="I319"/>
          <cell r="J319"/>
          <cell r="K319">
            <v>105000</v>
          </cell>
          <cell r="L319">
            <v>105000</v>
          </cell>
          <cell r="M319">
            <v>105000</v>
          </cell>
          <cell r="N319">
            <v>105000</v>
          </cell>
          <cell r="O319"/>
          <cell r="P319"/>
          <cell r="Q319"/>
          <cell r="R319"/>
          <cell r="S319">
            <v>545000</v>
          </cell>
          <cell r="T319"/>
        </row>
        <row r="320">
          <cell r="C320" t="str">
            <v>SS20-00051A</v>
          </cell>
          <cell r="D320">
            <v>25000</v>
          </cell>
          <cell r="E320">
            <v>25000</v>
          </cell>
          <cell r="F320">
            <v>25000</v>
          </cell>
          <cell r="G320">
            <v>25000</v>
          </cell>
          <cell r="H320">
            <v>25000</v>
          </cell>
          <cell r="I320"/>
          <cell r="J320"/>
          <cell r="K320">
            <v>105000</v>
          </cell>
          <cell r="L320">
            <v>105000</v>
          </cell>
          <cell r="M320">
            <v>105000</v>
          </cell>
          <cell r="N320">
            <v>105000</v>
          </cell>
          <cell r="O320"/>
          <cell r="P320"/>
          <cell r="Q320"/>
          <cell r="R320"/>
          <cell r="S320">
            <v>545000</v>
          </cell>
          <cell r="T320"/>
        </row>
        <row r="321">
          <cell r="C321" t="str">
            <v>SS20-00052A</v>
          </cell>
          <cell r="D321">
            <v>20000</v>
          </cell>
          <cell r="E321">
            <v>20000</v>
          </cell>
          <cell r="F321">
            <v>20000</v>
          </cell>
          <cell r="G321">
            <v>20000</v>
          </cell>
          <cell r="H321">
            <v>25000</v>
          </cell>
          <cell r="I321"/>
          <cell r="J321"/>
          <cell r="K321">
            <v>105000</v>
          </cell>
          <cell r="L321">
            <v>105000</v>
          </cell>
          <cell r="M321">
            <v>105000</v>
          </cell>
          <cell r="N321">
            <v>105000</v>
          </cell>
          <cell r="O321"/>
          <cell r="P321"/>
          <cell r="Q321"/>
          <cell r="R321"/>
          <cell r="S321">
            <v>525000</v>
          </cell>
          <cell r="T321"/>
        </row>
        <row r="322">
          <cell r="C322" t="str">
            <v>T002-0070</v>
          </cell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>
            <v>0</v>
          </cell>
          <cell r="T322"/>
        </row>
        <row r="323">
          <cell r="C323" t="str">
            <v>T002-0077</v>
          </cell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>
            <v>0</v>
          </cell>
          <cell r="T323"/>
        </row>
        <row r="324">
          <cell r="C324" t="str">
            <v>T002-0077</v>
          </cell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>
            <v>0</v>
          </cell>
          <cell r="T324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51B6C"/>
  </sheetPr>
  <dimension ref="A1:N62"/>
  <sheetViews>
    <sheetView tabSelected="1" view="pageBreakPreview" topLeftCell="A19" zoomScale="70" zoomScaleSheetLayoutView="70" workbookViewId="0">
      <selection activeCell="L26" sqref="L26"/>
    </sheetView>
  </sheetViews>
  <sheetFormatPr defaultColWidth="9.140625" defaultRowHeight="19.5"/>
  <cols>
    <col min="1" max="1" width="9.140625" style="1"/>
    <col min="2" max="2" width="27.5703125" style="1" customWidth="1"/>
    <col min="3" max="3" width="25.140625" style="33" customWidth="1"/>
    <col min="4" max="4" width="20.42578125" style="3" customWidth="1"/>
    <col min="5" max="5" width="18.42578125" style="50" customWidth="1"/>
    <col min="6" max="10" width="16.28515625" style="1" customWidth="1"/>
    <col min="11" max="11" width="21.28515625" style="1" customWidth="1"/>
    <col min="12" max="12" width="24.140625" style="1" customWidth="1"/>
    <col min="13" max="16384" width="9.140625" style="1"/>
  </cols>
  <sheetData>
    <row r="1" spans="1:11" ht="103.5" customHeight="1">
      <c r="A1" s="199" t="s">
        <v>105</v>
      </c>
      <c r="B1" s="200"/>
      <c r="C1" s="200"/>
      <c r="D1" s="200"/>
      <c r="E1" s="200"/>
      <c r="F1" s="200"/>
      <c r="G1" s="200"/>
      <c r="H1" s="200"/>
      <c r="I1" s="200"/>
      <c r="J1" s="200"/>
      <c r="K1" s="201"/>
    </row>
    <row r="2" spans="1:11" s="2" customFormat="1" ht="51.75" customHeight="1" thickBot="1">
      <c r="A2" s="202" t="s">
        <v>0</v>
      </c>
      <c r="B2" s="203"/>
      <c r="C2" s="204" t="s">
        <v>1</v>
      </c>
      <c r="D2" s="204"/>
      <c r="E2" s="204"/>
      <c r="F2" s="204"/>
      <c r="G2" s="204"/>
      <c r="H2" s="204"/>
      <c r="I2" s="204"/>
      <c r="J2" s="204"/>
      <c r="K2" s="205"/>
    </row>
    <row r="3" spans="1:11" ht="66.75" customHeight="1">
      <c r="A3" s="46" t="s">
        <v>2</v>
      </c>
      <c r="B3" s="47" t="s">
        <v>3</v>
      </c>
      <c r="C3" s="206" t="s">
        <v>4</v>
      </c>
      <c r="D3" s="207"/>
      <c r="E3" s="48" t="s">
        <v>5</v>
      </c>
      <c r="F3" s="47" t="s">
        <v>6</v>
      </c>
      <c r="G3" s="47" t="s">
        <v>7</v>
      </c>
      <c r="H3" s="47" t="s">
        <v>35</v>
      </c>
      <c r="I3" s="47" t="s">
        <v>36</v>
      </c>
      <c r="J3" s="47" t="s">
        <v>37</v>
      </c>
      <c r="K3" s="49" t="s">
        <v>8</v>
      </c>
    </row>
    <row r="4" spans="1:11" s="70" customFormat="1" ht="38.25" customHeight="1">
      <c r="A4" s="208">
        <v>1</v>
      </c>
      <c r="B4" s="189" t="s">
        <v>50</v>
      </c>
      <c r="C4" s="103">
        <f>+VLOOKUP(D4,'[3]FCST SDV (2)'!$C$2:$T$2000,18,0)</f>
        <v>0</v>
      </c>
      <c r="D4" s="104" t="s">
        <v>84</v>
      </c>
      <c r="E4" s="105">
        <f>+VLOOKUP(D4,'[3]FCST SDV (2)'!$C$2:$S$2000,17,0)</f>
        <v>56000</v>
      </c>
      <c r="F4" s="106">
        <v>2500</v>
      </c>
      <c r="G4" s="80">
        <f>+E4/F4</f>
        <v>22.4</v>
      </c>
      <c r="H4" s="210">
        <v>28</v>
      </c>
      <c r="I4" s="210">
        <f>+G8-H4</f>
        <v>122.23333333333335</v>
      </c>
      <c r="J4" s="210">
        <f>+H4+I4</f>
        <v>150.23333333333335</v>
      </c>
      <c r="K4" s="209"/>
    </row>
    <row r="5" spans="1:11" s="70" customFormat="1" ht="38.25" customHeight="1">
      <c r="A5" s="193"/>
      <c r="B5" s="168"/>
      <c r="C5" s="103">
        <f>+VLOOKUP(D5,'[3]FCST SDV (2)'!$C$2:$T$2000,18,0)</f>
        <v>0</v>
      </c>
      <c r="D5" s="104" t="s">
        <v>69</v>
      </c>
      <c r="E5" s="105">
        <f>+VLOOKUP(D5,'[3]FCST SDV (2)'!$C$2:$S$2000,17,0)</f>
        <v>152500</v>
      </c>
      <c r="F5" s="106">
        <v>3000</v>
      </c>
      <c r="G5" s="80">
        <f t="shared" ref="G5:G7" si="0">+E5/F5</f>
        <v>50.833333333333336</v>
      </c>
      <c r="H5" s="171"/>
      <c r="I5" s="171"/>
      <c r="J5" s="171"/>
      <c r="K5" s="175"/>
    </row>
    <row r="6" spans="1:11" s="70" customFormat="1" ht="38.25" customHeight="1">
      <c r="A6" s="193"/>
      <c r="B6" s="168"/>
      <c r="C6" s="103">
        <f>+VLOOKUP(D6,'[3]FCST SDV (2)'!$C$2:$T$2000,18,0)</f>
        <v>0</v>
      </c>
      <c r="D6" s="104" t="s">
        <v>70</v>
      </c>
      <c r="E6" s="105">
        <f>+VLOOKUP(D6,'[3]FCST SDV (2)'!$C$2:$S$2000,17,0)</f>
        <v>168000</v>
      </c>
      <c r="F6" s="106">
        <v>3000</v>
      </c>
      <c r="G6" s="80">
        <f t="shared" si="0"/>
        <v>56</v>
      </c>
      <c r="H6" s="171"/>
      <c r="I6" s="171"/>
      <c r="J6" s="171"/>
      <c r="K6" s="175"/>
    </row>
    <row r="7" spans="1:11" s="70" customFormat="1" ht="38.25" customHeight="1">
      <c r="A7" s="193"/>
      <c r="B7" s="168"/>
      <c r="C7" s="103">
        <f>+VLOOKUP(D7,'[3]FCST SDV (2)'!$C$2:$T$2000,18,0)</f>
        <v>0</v>
      </c>
      <c r="D7" s="104" t="s">
        <v>85</v>
      </c>
      <c r="E7" s="105">
        <f>+VLOOKUP(D7,'[3]FCST SDV (2)'!$C$2:$S$2000,17,0)</f>
        <v>52500</v>
      </c>
      <c r="F7" s="106">
        <v>2500</v>
      </c>
      <c r="G7" s="80">
        <f t="shared" si="0"/>
        <v>21</v>
      </c>
      <c r="H7" s="171"/>
      <c r="I7" s="171"/>
      <c r="J7" s="171"/>
      <c r="K7" s="175"/>
    </row>
    <row r="8" spans="1:11" s="70" customFormat="1" ht="38.25" customHeight="1" thickBot="1">
      <c r="A8" s="186"/>
      <c r="B8" s="169"/>
      <c r="C8" s="153" t="s">
        <v>9</v>
      </c>
      <c r="D8" s="153"/>
      <c r="E8" s="71">
        <f>+SUM(E4:E7)</f>
        <v>429000</v>
      </c>
      <c r="F8" s="71"/>
      <c r="G8" s="71">
        <f>+SUM(G4:G7)</f>
        <v>150.23333333333335</v>
      </c>
      <c r="H8" s="211" t="s">
        <v>104</v>
      </c>
      <c r="I8" s="212"/>
      <c r="J8" s="212"/>
      <c r="K8" s="157"/>
    </row>
    <row r="9" spans="1:11" s="70" customFormat="1" ht="38.25" customHeight="1">
      <c r="A9" s="192">
        <v>2</v>
      </c>
      <c r="B9" s="214" t="s">
        <v>77</v>
      </c>
      <c r="C9" s="76">
        <f>+VLOOKUP(D9,'[3]FCST SDV (2)'!$C$2:$T$2000,18,0)</f>
        <v>0</v>
      </c>
      <c r="D9" s="72" t="s">
        <v>78</v>
      </c>
      <c r="E9" s="105">
        <f>+VLOOKUP(D9,'[3]FCST SDV (2)'!$C$2:$S$2000,17,0)</f>
        <v>327000</v>
      </c>
      <c r="F9" s="138">
        <v>2500</v>
      </c>
      <c r="G9" s="138">
        <f>+E9/F9</f>
        <v>130.80000000000001</v>
      </c>
      <c r="H9" s="79">
        <v>49</v>
      </c>
      <c r="I9" s="139">
        <f>+G9-H9</f>
        <v>81.800000000000011</v>
      </c>
      <c r="J9" s="139">
        <f>+I9+H9</f>
        <v>130.80000000000001</v>
      </c>
      <c r="K9" s="156"/>
    </row>
    <row r="10" spans="1:11" s="70" customFormat="1" ht="38.25" customHeight="1" thickBot="1">
      <c r="A10" s="194"/>
      <c r="B10" s="215"/>
      <c r="C10" s="153" t="s">
        <v>9</v>
      </c>
      <c r="D10" s="153"/>
      <c r="E10" s="71">
        <f>+E9</f>
        <v>327000</v>
      </c>
      <c r="F10" s="129"/>
      <c r="G10" s="129">
        <f>+G9</f>
        <v>130.80000000000001</v>
      </c>
      <c r="H10" s="162" t="s">
        <v>110</v>
      </c>
      <c r="I10" s="163"/>
      <c r="J10" s="213"/>
      <c r="K10" s="157"/>
    </row>
    <row r="11" spans="1:11" s="70" customFormat="1" ht="38.25" hidden="1" customHeight="1">
      <c r="A11" s="176">
        <v>3</v>
      </c>
      <c r="B11" s="158" t="s">
        <v>80</v>
      </c>
      <c r="C11" s="103">
        <f>+VLOOKUP(D11,'[3]FCST SDV (2)'!$C$2:$T$2000,18,0)</f>
        <v>0</v>
      </c>
      <c r="D11" s="142" t="s">
        <v>86</v>
      </c>
      <c r="E11" s="105">
        <f>+VLOOKUP(D11,'[3]FCST SDV (2)'!$C$2:$S$2000,17,0)</f>
        <v>36000</v>
      </c>
      <c r="F11" s="128">
        <v>2500</v>
      </c>
      <c r="G11" s="128">
        <f>+E11/F11</f>
        <v>14.4</v>
      </c>
      <c r="H11" s="143">
        <v>8</v>
      </c>
      <c r="I11" s="143">
        <f>+G12-H11</f>
        <v>6.4</v>
      </c>
      <c r="J11" s="144">
        <f>+H11+I11</f>
        <v>14.4</v>
      </c>
      <c r="K11" s="165"/>
    </row>
    <row r="12" spans="1:11" s="70" customFormat="1" ht="38.25" hidden="1" customHeight="1" thickBot="1">
      <c r="A12" s="177"/>
      <c r="B12" s="159"/>
      <c r="C12" s="160" t="s">
        <v>9</v>
      </c>
      <c r="D12" s="161"/>
      <c r="E12" s="71">
        <f>+SUM(E11:E11)</f>
        <v>36000</v>
      </c>
      <c r="F12" s="71"/>
      <c r="G12" s="71">
        <f>+SUM(G11:G11)</f>
        <v>14.4</v>
      </c>
      <c r="H12" s="162" t="s">
        <v>87</v>
      </c>
      <c r="I12" s="163"/>
      <c r="J12" s="164"/>
      <c r="K12" s="166"/>
    </row>
    <row r="13" spans="1:11" s="70" customFormat="1" ht="38.25" customHeight="1">
      <c r="A13" s="187">
        <v>3</v>
      </c>
      <c r="B13" s="167" t="s">
        <v>88</v>
      </c>
      <c r="C13" s="76">
        <f>+VLOOKUP(D13,'[3]FCST SDV (2)'!$C$2:$T$2000,18,0)</f>
        <v>0</v>
      </c>
      <c r="D13" s="73" t="s">
        <v>89</v>
      </c>
      <c r="E13" s="134">
        <f>+VLOOKUP(D13,'[3]FCST SDV (2)'!$C$2:$S$2000,17,0)</f>
        <v>170000</v>
      </c>
      <c r="F13" s="74">
        <v>2500</v>
      </c>
      <c r="G13" s="78">
        <f>+E13/F13</f>
        <v>68</v>
      </c>
      <c r="H13" s="170">
        <v>95</v>
      </c>
      <c r="I13" s="170">
        <f>+G17-H13</f>
        <v>217.012</v>
      </c>
      <c r="J13" s="170">
        <f>+H13+I13</f>
        <v>312.012</v>
      </c>
      <c r="K13" s="156"/>
    </row>
    <row r="14" spans="1:11" s="70" customFormat="1" ht="38.25" customHeight="1">
      <c r="A14" s="176"/>
      <c r="B14" s="189"/>
      <c r="C14" s="103">
        <f>+VLOOKUP(D14,'[3]FCST SDV (2)'!$C$2:$T$2000,18,0)</f>
        <v>0</v>
      </c>
      <c r="D14" s="145" t="s">
        <v>90</v>
      </c>
      <c r="E14" s="105">
        <f>+VLOOKUP(D14,'[3]FCST SDV (2)'!$C$2:$S$2000,17,0)</f>
        <v>350030</v>
      </c>
      <c r="F14" s="130">
        <v>2500</v>
      </c>
      <c r="G14" s="107">
        <f>+E14/F14</f>
        <v>140.012</v>
      </c>
      <c r="H14" s="171"/>
      <c r="I14" s="171"/>
      <c r="J14" s="171"/>
      <c r="K14" s="175"/>
    </row>
    <row r="15" spans="1:11" s="70" customFormat="1" ht="38.25" customHeight="1">
      <c r="A15" s="176"/>
      <c r="B15" s="189"/>
      <c r="C15" s="103">
        <f>+VLOOKUP(D15,'[3]FCST SDV (2)'!$C$2:$T$2000,18,0)</f>
        <v>0</v>
      </c>
      <c r="D15" s="105" t="s">
        <v>111</v>
      </c>
      <c r="E15" s="105">
        <f>+VLOOKUP(D15,'[3]FCST SDV (2)'!$C$2:$S$2000,17,0)</f>
        <v>0</v>
      </c>
      <c r="F15" s="130">
        <v>2500</v>
      </c>
      <c r="G15" s="107">
        <f>+E15/F15</f>
        <v>0</v>
      </c>
      <c r="H15" s="171"/>
      <c r="I15" s="171"/>
      <c r="J15" s="171"/>
      <c r="K15" s="175"/>
    </row>
    <row r="16" spans="1:11" s="70" customFormat="1" ht="38.25" customHeight="1">
      <c r="A16" s="176"/>
      <c r="B16" s="190"/>
      <c r="C16" s="103">
        <f>+VLOOKUP(D16,'[3]FCST SDV (2)'!$C$2:$T$2000,18,0)</f>
        <v>0</v>
      </c>
      <c r="D16" s="132" t="s">
        <v>91</v>
      </c>
      <c r="E16" s="126">
        <f>+VLOOKUP(D16,'[3]FCST SDV (2)'!$C$2:$S$2000,17,0)</f>
        <v>260000</v>
      </c>
      <c r="F16" s="130">
        <v>2500</v>
      </c>
      <c r="G16" s="80">
        <f>+E16/F16</f>
        <v>104</v>
      </c>
      <c r="H16" s="172"/>
      <c r="I16" s="172"/>
      <c r="J16" s="172"/>
      <c r="K16" s="175"/>
    </row>
    <row r="17" spans="1:12" s="70" customFormat="1" ht="38.25" customHeight="1" thickBot="1">
      <c r="A17" s="188"/>
      <c r="B17" s="191"/>
      <c r="C17" s="153" t="s">
        <v>9</v>
      </c>
      <c r="D17" s="153"/>
      <c r="E17" s="75">
        <f>+SUM(E13:E16)</f>
        <v>780030</v>
      </c>
      <c r="F17" s="75"/>
      <c r="G17" s="75">
        <f>SUM(G13:G16)</f>
        <v>312.012</v>
      </c>
      <c r="H17" s="217" t="s">
        <v>112</v>
      </c>
      <c r="I17" s="218"/>
      <c r="J17" s="219"/>
      <c r="K17" s="175"/>
    </row>
    <row r="18" spans="1:12" s="70" customFormat="1" ht="38.25" customHeight="1">
      <c r="A18" s="192">
        <v>4</v>
      </c>
      <c r="B18" s="167" t="s">
        <v>92</v>
      </c>
      <c r="C18" s="76">
        <f>+VLOOKUP(D18,'[3]FCST SDV (2)'!$C$2:$T$2000,18,0)</f>
        <v>0</v>
      </c>
      <c r="D18" s="77" t="s">
        <v>93</v>
      </c>
      <c r="E18" s="134">
        <f>+VLOOKUP(D18,'[3]FCST SDV (2)'!$C$2:$S$2000,17,0)</f>
        <v>39000</v>
      </c>
      <c r="F18" s="78">
        <v>2500</v>
      </c>
      <c r="G18" s="78">
        <f>+E18/F18</f>
        <v>15.6</v>
      </c>
      <c r="H18" s="197">
        <v>26</v>
      </c>
      <c r="I18" s="195">
        <f>+G20-H18</f>
        <v>12.399999999999999</v>
      </c>
      <c r="J18" s="195">
        <f>+H18+I18</f>
        <v>38.4</v>
      </c>
      <c r="K18" s="156"/>
    </row>
    <row r="19" spans="1:12" s="70" customFormat="1" ht="38.25" customHeight="1">
      <c r="A19" s="193"/>
      <c r="B19" s="168"/>
      <c r="C19" s="65">
        <f>+VLOOKUP(D19,'[3]FCST SDV (2)'!$C$2:$T$2000,18,0)</f>
        <v>0</v>
      </c>
      <c r="D19" s="146" t="s">
        <v>75</v>
      </c>
      <c r="E19" s="126">
        <f>+VLOOKUP(D19,'[3]FCST SDV (2)'!$C$2:$S$2000,17,0)</f>
        <v>57000</v>
      </c>
      <c r="F19" s="68">
        <v>2500</v>
      </c>
      <c r="G19" s="107">
        <f>+E19/F19</f>
        <v>22.8</v>
      </c>
      <c r="H19" s="198"/>
      <c r="I19" s="196"/>
      <c r="J19" s="196"/>
      <c r="K19" s="175"/>
    </row>
    <row r="20" spans="1:12" s="70" customFormat="1" ht="38.25" customHeight="1" thickBot="1">
      <c r="A20" s="194"/>
      <c r="B20" s="169"/>
      <c r="C20" s="153" t="s">
        <v>9</v>
      </c>
      <c r="D20" s="153"/>
      <c r="E20" s="71">
        <f>+SUM(E18:E19)</f>
        <v>96000</v>
      </c>
      <c r="F20" s="71"/>
      <c r="G20" s="71">
        <f>+SUM(G18:G19)</f>
        <v>38.4</v>
      </c>
      <c r="H20" s="162" t="s">
        <v>94</v>
      </c>
      <c r="I20" s="163"/>
      <c r="J20" s="213"/>
      <c r="K20" s="157"/>
    </row>
    <row r="21" spans="1:12" s="70" customFormat="1" ht="38.25" customHeight="1">
      <c r="A21" s="185">
        <v>5</v>
      </c>
      <c r="B21" s="167" t="s">
        <v>72</v>
      </c>
      <c r="C21" s="103">
        <f>+VLOOKUP(D21,'[3]FCST SDV (2)'!$C$2:$T$2000,18,0)</f>
        <v>0</v>
      </c>
      <c r="D21" s="73" t="s">
        <v>71</v>
      </c>
      <c r="E21" s="105">
        <f>+VLOOKUP(D21,'[3]FCST SDV (2)'!$C$2:$S$2000,17,0)</f>
        <v>700000</v>
      </c>
      <c r="F21" s="74">
        <v>2500</v>
      </c>
      <c r="G21" s="78">
        <f>+E21/F21</f>
        <v>280</v>
      </c>
      <c r="H21" s="123">
        <v>89</v>
      </c>
      <c r="I21" s="123">
        <f>+G22-H21</f>
        <v>191</v>
      </c>
      <c r="J21" s="123">
        <f>+H21+I21</f>
        <v>280</v>
      </c>
      <c r="K21" s="156"/>
    </row>
    <row r="22" spans="1:12" s="70" customFormat="1" ht="38.25" customHeight="1" thickBot="1">
      <c r="A22" s="186"/>
      <c r="B22" s="169"/>
      <c r="C22" s="153" t="s">
        <v>9</v>
      </c>
      <c r="D22" s="153"/>
      <c r="E22" s="81">
        <f>+SUM(E21:E21)</f>
        <v>700000</v>
      </c>
      <c r="F22" s="71"/>
      <c r="G22" s="71">
        <f>SUM(G21:G21)</f>
        <v>280</v>
      </c>
      <c r="H22" s="217" t="s">
        <v>97</v>
      </c>
      <c r="I22" s="218"/>
      <c r="J22" s="219"/>
      <c r="K22" s="157"/>
    </row>
    <row r="23" spans="1:12" s="70" customFormat="1" ht="38.25" customHeight="1">
      <c r="A23" s="180">
        <v>6</v>
      </c>
      <c r="B23" s="167" t="s">
        <v>95</v>
      </c>
      <c r="C23" s="103">
        <f>+VLOOKUP(D23,'[3]FCST SDV (2)'!$C$2:$T$2000,18,0)</f>
        <v>0</v>
      </c>
      <c r="D23" s="135" t="s">
        <v>96</v>
      </c>
      <c r="E23" s="105">
        <f>+VLOOKUP(D23,'[3]FCST SDV (2)'!$C$2:$S$2000,17,0)</f>
        <v>21000</v>
      </c>
      <c r="F23" s="136">
        <v>2500</v>
      </c>
      <c r="G23" s="128">
        <f>+E23/F23</f>
        <v>8.4</v>
      </c>
      <c r="H23" s="173">
        <v>19</v>
      </c>
      <c r="I23" s="173">
        <f>+G25-H23</f>
        <v>106.07166666666667</v>
      </c>
      <c r="J23" s="173">
        <f>+H23+I23</f>
        <v>125.07166666666667</v>
      </c>
      <c r="K23" s="220"/>
    </row>
    <row r="24" spans="1:12" s="70" customFormat="1" ht="38.25" customHeight="1">
      <c r="A24" s="180"/>
      <c r="B24" s="168"/>
      <c r="C24" s="103">
        <f>+VLOOKUP(D24,'[3]FCST SDV (2)'!$C$2:$T$2000,18,0)</f>
        <v>0</v>
      </c>
      <c r="D24" s="104" t="s">
        <v>51</v>
      </c>
      <c r="E24" s="105">
        <f>+VLOOKUP(D24,'[3]FCST SDV (2)'!$C$2:$S$2000,17,0)</f>
        <v>350015</v>
      </c>
      <c r="F24" s="137">
        <v>3000</v>
      </c>
      <c r="G24" s="128">
        <f>+E24/F24</f>
        <v>116.67166666666667</v>
      </c>
      <c r="H24" s="174"/>
      <c r="I24" s="174"/>
      <c r="J24" s="174"/>
      <c r="K24" s="221"/>
    </row>
    <row r="25" spans="1:12" s="70" customFormat="1" ht="38.25" customHeight="1" thickBot="1">
      <c r="A25" s="181"/>
      <c r="B25" s="169"/>
      <c r="C25" s="153" t="s">
        <v>9</v>
      </c>
      <c r="D25" s="153"/>
      <c r="E25" s="131">
        <f>+SUM(E23:E24)</f>
        <v>371015</v>
      </c>
      <c r="F25" s="127"/>
      <c r="G25" s="127">
        <f>+G23+G24</f>
        <v>125.07166666666667</v>
      </c>
      <c r="H25" s="182" t="s">
        <v>113</v>
      </c>
      <c r="I25" s="183"/>
      <c r="J25" s="184"/>
      <c r="K25" s="222"/>
    </row>
    <row r="26" spans="1:12" s="70" customFormat="1" ht="38.25" customHeight="1">
      <c r="A26" s="192">
        <v>7</v>
      </c>
      <c r="B26" s="168" t="s">
        <v>98</v>
      </c>
      <c r="C26" s="103">
        <f>+VLOOKUP(D26,'[3]FCST SDV (2)'!$C$2:$T$2000,18,0)</f>
        <v>0</v>
      </c>
      <c r="D26" s="135" t="s">
        <v>79</v>
      </c>
      <c r="E26" s="105">
        <f>+VLOOKUP(D26,'[3]FCST SDV (2)'!$C$2:$S$2000,17,0)</f>
        <v>162000</v>
      </c>
      <c r="F26" s="130">
        <v>600</v>
      </c>
      <c r="G26" s="107">
        <f>+E26/F26</f>
        <v>270</v>
      </c>
      <c r="H26" s="122">
        <v>19</v>
      </c>
      <c r="I26" s="122">
        <f>+G27-H26</f>
        <v>251</v>
      </c>
      <c r="J26" s="122">
        <f>+H26+I26</f>
        <v>270</v>
      </c>
      <c r="K26" s="175"/>
    </row>
    <row r="27" spans="1:12" s="70" customFormat="1" ht="38.25" customHeight="1" thickBot="1">
      <c r="A27" s="194"/>
      <c r="B27" s="216"/>
      <c r="C27" s="153" t="s">
        <v>9</v>
      </c>
      <c r="D27" s="153"/>
      <c r="E27" s="81">
        <f>+SUM(E26:E26)</f>
        <v>162000</v>
      </c>
      <c r="F27" s="71"/>
      <c r="G27" s="71">
        <f>+SUM(G26:G26)</f>
        <v>270</v>
      </c>
      <c r="H27" s="162" t="s">
        <v>114</v>
      </c>
      <c r="I27" s="163"/>
      <c r="J27" s="213"/>
      <c r="K27" s="157"/>
    </row>
    <row r="28" spans="1:12" s="70" customFormat="1" ht="38.25" customHeight="1">
      <c r="A28" s="208">
        <v>8</v>
      </c>
      <c r="B28" s="189" t="s">
        <v>64</v>
      </c>
      <c r="C28" s="103">
        <f>+VLOOKUP(D28,'[3]FCST SDV (2)'!$C$2:$T$2000,18,0)</f>
        <v>0</v>
      </c>
      <c r="D28" s="66" t="s">
        <v>76</v>
      </c>
      <c r="E28" s="105">
        <f>+VLOOKUP(D28,'[3]FCST SDV (2)'!$C$2:$S$2000,17,0)</f>
        <v>213000</v>
      </c>
      <c r="F28" s="130">
        <v>2500</v>
      </c>
      <c r="G28" s="107">
        <f>E28/F28</f>
        <v>85.2</v>
      </c>
      <c r="H28" s="171">
        <v>145</v>
      </c>
      <c r="I28" s="171">
        <f>+G30-H28</f>
        <v>593</v>
      </c>
      <c r="J28" s="171">
        <f>+H28+I28</f>
        <v>738</v>
      </c>
      <c r="K28" s="175"/>
      <c r="L28" s="118"/>
    </row>
    <row r="29" spans="1:12" s="70" customFormat="1" ht="38.25" customHeight="1">
      <c r="A29" s="193"/>
      <c r="B29" s="168"/>
      <c r="C29" s="103">
        <f>+VLOOKUP(D29,'[3]FCST SDV (2)'!$C$2:$T$2000,18,0)</f>
        <v>0</v>
      </c>
      <c r="D29" s="119" t="s">
        <v>73</v>
      </c>
      <c r="E29" s="105">
        <f>+VLOOKUP(D29,'[3]FCST SDV (2)'!$C$2:$S$2000,17,0)</f>
        <v>1632000</v>
      </c>
      <c r="F29" s="82">
        <v>2500</v>
      </c>
      <c r="G29" s="80">
        <f>E29/F29</f>
        <v>652.79999999999995</v>
      </c>
      <c r="H29" s="172"/>
      <c r="I29" s="172"/>
      <c r="J29" s="172"/>
      <c r="K29" s="175"/>
      <c r="L29" s="118"/>
    </row>
    <row r="30" spans="1:12" s="70" customFormat="1" ht="38.25" customHeight="1" thickBot="1">
      <c r="A30" s="186"/>
      <c r="B30" s="169"/>
      <c r="C30" s="153" t="s">
        <v>9</v>
      </c>
      <c r="D30" s="153"/>
      <c r="E30" s="71">
        <f>+SUM(E28)+E29</f>
        <v>1845000</v>
      </c>
      <c r="F30" s="71"/>
      <c r="G30" s="71">
        <f>+G28+G29</f>
        <v>738</v>
      </c>
      <c r="H30" s="211" t="s">
        <v>115</v>
      </c>
      <c r="I30" s="212"/>
      <c r="J30" s="212"/>
      <c r="K30" s="175"/>
    </row>
    <row r="31" spans="1:12" s="70" customFormat="1" ht="38.25" customHeight="1">
      <c r="A31" s="208">
        <v>9</v>
      </c>
      <c r="B31" s="189" t="s">
        <v>66</v>
      </c>
      <c r="C31" s="147">
        <f>+VLOOKUP(D31,'[3]FCST SDV (2)'!$C$2:$T$2000,18,0)</f>
        <v>0</v>
      </c>
      <c r="D31" s="119" t="s">
        <v>99</v>
      </c>
      <c r="E31" s="105">
        <f>+VLOOKUP(D31,'[3]FCST SDV (2)'!$C$2:$S$2000,17,0)</f>
        <v>301000</v>
      </c>
      <c r="F31" s="67">
        <v>3000</v>
      </c>
      <c r="G31" s="68">
        <f>E31/F31</f>
        <v>100.33333333333333</v>
      </c>
      <c r="H31" s="170">
        <v>51</v>
      </c>
      <c r="I31" s="170">
        <f>+G33-H31</f>
        <v>189.33333333333331</v>
      </c>
      <c r="J31" s="69">
        <f>+H31+I31</f>
        <v>240.33333333333331</v>
      </c>
      <c r="K31" s="175"/>
    </row>
    <row r="32" spans="1:12" s="70" customFormat="1" ht="38.25" customHeight="1">
      <c r="A32" s="193"/>
      <c r="B32" s="168"/>
      <c r="C32" s="147">
        <f>+VLOOKUP(D32,'[3]FCST SDV (2)'!$C$2:$T$2000,18,0)</f>
        <v>0</v>
      </c>
      <c r="D32" s="148" t="s">
        <v>100</v>
      </c>
      <c r="E32" s="105">
        <f>+VLOOKUP(D32,'[3]FCST SDV (2)'!$C$2:$S$2000,17,0)</f>
        <v>350000</v>
      </c>
      <c r="F32" s="82">
        <v>2500</v>
      </c>
      <c r="G32" s="68">
        <f>E32/F32</f>
        <v>140</v>
      </c>
      <c r="H32" s="172"/>
      <c r="I32" s="172"/>
      <c r="J32" s="141"/>
      <c r="K32" s="175"/>
    </row>
    <row r="33" spans="1:14" s="70" customFormat="1" ht="38.25" customHeight="1" thickBot="1">
      <c r="A33" s="186"/>
      <c r="B33" s="169"/>
      <c r="C33" s="153" t="s">
        <v>9</v>
      </c>
      <c r="D33" s="153"/>
      <c r="E33" s="71">
        <f>+SUM(E31:E31)</f>
        <v>301000</v>
      </c>
      <c r="F33" s="71"/>
      <c r="G33" s="71">
        <f>+SUM(G31:G32)</f>
        <v>240.33333333333331</v>
      </c>
      <c r="H33" s="211" t="s">
        <v>116</v>
      </c>
      <c r="I33" s="212"/>
      <c r="J33" s="212"/>
      <c r="K33" s="157"/>
    </row>
    <row r="34" spans="1:14" s="70" customFormat="1" ht="38.25" customHeight="1">
      <c r="A34" s="208">
        <v>10</v>
      </c>
      <c r="B34" s="189" t="s">
        <v>67</v>
      </c>
      <c r="C34" s="103">
        <f>+VLOOKUP(D34,'[3]FCST SDV (2)'!$C$2:$T$2000,18,0)</f>
        <v>0</v>
      </c>
      <c r="D34" s="66" t="s">
        <v>74</v>
      </c>
      <c r="E34" s="105">
        <f>+VLOOKUP(D34,'[3]FCST SDV (2)'!$C$2:$S$2000,17,0)</f>
        <v>171000</v>
      </c>
      <c r="F34" s="67">
        <v>2500</v>
      </c>
      <c r="G34" s="68">
        <f>E34/F34</f>
        <v>68.400000000000006</v>
      </c>
      <c r="H34" s="98">
        <v>8</v>
      </c>
      <c r="I34" s="98">
        <f>+G35-H34</f>
        <v>60.400000000000006</v>
      </c>
      <c r="J34" s="98">
        <f>+H34+I34</f>
        <v>68.400000000000006</v>
      </c>
      <c r="K34" s="175"/>
    </row>
    <row r="35" spans="1:14" s="70" customFormat="1" ht="38.25" customHeight="1" thickBot="1">
      <c r="A35" s="186"/>
      <c r="B35" s="169"/>
      <c r="C35" s="153" t="s">
        <v>9</v>
      </c>
      <c r="D35" s="153"/>
      <c r="E35" s="71">
        <f>+SUM(E34:E34)</f>
        <v>171000</v>
      </c>
      <c r="F35" s="71"/>
      <c r="G35" s="71">
        <f>+SUM(G34:G34)</f>
        <v>68.400000000000006</v>
      </c>
      <c r="H35" s="211" t="s">
        <v>101</v>
      </c>
      <c r="I35" s="212"/>
      <c r="J35" s="212"/>
      <c r="K35" s="157"/>
    </row>
    <row r="36" spans="1:14" ht="38.25" customHeight="1">
      <c r="A36" s="178">
        <v>11</v>
      </c>
      <c r="B36" s="167" t="s">
        <v>102</v>
      </c>
      <c r="C36" s="103">
        <f>+VLOOKUP(D36,'[3]FCST SDV (2)'!$C$2:$T$2000,18,0)</f>
        <v>0</v>
      </c>
      <c r="D36" s="113" t="s">
        <v>103</v>
      </c>
      <c r="E36" s="105">
        <f>+VLOOKUP(D36,'[3]FCST SDV (2)'!$C$2:$S$2000,17,0)</f>
        <v>0</v>
      </c>
      <c r="F36" s="114">
        <v>2500</v>
      </c>
      <c r="G36" s="115">
        <f>+E36/F36</f>
        <v>0</v>
      </c>
      <c r="H36" s="120">
        <v>11</v>
      </c>
      <c r="I36" s="120">
        <f>+G37-H36</f>
        <v>-11</v>
      </c>
      <c r="J36" s="120">
        <f>+H36+I36</f>
        <v>0</v>
      </c>
      <c r="K36" s="151"/>
    </row>
    <row r="37" spans="1:14" ht="38.25" customHeight="1" thickBot="1">
      <c r="A37" s="179"/>
      <c r="B37" s="169"/>
      <c r="C37" s="153" t="s">
        <v>9</v>
      </c>
      <c r="D37" s="153"/>
      <c r="E37" s="116">
        <f>+SUM(E36:E36)</f>
        <v>0</v>
      </c>
      <c r="F37" s="117"/>
      <c r="G37" s="117">
        <f>+SUM(G36:G36)</f>
        <v>0</v>
      </c>
      <c r="H37" s="154" t="s">
        <v>117</v>
      </c>
      <c r="I37" s="155"/>
      <c r="J37" s="155"/>
      <c r="K37" s="152"/>
    </row>
    <row r="38" spans="1:14" ht="38.25" customHeight="1">
      <c r="A38" s="51"/>
      <c r="B38" s="52"/>
      <c r="C38" s="60"/>
      <c r="D38" s="61"/>
      <c r="E38" s="62"/>
      <c r="F38" s="62"/>
      <c r="G38" s="62"/>
      <c r="H38" s="63"/>
      <c r="I38" s="64"/>
      <c r="J38" s="64"/>
      <c r="K38" s="59"/>
    </row>
    <row r="39" spans="1:14" ht="38.25" customHeight="1">
      <c r="A39" s="51"/>
      <c r="B39" s="52"/>
      <c r="C39" s="53"/>
      <c r="D39" s="54"/>
      <c r="E39" s="55"/>
      <c r="F39" s="56"/>
      <c r="G39" s="57"/>
      <c r="H39" s="58"/>
      <c r="I39" s="58"/>
      <c r="J39" s="58"/>
      <c r="K39" s="59"/>
    </row>
    <row r="40" spans="1:14" ht="38.25" customHeight="1">
      <c r="A40" s="51"/>
      <c r="B40" s="52"/>
      <c r="C40" s="60"/>
      <c r="D40" s="61"/>
      <c r="E40" s="62"/>
      <c r="F40" s="62"/>
      <c r="G40" s="62"/>
      <c r="H40" s="63"/>
      <c r="I40" s="64"/>
      <c r="J40" s="64"/>
      <c r="K40" s="59"/>
    </row>
    <row r="41" spans="1:14" ht="38.25" customHeight="1">
      <c r="A41" s="51"/>
      <c r="B41" s="52"/>
      <c r="C41" s="53"/>
      <c r="D41" s="54"/>
      <c r="E41" s="55"/>
      <c r="F41" s="56"/>
      <c r="G41" s="57"/>
      <c r="H41" s="58"/>
      <c r="I41" s="58"/>
      <c r="J41" s="58"/>
      <c r="K41" s="59"/>
    </row>
    <row r="42" spans="1:14" ht="38.25" customHeight="1">
      <c r="A42" s="51"/>
      <c r="B42" s="52"/>
      <c r="C42" s="60"/>
      <c r="D42" s="61"/>
      <c r="E42" s="62"/>
      <c r="F42" s="62"/>
      <c r="G42" s="62"/>
      <c r="H42" s="63"/>
      <c r="I42" s="64"/>
      <c r="J42" s="64"/>
      <c r="K42" s="59"/>
    </row>
    <row r="43" spans="1:14" ht="38.25" customHeight="1">
      <c r="A43" s="51"/>
      <c r="B43" s="52"/>
      <c r="C43" s="60"/>
      <c r="D43" s="61"/>
      <c r="E43" s="62"/>
      <c r="F43" s="62"/>
      <c r="G43" s="62"/>
      <c r="H43" s="63"/>
      <c r="I43" s="64"/>
      <c r="J43" s="64"/>
      <c r="K43" s="59"/>
    </row>
    <row r="44" spans="1:14" ht="38.25" customHeight="1">
      <c r="A44" s="51"/>
      <c r="B44" s="52"/>
      <c r="C44" s="53"/>
      <c r="D44" s="54"/>
      <c r="E44" s="55"/>
      <c r="F44" s="56"/>
      <c r="G44" s="57"/>
      <c r="H44" s="58"/>
      <c r="I44" s="58"/>
      <c r="J44" s="58"/>
      <c r="K44" s="59"/>
    </row>
    <row r="45" spans="1:14" ht="38.25" customHeight="1">
      <c r="A45" s="51"/>
      <c r="B45" s="52"/>
      <c r="C45" s="60"/>
      <c r="D45" s="61"/>
      <c r="E45" s="62"/>
      <c r="F45" s="62"/>
      <c r="G45" s="62"/>
      <c r="H45" s="63"/>
      <c r="I45" s="64"/>
      <c r="J45" s="64"/>
      <c r="K45" s="59"/>
    </row>
    <row r="46" spans="1:14" ht="38.25" customHeight="1">
      <c r="A46" s="51"/>
      <c r="B46" s="52"/>
      <c r="C46" s="53"/>
      <c r="D46" s="54"/>
      <c r="E46" s="55"/>
      <c r="F46" s="56"/>
      <c r="G46" s="57"/>
      <c r="H46" s="58"/>
      <c r="I46" s="58"/>
      <c r="J46" s="58"/>
      <c r="K46" s="59"/>
      <c r="N46" s="1" t="s">
        <v>83</v>
      </c>
    </row>
    <row r="47" spans="1:14" ht="38.25" customHeight="1">
      <c r="A47" s="51"/>
      <c r="B47" s="52"/>
      <c r="C47" s="60"/>
      <c r="D47" s="61"/>
      <c r="E47" s="62"/>
      <c r="F47" s="62"/>
      <c r="G47" s="62"/>
      <c r="H47" s="63"/>
      <c r="I47" s="64"/>
      <c r="J47" s="64"/>
      <c r="K47" s="59"/>
    </row>
    <row r="48" spans="1:14" ht="38.25" customHeight="1">
      <c r="A48" s="51"/>
      <c r="B48" s="52"/>
      <c r="C48" s="53"/>
      <c r="D48" s="54"/>
      <c r="E48" s="55"/>
      <c r="F48" s="56"/>
      <c r="G48" s="57"/>
      <c r="H48" s="58"/>
      <c r="I48" s="58"/>
      <c r="J48" s="58"/>
      <c r="K48" s="59"/>
    </row>
    <row r="49" spans="1:11" ht="38.25" customHeight="1">
      <c r="A49" s="51"/>
      <c r="B49" s="52"/>
      <c r="C49" s="60"/>
      <c r="D49" s="61"/>
      <c r="E49" s="62"/>
      <c r="F49" s="62"/>
      <c r="G49" s="62"/>
      <c r="H49" s="63"/>
      <c r="I49" s="64"/>
      <c r="J49" s="64"/>
      <c r="K49" s="59"/>
    </row>
    <row r="50" spans="1:11" ht="38.25" customHeight="1">
      <c r="A50" s="51"/>
      <c r="B50" s="52"/>
      <c r="C50" s="53"/>
      <c r="D50" s="54"/>
      <c r="E50" s="55"/>
      <c r="F50" s="56"/>
      <c r="G50" s="57"/>
      <c r="H50" s="58"/>
      <c r="I50" s="58"/>
      <c r="J50" s="58"/>
      <c r="K50" s="59"/>
    </row>
    <row r="51" spans="1:11" ht="38.25" customHeight="1">
      <c r="A51" s="51"/>
      <c r="B51" s="52"/>
      <c r="C51" s="60"/>
      <c r="D51" s="61"/>
      <c r="E51" s="62"/>
      <c r="F51" s="62"/>
      <c r="G51" s="62"/>
      <c r="H51" s="63"/>
      <c r="I51" s="64"/>
      <c r="J51" s="64"/>
      <c r="K51" s="59"/>
    </row>
    <row r="52" spans="1:11" ht="38.25" customHeight="1">
      <c r="A52" s="51"/>
      <c r="B52" s="52"/>
      <c r="C52" s="53"/>
      <c r="D52" s="54"/>
      <c r="E52" s="55"/>
      <c r="F52" s="56"/>
      <c r="G52" s="57"/>
      <c r="H52" s="58"/>
      <c r="I52" s="58"/>
      <c r="J52" s="58"/>
      <c r="K52" s="59"/>
    </row>
    <row r="53" spans="1:11" ht="38.25" customHeight="1">
      <c r="A53" s="51"/>
      <c r="B53" s="52"/>
      <c r="C53" s="60"/>
      <c r="D53" s="61"/>
      <c r="E53" s="62"/>
      <c r="F53" s="62"/>
      <c r="G53" s="62"/>
      <c r="H53" s="63"/>
      <c r="I53" s="64"/>
      <c r="J53" s="64"/>
      <c r="K53" s="59"/>
    </row>
    <row r="54" spans="1:11" ht="38.25" customHeight="1">
      <c r="A54" s="51"/>
      <c r="B54" s="52"/>
      <c r="C54" s="53"/>
      <c r="D54" s="54"/>
      <c r="E54" s="55"/>
      <c r="F54" s="56"/>
      <c r="G54" s="57"/>
      <c r="H54" s="58"/>
      <c r="I54" s="58"/>
      <c r="J54" s="58"/>
      <c r="K54" s="59"/>
    </row>
    <row r="55" spans="1:11" ht="38.25" customHeight="1">
      <c r="A55" s="51"/>
      <c r="B55" s="52"/>
      <c r="C55" s="60"/>
      <c r="D55" s="61"/>
      <c r="E55" s="62"/>
      <c r="F55" s="62"/>
      <c r="G55" s="62"/>
      <c r="H55" s="63"/>
      <c r="I55" s="64"/>
      <c r="J55" s="64"/>
      <c r="K55" s="59"/>
    </row>
    <row r="56" spans="1:11" ht="38.25" customHeight="1">
      <c r="A56" s="51"/>
      <c r="B56" s="52"/>
      <c r="C56" s="60"/>
      <c r="D56" s="61"/>
      <c r="E56" s="62"/>
      <c r="F56" s="62"/>
      <c r="G56" s="62"/>
      <c r="H56" s="63"/>
      <c r="I56" s="64"/>
      <c r="J56" s="64"/>
      <c r="K56" s="59"/>
    </row>
    <row r="57" spans="1:11" ht="38.25" customHeight="1">
      <c r="A57" s="51"/>
      <c r="B57" s="52"/>
      <c r="C57" s="53"/>
      <c r="D57" s="54"/>
      <c r="E57" s="55"/>
      <c r="F57" s="56"/>
      <c r="G57" s="57"/>
      <c r="H57" s="58"/>
      <c r="I57" s="58"/>
      <c r="J57" s="58"/>
      <c r="K57" s="59"/>
    </row>
    <row r="58" spans="1:11" ht="38.25" customHeight="1">
      <c r="A58" s="51"/>
      <c r="B58" s="52"/>
      <c r="C58" s="60"/>
      <c r="D58" s="61"/>
      <c r="E58" s="62"/>
      <c r="F58" s="62"/>
      <c r="G58" s="62"/>
      <c r="H58" s="63"/>
      <c r="I58" s="64"/>
      <c r="J58" s="64"/>
      <c r="K58" s="59"/>
    </row>
    <row r="59" spans="1:11" ht="38.25" customHeight="1">
      <c r="A59" s="51"/>
      <c r="B59" s="52"/>
      <c r="C59" s="53"/>
      <c r="D59" s="54"/>
      <c r="E59" s="55"/>
      <c r="F59" s="56"/>
      <c r="G59" s="57"/>
      <c r="H59" s="58"/>
      <c r="I59" s="58"/>
      <c r="J59" s="58"/>
      <c r="K59" s="59"/>
    </row>
    <row r="60" spans="1:11" ht="38.25" customHeight="1">
      <c r="A60" s="51"/>
      <c r="B60" s="52"/>
      <c r="C60" s="60"/>
      <c r="D60" s="61"/>
      <c r="E60" s="62"/>
      <c r="F60" s="62"/>
      <c r="G60" s="62"/>
      <c r="H60" s="63"/>
      <c r="I60" s="64"/>
      <c r="J60" s="64"/>
      <c r="K60" s="59"/>
    </row>
    <row r="61" spans="1:11" ht="38.25" customHeight="1">
      <c r="A61" s="21"/>
      <c r="B61" s="22"/>
      <c r="C61" s="31"/>
      <c r="D61" s="18"/>
      <c r="E61" s="7"/>
      <c r="F61" s="19"/>
      <c r="G61" s="8"/>
      <c r="H61" s="23"/>
      <c r="I61" s="23"/>
      <c r="J61" s="23"/>
      <c r="K61" s="24"/>
    </row>
    <row r="62" spans="1:11" ht="38.25" customHeight="1">
      <c r="A62" s="21"/>
      <c r="B62" s="22"/>
      <c r="C62" s="32"/>
      <c r="D62" s="25"/>
      <c r="E62" s="26"/>
      <c r="F62" s="26"/>
      <c r="G62" s="26"/>
      <c r="H62" s="27"/>
      <c r="I62" s="28"/>
      <c r="J62" s="28"/>
      <c r="K62" s="24"/>
    </row>
  </sheetData>
  <mergeCells count="81">
    <mergeCell ref="K13:K17"/>
    <mergeCell ref="C17:D17"/>
    <mergeCell ref="H17:J17"/>
    <mergeCell ref="K28:K30"/>
    <mergeCell ref="H30:J30"/>
    <mergeCell ref="K21:K22"/>
    <mergeCell ref="C22:D22"/>
    <mergeCell ref="H22:J22"/>
    <mergeCell ref="K26:K27"/>
    <mergeCell ref="K18:K20"/>
    <mergeCell ref="C20:D20"/>
    <mergeCell ref="H20:J20"/>
    <mergeCell ref="K23:K25"/>
    <mergeCell ref="J23:J24"/>
    <mergeCell ref="H35:J35"/>
    <mergeCell ref="A34:A35"/>
    <mergeCell ref="B34:B35"/>
    <mergeCell ref="C33:D33"/>
    <mergeCell ref="H33:J33"/>
    <mergeCell ref="A26:A27"/>
    <mergeCell ref="B26:B27"/>
    <mergeCell ref="C27:D27"/>
    <mergeCell ref="H27:J27"/>
    <mergeCell ref="A31:A33"/>
    <mergeCell ref="B31:B33"/>
    <mergeCell ref="H28:H29"/>
    <mergeCell ref="I28:I29"/>
    <mergeCell ref="J28:J29"/>
    <mergeCell ref="H31:H32"/>
    <mergeCell ref="I31:I32"/>
    <mergeCell ref="A28:A30"/>
    <mergeCell ref="B28:B30"/>
    <mergeCell ref="C30:D30"/>
    <mergeCell ref="A9:A10"/>
    <mergeCell ref="A1:K1"/>
    <mergeCell ref="A2:B2"/>
    <mergeCell ref="C2:K2"/>
    <mergeCell ref="C3:D3"/>
    <mergeCell ref="A4:A8"/>
    <mergeCell ref="B4:B8"/>
    <mergeCell ref="K4:K8"/>
    <mergeCell ref="C8:D8"/>
    <mergeCell ref="H4:H7"/>
    <mergeCell ref="I4:I7"/>
    <mergeCell ref="J4:J7"/>
    <mergeCell ref="H8:J8"/>
    <mergeCell ref="C10:D10"/>
    <mergeCell ref="H10:J10"/>
    <mergeCell ref="B9:B10"/>
    <mergeCell ref="A11:A12"/>
    <mergeCell ref="J13:J16"/>
    <mergeCell ref="A36:A37"/>
    <mergeCell ref="B36:B37"/>
    <mergeCell ref="A23:A25"/>
    <mergeCell ref="I23:I24"/>
    <mergeCell ref="H25:J25"/>
    <mergeCell ref="A21:A22"/>
    <mergeCell ref="B21:B22"/>
    <mergeCell ref="A13:A17"/>
    <mergeCell ref="B13:B17"/>
    <mergeCell ref="A18:A20"/>
    <mergeCell ref="B18:B20"/>
    <mergeCell ref="I18:I19"/>
    <mergeCell ref="H18:H19"/>
    <mergeCell ref="J18:J19"/>
    <mergeCell ref="K36:K37"/>
    <mergeCell ref="C37:D37"/>
    <mergeCell ref="H37:J37"/>
    <mergeCell ref="K9:K10"/>
    <mergeCell ref="B11:B12"/>
    <mergeCell ref="C12:D12"/>
    <mergeCell ref="H12:J12"/>
    <mergeCell ref="K11:K12"/>
    <mergeCell ref="B23:B25"/>
    <mergeCell ref="H13:H16"/>
    <mergeCell ref="I13:I16"/>
    <mergeCell ref="C25:D25"/>
    <mergeCell ref="H23:H24"/>
    <mergeCell ref="K31:K33"/>
    <mergeCell ref="K34:K35"/>
    <mergeCell ref="C35:D35"/>
  </mergeCells>
  <conditionalFormatting sqref="B61">
    <cfRule type="duplicateValues" dxfId="21" priority="28"/>
  </conditionalFormatting>
  <conditionalFormatting sqref="B59">
    <cfRule type="duplicateValues" dxfId="20" priority="27"/>
  </conditionalFormatting>
  <conditionalFormatting sqref="B57">
    <cfRule type="duplicateValues" dxfId="19" priority="26"/>
  </conditionalFormatting>
  <conditionalFormatting sqref="B54">
    <cfRule type="duplicateValues" dxfId="18" priority="24"/>
  </conditionalFormatting>
  <conditionalFormatting sqref="B52">
    <cfRule type="duplicateValues" dxfId="17" priority="23"/>
  </conditionalFormatting>
  <conditionalFormatting sqref="B50">
    <cfRule type="duplicateValues" dxfId="16" priority="22"/>
  </conditionalFormatting>
  <conditionalFormatting sqref="B48">
    <cfRule type="duplicateValues" dxfId="15" priority="21"/>
  </conditionalFormatting>
  <conditionalFormatting sqref="B46">
    <cfRule type="duplicateValues" dxfId="14" priority="20"/>
  </conditionalFormatting>
  <conditionalFormatting sqref="B44">
    <cfRule type="duplicateValues" dxfId="13" priority="19"/>
  </conditionalFormatting>
  <conditionalFormatting sqref="B41">
    <cfRule type="duplicateValues" dxfId="12" priority="18"/>
  </conditionalFormatting>
  <conditionalFormatting sqref="B39">
    <cfRule type="duplicateValues" dxfId="11" priority="17"/>
  </conditionalFormatting>
  <conditionalFormatting sqref="B28:B30">
    <cfRule type="duplicateValues" dxfId="10" priority="7"/>
  </conditionalFormatting>
  <conditionalFormatting sqref="B31:B33">
    <cfRule type="duplicateValues" dxfId="9" priority="6"/>
  </conditionalFormatting>
  <conditionalFormatting sqref="B13:B17">
    <cfRule type="duplicateValues" dxfId="8" priority="29"/>
  </conditionalFormatting>
  <conditionalFormatting sqref="B21:B22">
    <cfRule type="duplicateValues" dxfId="7" priority="30"/>
  </conditionalFormatting>
  <conditionalFormatting sqref="B34:B35">
    <cfRule type="duplicateValues" dxfId="6" priority="5"/>
  </conditionalFormatting>
  <conditionalFormatting sqref="B4:B9">
    <cfRule type="duplicateValues" dxfId="5" priority="32"/>
  </conditionalFormatting>
  <conditionalFormatting sqref="B26:B27">
    <cfRule type="duplicateValues" dxfId="4" priority="33"/>
  </conditionalFormatting>
  <conditionalFormatting sqref="B36:B37">
    <cfRule type="duplicateValues" dxfId="3" priority="34"/>
  </conditionalFormatting>
  <conditionalFormatting sqref="B23:B25">
    <cfRule type="duplicateValues" dxfId="2" priority="2"/>
  </conditionalFormatting>
  <conditionalFormatting sqref="B18:B20">
    <cfRule type="duplicateValues" dxfId="1" priority="1"/>
  </conditionalFormatting>
  <conditionalFormatting sqref="B11">
    <cfRule type="duplicateValues" dxfId="0" priority="35"/>
  </conditionalFormatting>
  <printOptions horizontalCentered="1" verticalCentered="1"/>
  <pageMargins left="0" right="0" top="0" bottom="0" header="0" footer="0"/>
  <pageSetup paperSize="9" scale="49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12" sqref="I1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F41"/>
  <sheetViews>
    <sheetView view="pageBreakPreview" topLeftCell="A12" zoomScale="60" zoomScaleNormal="70" workbookViewId="0">
      <selection activeCell="H23" sqref="H23"/>
    </sheetView>
  </sheetViews>
  <sheetFormatPr defaultRowHeight="15"/>
  <cols>
    <col min="1" max="1" width="6.42578125" style="4" customWidth="1"/>
    <col min="2" max="2" width="26" style="4" customWidth="1"/>
    <col min="3" max="3" width="34" style="4" customWidth="1"/>
    <col min="4" max="4" width="24.7109375" style="4" customWidth="1"/>
    <col min="5" max="5" width="29.140625" style="4" customWidth="1"/>
    <col min="6" max="6" width="16.42578125" style="4" customWidth="1"/>
    <col min="7" max="8" width="16.28515625" style="4" customWidth="1"/>
    <col min="9" max="9" width="21" style="13" customWidth="1"/>
    <col min="10" max="10" width="16.28515625" style="4" customWidth="1"/>
    <col min="11" max="14" width="26.85546875" style="4" customWidth="1"/>
    <col min="15" max="15" width="12.42578125" customWidth="1"/>
    <col min="16" max="16" width="14.5703125" customWidth="1"/>
    <col min="17" max="17" width="18.140625" customWidth="1"/>
    <col min="23" max="23" width="11.5703125" bestFit="1" customWidth="1"/>
    <col min="24" max="24" width="9.85546875" bestFit="1" customWidth="1"/>
    <col min="25" max="26" width="9.28515625" bestFit="1" customWidth="1"/>
    <col min="27" max="27" width="11.5703125" bestFit="1" customWidth="1"/>
    <col min="28" max="28" width="9.28515625" bestFit="1" customWidth="1"/>
    <col min="29" max="29" width="11.5703125" bestFit="1" customWidth="1"/>
  </cols>
  <sheetData>
    <row r="1" spans="1:32" ht="33" customHeight="1">
      <c r="A1" s="238"/>
      <c r="B1" s="238"/>
      <c r="C1" s="239" t="s">
        <v>106</v>
      </c>
      <c r="D1" s="239"/>
      <c r="E1" s="239"/>
      <c r="F1" s="239"/>
      <c r="G1" s="239"/>
      <c r="H1" s="239"/>
      <c r="I1" s="239"/>
      <c r="J1" s="239"/>
      <c r="K1" s="6" t="s">
        <v>34</v>
      </c>
      <c r="L1" s="6" t="s">
        <v>33</v>
      </c>
      <c r="M1" s="6" t="s">
        <v>32</v>
      </c>
      <c r="N1" s="6" t="s">
        <v>31</v>
      </c>
    </row>
    <row r="2" spans="1:32" ht="25.5" customHeight="1">
      <c r="A2" s="238"/>
      <c r="B2" s="238"/>
      <c r="C2" s="239"/>
      <c r="D2" s="239"/>
      <c r="E2" s="239"/>
      <c r="F2" s="239"/>
      <c r="G2" s="239"/>
      <c r="H2" s="239"/>
      <c r="I2" s="239"/>
      <c r="J2" s="239"/>
      <c r="K2" s="240"/>
      <c r="L2" s="240"/>
      <c r="M2" s="240"/>
      <c r="N2" s="240"/>
    </row>
    <row r="3" spans="1:32" ht="25.5" customHeight="1">
      <c r="A3" s="238"/>
      <c r="B3" s="238"/>
      <c r="C3" s="239"/>
      <c r="D3" s="239"/>
      <c r="E3" s="239"/>
      <c r="F3" s="239"/>
      <c r="G3" s="239"/>
      <c r="H3" s="239"/>
      <c r="I3" s="239"/>
      <c r="J3" s="239"/>
      <c r="K3" s="240"/>
      <c r="L3" s="240"/>
      <c r="M3" s="240"/>
      <c r="N3" s="240"/>
    </row>
    <row r="4" spans="1:32" ht="25.5" customHeight="1">
      <c r="A4" s="238"/>
      <c r="B4" s="238"/>
      <c r="C4" s="239"/>
      <c r="D4" s="239"/>
      <c r="E4" s="239"/>
      <c r="F4" s="239"/>
      <c r="G4" s="239"/>
      <c r="H4" s="239"/>
      <c r="I4" s="239"/>
      <c r="J4" s="239"/>
      <c r="K4" s="240"/>
      <c r="L4" s="240"/>
      <c r="M4" s="240"/>
      <c r="N4" s="240"/>
    </row>
    <row r="5" spans="1:32" ht="39" customHeight="1">
      <c r="A5" s="238"/>
      <c r="B5" s="238"/>
      <c r="C5" s="239"/>
      <c r="D5" s="239"/>
      <c r="E5" s="239"/>
      <c r="F5" s="239"/>
      <c r="G5" s="239"/>
      <c r="H5" s="239"/>
      <c r="I5" s="239"/>
      <c r="J5" s="239"/>
      <c r="K5" s="240"/>
      <c r="L5" s="240"/>
      <c r="M5" s="240"/>
      <c r="N5" s="240"/>
    </row>
    <row r="6" spans="1:32" ht="37.5" customHeight="1">
      <c r="A6" s="238"/>
      <c r="B6" s="238"/>
      <c r="C6" s="239"/>
      <c r="D6" s="239"/>
      <c r="E6" s="239"/>
      <c r="F6" s="239"/>
      <c r="G6" s="239"/>
      <c r="H6" s="239"/>
      <c r="I6" s="239"/>
      <c r="J6" s="239"/>
      <c r="K6" s="9"/>
      <c r="L6" s="9"/>
      <c r="M6" s="9"/>
      <c r="N6" s="9"/>
    </row>
    <row r="7" spans="1:32" s="5" customFormat="1" ht="30.75" customHeight="1">
      <c r="A7" s="241" t="s">
        <v>2</v>
      </c>
      <c r="B7" s="242" t="s">
        <v>30</v>
      </c>
      <c r="C7" s="237" t="s">
        <v>29</v>
      </c>
      <c r="D7" s="237" t="s">
        <v>28</v>
      </c>
      <c r="E7" s="241" t="s">
        <v>27</v>
      </c>
      <c r="F7" s="241"/>
      <c r="G7" s="241"/>
      <c r="H7" s="241"/>
      <c r="I7" s="241"/>
      <c r="J7" s="241"/>
      <c r="K7" s="241"/>
      <c r="L7" s="242" t="s">
        <v>26</v>
      </c>
      <c r="M7" s="242" t="s">
        <v>25</v>
      </c>
      <c r="N7" s="242" t="s">
        <v>10</v>
      </c>
    </row>
    <row r="8" spans="1:32" s="5" customFormat="1" ht="42" customHeight="1">
      <c r="A8" s="241"/>
      <c r="B8" s="242"/>
      <c r="C8" s="237"/>
      <c r="D8" s="237"/>
      <c r="E8" s="20" t="s">
        <v>38</v>
      </c>
      <c r="F8" s="20" t="s">
        <v>24</v>
      </c>
      <c r="G8" s="20" t="s">
        <v>39</v>
      </c>
      <c r="H8" s="20" t="s">
        <v>40</v>
      </c>
      <c r="I8" s="20" t="s">
        <v>23</v>
      </c>
      <c r="J8" s="20" t="s">
        <v>22</v>
      </c>
      <c r="K8" s="20" t="s">
        <v>21</v>
      </c>
      <c r="L8" s="242"/>
      <c r="M8" s="242"/>
      <c r="N8" s="242"/>
    </row>
    <row r="9" spans="1:32" s="5" customFormat="1" ht="47.25" customHeight="1">
      <c r="A9" s="30">
        <v>1</v>
      </c>
      <c r="B9" s="108" t="s">
        <v>107</v>
      </c>
      <c r="C9" s="39" t="s">
        <v>50</v>
      </c>
      <c r="D9" s="40" t="s">
        <v>45</v>
      </c>
      <c r="E9" s="99">
        <f>+'chi tiết ống nhựard 1'!E8</f>
        <v>429000</v>
      </c>
      <c r="F9" s="99">
        <f>+'chi tiết ống nhựard 1'!G8</f>
        <v>150.23333333333335</v>
      </c>
      <c r="G9" s="37">
        <v>0</v>
      </c>
      <c r="H9" s="37">
        <v>28</v>
      </c>
      <c r="I9" s="36">
        <f t="shared" ref="I9:I14" si="0">+(G9+H9)*2500</f>
        <v>70000</v>
      </c>
      <c r="J9" s="149">
        <f>+F9-SUM(G9:H9)</f>
        <v>122.23333333333335</v>
      </c>
      <c r="K9" s="36">
        <f>+I9+J9*2500</f>
        <v>375583.33333333337</v>
      </c>
      <c r="L9" s="38" t="s">
        <v>108</v>
      </c>
      <c r="M9" s="35" t="s">
        <v>109</v>
      </c>
      <c r="N9" s="34" t="s">
        <v>20</v>
      </c>
    </row>
    <row r="10" spans="1:32" s="5" customFormat="1" ht="44.25" customHeight="1">
      <c r="A10" s="30">
        <v>2</v>
      </c>
      <c r="B10" s="108" t="s">
        <v>107</v>
      </c>
      <c r="C10" s="39" t="s">
        <v>77</v>
      </c>
      <c r="D10" s="40" t="s">
        <v>60</v>
      </c>
      <c r="E10" s="124">
        <f>+'chi tiết ống nhựard 1'!E10</f>
        <v>327000</v>
      </c>
      <c r="F10" s="124">
        <f>+'chi tiết ống nhựard 1'!G9</f>
        <v>130.80000000000001</v>
      </c>
      <c r="G10" s="37">
        <v>0</v>
      </c>
      <c r="H10" s="37">
        <v>49</v>
      </c>
      <c r="I10" s="36">
        <f t="shared" si="0"/>
        <v>122500</v>
      </c>
      <c r="J10" s="149">
        <f>+F10-SUM(G10:H10)</f>
        <v>81.800000000000011</v>
      </c>
      <c r="K10" s="36">
        <f>+I10+J10*2500</f>
        <v>327000</v>
      </c>
      <c r="L10" s="38" t="s">
        <v>108</v>
      </c>
      <c r="M10" s="35" t="s">
        <v>109</v>
      </c>
      <c r="N10" s="34" t="s">
        <v>20</v>
      </c>
    </row>
    <row r="11" spans="1:32" s="5" customFormat="1" ht="39" hidden="1" customHeight="1">
      <c r="A11" s="30">
        <v>3</v>
      </c>
      <c r="B11" s="108" t="s">
        <v>107</v>
      </c>
      <c r="C11" s="39" t="s">
        <v>80</v>
      </c>
      <c r="D11" s="40" t="s">
        <v>49</v>
      </c>
      <c r="E11" s="124">
        <v>385500</v>
      </c>
      <c r="F11" s="124">
        <f>+'chi tiết ống nhựard 1'!G12</f>
        <v>14.4</v>
      </c>
      <c r="G11" s="37">
        <v>0</v>
      </c>
      <c r="H11" s="37">
        <v>12</v>
      </c>
      <c r="I11" s="36">
        <f t="shared" si="0"/>
        <v>30000</v>
      </c>
      <c r="J11" s="149">
        <f>+F11-SUM(G11:H11)</f>
        <v>2.4000000000000004</v>
      </c>
      <c r="K11" s="36">
        <f>+I11+J11*2500</f>
        <v>36000</v>
      </c>
      <c r="L11" s="38" t="s">
        <v>108</v>
      </c>
      <c r="M11" s="35" t="s">
        <v>109</v>
      </c>
      <c r="N11" s="34" t="s">
        <v>20</v>
      </c>
    </row>
    <row r="12" spans="1:32" s="5" customFormat="1" ht="43.5" customHeight="1">
      <c r="A12" s="30">
        <v>3</v>
      </c>
      <c r="B12" s="108" t="s">
        <v>107</v>
      </c>
      <c r="C12" s="39" t="s">
        <v>88</v>
      </c>
      <c r="D12" s="133" t="s">
        <v>81</v>
      </c>
      <c r="E12" s="124">
        <f>+'chi tiết ống nhựard 1'!E17</f>
        <v>780030</v>
      </c>
      <c r="F12" s="124">
        <f>+'chi tiết ống nhựard 1'!G17</f>
        <v>312.012</v>
      </c>
      <c r="G12" s="37">
        <v>0</v>
      </c>
      <c r="H12" s="37">
        <v>95</v>
      </c>
      <c r="I12" s="36">
        <f t="shared" si="0"/>
        <v>237500</v>
      </c>
      <c r="J12" s="149">
        <f>+F12-SUM(G12:H12)</f>
        <v>217.012</v>
      </c>
      <c r="K12" s="36">
        <f>+I12+J12*2500</f>
        <v>780030</v>
      </c>
      <c r="L12" s="38" t="s">
        <v>108</v>
      </c>
      <c r="M12" s="35" t="s">
        <v>109</v>
      </c>
      <c r="N12" s="34" t="s">
        <v>20</v>
      </c>
    </row>
    <row r="13" spans="1:32" s="86" customFormat="1" ht="43.5" customHeight="1">
      <c r="A13" s="30">
        <v>4</v>
      </c>
      <c r="B13" s="108" t="s">
        <v>107</v>
      </c>
      <c r="C13" s="83" t="s">
        <v>92</v>
      </c>
      <c r="D13" s="84" t="s">
        <v>49</v>
      </c>
      <c r="E13" s="99">
        <f>+'chi tiết ống nhựard 1'!E20</f>
        <v>96000</v>
      </c>
      <c r="F13" s="124">
        <f>+'chi tiết ống nhựard 1'!G20</f>
        <v>38.4</v>
      </c>
      <c r="G13" s="85">
        <v>0</v>
      </c>
      <c r="H13" s="85">
        <v>26</v>
      </c>
      <c r="I13" s="45">
        <f t="shared" si="0"/>
        <v>65000</v>
      </c>
      <c r="J13" s="149">
        <f t="shared" ref="J13:J22" si="1">+F13-SUM(G13:H13)</f>
        <v>12.399999999999999</v>
      </c>
      <c r="K13" s="45">
        <f t="shared" ref="K13:K23" si="2">+I13+J13*2500</f>
        <v>96000</v>
      </c>
      <c r="L13" s="38" t="s">
        <v>108</v>
      </c>
      <c r="M13" s="35" t="s">
        <v>109</v>
      </c>
      <c r="N13" s="34" t="s">
        <v>20</v>
      </c>
    </row>
    <row r="14" spans="1:32" s="86" customFormat="1" ht="43.5" customHeight="1">
      <c r="A14" s="30">
        <v>5</v>
      </c>
      <c r="B14" s="108" t="s">
        <v>107</v>
      </c>
      <c r="C14" s="39" t="s">
        <v>63</v>
      </c>
      <c r="D14" s="84" t="s">
        <v>82</v>
      </c>
      <c r="E14" s="121">
        <f>+'chi tiết ống nhựard 1'!E22</f>
        <v>700000</v>
      </c>
      <c r="F14" s="124">
        <f>+'chi tiết ống nhựard 1'!G22</f>
        <v>280</v>
      </c>
      <c r="G14" s="85">
        <v>0</v>
      </c>
      <c r="H14" s="85">
        <v>89</v>
      </c>
      <c r="I14" s="121">
        <f t="shared" si="0"/>
        <v>222500</v>
      </c>
      <c r="J14" s="149">
        <f t="shared" si="1"/>
        <v>191</v>
      </c>
      <c r="K14" s="121">
        <f t="shared" si="2"/>
        <v>700000</v>
      </c>
      <c r="L14" s="38" t="s">
        <v>108</v>
      </c>
      <c r="M14" s="35" t="s">
        <v>109</v>
      </c>
      <c r="N14" s="34" t="s">
        <v>20</v>
      </c>
    </row>
    <row r="15" spans="1:32" s="86" customFormat="1" ht="39" hidden="1" customHeight="1">
      <c r="A15" s="30">
        <v>7</v>
      </c>
      <c r="B15" s="108" t="s">
        <v>107</v>
      </c>
      <c r="C15" s="87"/>
      <c r="D15" s="84" t="s">
        <v>53</v>
      </c>
      <c r="E15" s="45">
        <f>+'chi tiết ống nhựard 1'!E17</f>
        <v>780030</v>
      </c>
      <c r="F15" s="99">
        <f>+'chi tiết ống nhựard 1'!G17</f>
        <v>312.012</v>
      </c>
      <c r="G15" s="85">
        <v>0</v>
      </c>
      <c r="H15" s="85">
        <v>5</v>
      </c>
      <c r="I15" s="45">
        <f t="shared" ref="I15:I20" si="3">+(G15+H15)*2500</f>
        <v>12500</v>
      </c>
      <c r="J15" s="149">
        <f t="shared" si="1"/>
        <v>307.012</v>
      </c>
      <c r="K15" s="45">
        <f t="shared" si="2"/>
        <v>780030</v>
      </c>
      <c r="L15" s="38" t="s">
        <v>108</v>
      </c>
      <c r="M15" s="35" t="s">
        <v>109</v>
      </c>
      <c r="N15" s="34" t="s">
        <v>20</v>
      </c>
      <c r="T15" s="88" t="s">
        <v>54</v>
      </c>
      <c r="U15" s="88" t="s">
        <v>55</v>
      </c>
      <c r="V15" s="88" t="s">
        <v>56</v>
      </c>
      <c r="W15" s="88">
        <v>282000</v>
      </c>
      <c r="X15" s="88">
        <v>112.80000000000001</v>
      </c>
      <c r="Y15" s="88">
        <v>0</v>
      </c>
      <c r="Z15" s="88">
        <v>17</v>
      </c>
      <c r="AA15" s="88">
        <v>42500</v>
      </c>
      <c r="AB15" s="88">
        <v>95.800000000000011</v>
      </c>
      <c r="AC15" s="88">
        <v>282000</v>
      </c>
      <c r="AD15" s="88" t="s">
        <v>57</v>
      </c>
      <c r="AE15" s="88" t="s">
        <v>58</v>
      </c>
      <c r="AF15" s="88" t="s">
        <v>20</v>
      </c>
    </row>
    <row r="16" spans="1:32" s="86" customFormat="1" ht="39" hidden="1" customHeight="1">
      <c r="A16" s="30">
        <v>8</v>
      </c>
      <c r="B16" s="108" t="s">
        <v>107</v>
      </c>
      <c r="C16" s="87"/>
      <c r="D16" s="84" t="s">
        <v>61</v>
      </c>
      <c r="E16" s="99">
        <f>+'chi tiết ống nhựard 1'!E18</f>
        <v>39000</v>
      </c>
      <c r="F16" s="99">
        <f>+'chi tiết ống nhựard 1'!G20</f>
        <v>38.4</v>
      </c>
      <c r="G16" s="85">
        <v>0</v>
      </c>
      <c r="H16" s="85">
        <v>45</v>
      </c>
      <c r="I16" s="45">
        <f t="shared" si="3"/>
        <v>112500</v>
      </c>
      <c r="J16" s="149">
        <f t="shared" si="1"/>
        <v>-6.6000000000000014</v>
      </c>
      <c r="K16" s="45">
        <f t="shared" si="2"/>
        <v>96000</v>
      </c>
      <c r="L16" s="38" t="s">
        <v>108</v>
      </c>
      <c r="M16" s="35" t="s">
        <v>109</v>
      </c>
      <c r="N16" s="34" t="s">
        <v>20</v>
      </c>
    </row>
    <row r="17" spans="1:32" s="86" customFormat="1" ht="44.25" customHeight="1">
      <c r="A17" s="30">
        <v>6</v>
      </c>
      <c r="B17" s="108" t="s">
        <v>107</v>
      </c>
      <c r="C17" s="39" t="s">
        <v>95</v>
      </c>
      <c r="D17" s="40" t="s">
        <v>47</v>
      </c>
      <c r="E17" s="99">
        <f>+'chi tiết ống nhựard 1'!E25</f>
        <v>371015</v>
      </c>
      <c r="F17" s="99">
        <f>+'chi tiết ống nhựard 1'!G25</f>
        <v>125.07166666666667</v>
      </c>
      <c r="G17" s="85">
        <v>0</v>
      </c>
      <c r="H17" s="85">
        <v>19</v>
      </c>
      <c r="I17" s="90">
        <f>+(G17+H17)*2500</f>
        <v>47500</v>
      </c>
      <c r="J17" s="149">
        <f t="shared" si="1"/>
        <v>106.07166666666667</v>
      </c>
      <c r="K17" s="90">
        <f t="shared" si="2"/>
        <v>312679.16666666669</v>
      </c>
      <c r="L17" s="38" t="s">
        <v>108</v>
      </c>
      <c r="M17" s="35" t="s">
        <v>109</v>
      </c>
      <c r="N17" s="34" t="s">
        <v>20</v>
      </c>
    </row>
    <row r="18" spans="1:32" s="86" customFormat="1" ht="47.25" customHeight="1">
      <c r="A18" s="30">
        <v>7</v>
      </c>
      <c r="B18" s="108" t="s">
        <v>107</v>
      </c>
      <c r="C18" s="89" t="s">
        <v>98</v>
      </c>
      <c r="D18" s="84" t="s">
        <v>48</v>
      </c>
      <c r="E18" s="99">
        <f>+'chi tiết ống nhựard 1'!E27</f>
        <v>162000</v>
      </c>
      <c r="F18" s="99">
        <f>+'chi tiết ống nhựard 1'!G27</f>
        <v>270</v>
      </c>
      <c r="G18" s="85">
        <v>0</v>
      </c>
      <c r="H18" s="85">
        <v>19</v>
      </c>
      <c r="I18" s="90">
        <f t="shared" si="3"/>
        <v>47500</v>
      </c>
      <c r="J18" s="149">
        <f t="shared" si="1"/>
        <v>251</v>
      </c>
      <c r="K18" s="90">
        <f t="shared" si="2"/>
        <v>675000</v>
      </c>
      <c r="L18" s="38" t="s">
        <v>108</v>
      </c>
      <c r="M18" s="35" t="s">
        <v>109</v>
      </c>
      <c r="N18" s="34" t="s">
        <v>20</v>
      </c>
    </row>
    <row r="19" spans="1:32" s="86" customFormat="1" ht="44.25" customHeight="1">
      <c r="A19" s="30">
        <v>8</v>
      </c>
      <c r="B19" s="108" t="s">
        <v>107</v>
      </c>
      <c r="C19" s="101" t="s">
        <v>64</v>
      </c>
      <c r="D19" s="102" t="s">
        <v>65</v>
      </c>
      <c r="E19" s="99">
        <f>+'chi tiết ống nhựard 1'!E30</f>
        <v>1845000</v>
      </c>
      <c r="F19" s="99">
        <f>+'chi tiết ống nhựard 1'!G30</f>
        <v>738</v>
      </c>
      <c r="G19" s="85">
        <v>0</v>
      </c>
      <c r="H19" s="85">
        <v>145</v>
      </c>
      <c r="I19" s="90">
        <f t="shared" si="3"/>
        <v>362500</v>
      </c>
      <c r="J19" s="149">
        <f t="shared" si="1"/>
        <v>593</v>
      </c>
      <c r="K19" s="90">
        <f t="shared" si="2"/>
        <v>1845000</v>
      </c>
      <c r="L19" s="38" t="s">
        <v>108</v>
      </c>
      <c r="M19" s="35" t="s">
        <v>109</v>
      </c>
      <c r="N19" s="34" t="s">
        <v>20</v>
      </c>
    </row>
    <row r="20" spans="1:32" s="86" customFormat="1" ht="43.5" customHeight="1">
      <c r="A20" s="30">
        <v>9</v>
      </c>
      <c r="B20" s="108" t="s">
        <v>107</v>
      </c>
      <c r="C20" s="39" t="s">
        <v>66</v>
      </c>
      <c r="D20" s="40" t="s">
        <v>48</v>
      </c>
      <c r="E20" s="99">
        <f>+'chi tiết ống nhựard 1'!E33</f>
        <v>301000</v>
      </c>
      <c r="F20" s="99">
        <f>+'chi tiết ống nhựard 1'!G33</f>
        <v>240.33333333333331</v>
      </c>
      <c r="G20" s="85">
        <v>0</v>
      </c>
      <c r="H20" s="85">
        <v>51</v>
      </c>
      <c r="I20" s="90">
        <f t="shared" si="3"/>
        <v>127500</v>
      </c>
      <c r="J20" s="149">
        <f t="shared" si="1"/>
        <v>189.33333333333331</v>
      </c>
      <c r="K20" s="90">
        <f t="shared" si="2"/>
        <v>600833.33333333326</v>
      </c>
      <c r="L20" s="38" t="s">
        <v>108</v>
      </c>
      <c r="M20" s="35" t="s">
        <v>109</v>
      </c>
      <c r="N20" s="34" t="s">
        <v>20</v>
      </c>
    </row>
    <row r="21" spans="1:32" s="86" customFormat="1" ht="42" customHeight="1">
      <c r="A21" s="30">
        <v>10</v>
      </c>
      <c r="B21" s="108" t="s">
        <v>107</v>
      </c>
      <c r="C21" s="101" t="s">
        <v>67</v>
      </c>
      <c r="D21" s="102" t="s">
        <v>68</v>
      </c>
      <c r="E21" s="99">
        <f>+'chi tiết ống nhựard 1'!E35</f>
        <v>171000</v>
      </c>
      <c r="F21" s="110">
        <f>+'chi tiết ống nhựard 1'!G34</f>
        <v>68.400000000000006</v>
      </c>
      <c r="G21" s="85">
        <v>0</v>
      </c>
      <c r="H21" s="85">
        <v>8</v>
      </c>
      <c r="I21" s="90">
        <f t="shared" ref="I21:I23" si="4">+(G21+H21)*2500</f>
        <v>20000</v>
      </c>
      <c r="J21" s="149">
        <f t="shared" si="1"/>
        <v>60.400000000000006</v>
      </c>
      <c r="K21" s="109">
        <f t="shared" si="2"/>
        <v>171000</v>
      </c>
      <c r="L21" s="38" t="s">
        <v>108</v>
      </c>
      <c r="M21" s="35" t="s">
        <v>109</v>
      </c>
      <c r="N21" s="34" t="s">
        <v>20</v>
      </c>
    </row>
    <row r="22" spans="1:32" s="86" customFormat="1" ht="39" hidden="1" customHeight="1">
      <c r="A22" s="30">
        <v>14</v>
      </c>
      <c r="B22" s="108" t="s">
        <v>107</v>
      </c>
      <c r="C22" s="101"/>
      <c r="D22" s="102" t="s">
        <v>46</v>
      </c>
      <c r="E22" s="45">
        <f>+'chi tiết ống nhựard 1'!E33</f>
        <v>301000</v>
      </c>
      <c r="F22" s="110">
        <f>+'chi tiết ống nhựard 1'!G35</f>
        <v>68.400000000000006</v>
      </c>
      <c r="G22" s="85">
        <v>0</v>
      </c>
      <c r="H22" s="85">
        <v>24</v>
      </c>
      <c r="I22" s="45">
        <f t="shared" si="4"/>
        <v>60000</v>
      </c>
      <c r="J22" s="149">
        <f t="shared" si="1"/>
        <v>44.400000000000006</v>
      </c>
      <c r="K22" s="150">
        <f t="shared" si="2"/>
        <v>171000</v>
      </c>
      <c r="L22" s="38" t="s">
        <v>108</v>
      </c>
      <c r="M22" s="35" t="s">
        <v>109</v>
      </c>
      <c r="N22" s="34" t="s">
        <v>20</v>
      </c>
      <c r="T22" s="88" t="s">
        <v>54</v>
      </c>
      <c r="U22" s="88" t="s">
        <v>59</v>
      </c>
      <c r="V22" s="88" t="s">
        <v>60</v>
      </c>
      <c r="W22" s="88">
        <v>33000</v>
      </c>
      <c r="X22" s="88">
        <v>13.2</v>
      </c>
      <c r="Y22" s="88">
        <v>0</v>
      </c>
      <c r="Z22" s="88">
        <v>102</v>
      </c>
      <c r="AA22" s="88">
        <v>255000</v>
      </c>
      <c r="AB22" s="88">
        <v>-88.8</v>
      </c>
      <c r="AC22" s="88">
        <v>33000</v>
      </c>
      <c r="AD22" s="88" t="s">
        <v>57</v>
      </c>
      <c r="AE22" s="88" t="s">
        <v>58</v>
      </c>
      <c r="AF22" s="88" t="s">
        <v>20</v>
      </c>
    </row>
    <row r="23" spans="1:32" s="11" customFormat="1" ht="42" customHeight="1">
      <c r="A23" s="30">
        <v>11</v>
      </c>
      <c r="B23" s="108" t="s">
        <v>107</v>
      </c>
      <c r="C23" s="39" t="s">
        <v>102</v>
      </c>
      <c r="D23" s="40" t="s">
        <v>47</v>
      </c>
      <c r="E23" s="111">
        <f>+'chi tiết ống nhựard 1'!E37</f>
        <v>0</v>
      </c>
      <c r="F23" s="110">
        <f>+'chi tiết ống nhựard 1'!G36</f>
        <v>0</v>
      </c>
      <c r="G23" s="37">
        <v>0</v>
      </c>
      <c r="H23" s="37">
        <v>0</v>
      </c>
      <c r="I23" s="111">
        <f t="shared" si="4"/>
        <v>0</v>
      </c>
      <c r="J23" s="149">
        <f>+F23-SUM(G23:H23)</f>
        <v>0</v>
      </c>
      <c r="K23" s="150">
        <f t="shared" si="2"/>
        <v>0</v>
      </c>
      <c r="L23" s="38" t="s">
        <v>108</v>
      </c>
      <c r="M23" s="35" t="s">
        <v>109</v>
      </c>
      <c r="N23" s="34" t="s">
        <v>20</v>
      </c>
    </row>
    <row r="24" spans="1:32" s="11" customFormat="1" ht="49.5" customHeight="1">
      <c r="A24" s="224" t="s">
        <v>62</v>
      </c>
      <c r="B24" s="225"/>
      <c r="C24" s="225"/>
      <c r="D24" s="225"/>
      <c r="E24" s="225"/>
      <c r="F24" s="225"/>
      <c r="G24" s="225"/>
      <c r="H24" s="225"/>
      <c r="I24" s="225"/>
      <c r="J24" s="225"/>
      <c r="K24" s="225"/>
      <c r="L24" s="225"/>
      <c r="M24" s="225"/>
      <c r="N24" s="226"/>
    </row>
    <row r="25" spans="1:32" s="11" customFormat="1" ht="14.25" customHeight="1">
      <c r="A25" s="227"/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  <c r="N25" s="229"/>
    </row>
    <row r="26" spans="1:32" ht="21" customHeight="1">
      <c r="A26" s="230" t="s">
        <v>2</v>
      </c>
      <c r="B26" s="231" t="s">
        <v>19</v>
      </c>
      <c r="C26" s="231" t="s">
        <v>18</v>
      </c>
      <c r="D26" s="231" t="s">
        <v>17</v>
      </c>
      <c r="E26" s="232" t="s">
        <v>16</v>
      </c>
      <c r="F26" s="232"/>
      <c r="G26" s="232"/>
      <c r="H26" s="232"/>
      <c r="I26" s="232"/>
      <c r="J26" s="232"/>
      <c r="K26" s="232"/>
      <c r="L26" s="232"/>
      <c r="M26" s="232"/>
      <c r="N26" s="232"/>
    </row>
    <row r="27" spans="1:32" ht="48.75" customHeight="1">
      <c r="A27" s="230"/>
      <c r="B27" s="231"/>
      <c r="C27" s="231"/>
      <c r="D27" s="231"/>
      <c r="E27" s="29" t="s">
        <v>15</v>
      </c>
      <c r="F27" s="29" t="s">
        <v>14</v>
      </c>
      <c r="G27" s="29" t="s">
        <v>13</v>
      </c>
      <c r="H27" s="29" t="s">
        <v>12</v>
      </c>
      <c r="I27" s="29" t="s">
        <v>11</v>
      </c>
      <c r="J27" s="233" t="s">
        <v>10</v>
      </c>
      <c r="K27" s="233"/>
      <c r="L27" s="233"/>
      <c r="M27" s="233"/>
      <c r="N27" s="233"/>
      <c r="O27" s="14" t="s">
        <v>41</v>
      </c>
      <c r="P27" s="14" t="s">
        <v>42</v>
      </c>
    </row>
    <row r="28" spans="1:32" ht="36" customHeight="1">
      <c r="A28" s="10">
        <v>1</v>
      </c>
      <c r="B28" s="140" t="str">
        <f>+C9</f>
        <v>Lõi nhựa
5T(77mm)*85mm key 5.5</v>
      </c>
      <c r="C28" s="15">
        <v>1245.7333333333333</v>
      </c>
      <c r="D28" s="15">
        <f>+C28-H9</f>
        <v>1217.7333333333333</v>
      </c>
      <c r="E28" s="91" t="str">
        <f>+P28&amp;Q28&amp;"("&amp;O28&amp;R28</f>
        <v>4 EA (60DAY)</v>
      </c>
      <c r="F28" s="108">
        <v>44046</v>
      </c>
      <c r="G28" s="16">
        <v>145</v>
      </c>
      <c r="H28" s="16">
        <v>121</v>
      </c>
      <c r="I28" s="17">
        <f>+G28+H28-SUM(G9:H9)</f>
        <v>238</v>
      </c>
      <c r="J28" s="236"/>
      <c r="K28" s="236"/>
      <c r="L28" s="236"/>
      <c r="M28" s="236"/>
      <c r="N28" s="236"/>
      <c r="O28" s="12">
        <v>60</v>
      </c>
      <c r="P28">
        <f>+ROUNDUP(I28/O28,0)</f>
        <v>4</v>
      </c>
      <c r="Q28" t="s">
        <v>44</v>
      </c>
      <c r="R28" t="s">
        <v>43</v>
      </c>
    </row>
    <row r="29" spans="1:32" s="86" customFormat="1" ht="36" customHeight="1">
      <c r="A29" s="42">
        <v>2</v>
      </c>
      <c r="B29" s="140" t="str">
        <f t="shared" ref="B29:B33" si="5">+C10</f>
        <v>Lõi nhựa
5T(77mm)*21mm key 5.5</v>
      </c>
      <c r="C29" s="15">
        <v>806</v>
      </c>
      <c r="D29" s="92">
        <f>+C29-SUM(G7:H7)</f>
        <v>806</v>
      </c>
      <c r="E29" s="91" t="str">
        <f t="shared" ref="E29:E36" si="6">+P29&amp;Q29&amp;"("&amp;O29&amp;R29</f>
        <v>2 EA (60DAY)</v>
      </c>
      <c r="F29" s="108">
        <v>44046</v>
      </c>
      <c r="G29" s="93">
        <v>15</v>
      </c>
      <c r="H29" s="93">
        <v>89</v>
      </c>
      <c r="I29" s="45">
        <f>+G29+H29-SUM(G13:H13)</f>
        <v>78</v>
      </c>
      <c r="J29" s="234"/>
      <c r="K29" s="234"/>
      <c r="L29" s="234"/>
      <c r="M29" s="234"/>
      <c r="N29" s="234"/>
      <c r="O29" s="12">
        <v>60</v>
      </c>
      <c r="P29" s="86">
        <f t="shared" ref="P29:P30" si="7">+ROUNDUP(I29/O29,0)</f>
        <v>2</v>
      </c>
      <c r="Q29" s="86" t="s">
        <v>44</v>
      </c>
      <c r="R29" s="86" t="s">
        <v>43</v>
      </c>
    </row>
    <row r="30" spans="1:32" s="94" customFormat="1" ht="36" hidden="1" customHeight="1">
      <c r="A30" s="10">
        <v>3</v>
      </c>
      <c r="B30" s="140" t="str">
        <f t="shared" si="5"/>
        <v>Lõi nhựa
5T(77mm)*63mm key 5.5</v>
      </c>
      <c r="C30" s="15">
        <v>918</v>
      </c>
      <c r="D30" s="92">
        <f>+C30-SUM(G13:H13)</f>
        <v>892</v>
      </c>
      <c r="E30" s="91" t="str">
        <f>+P30&amp;Q30&amp;"("&amp;O30&amp;R30</f>
        <v>2 EA (60DAY)</v>
      </c>
      <c r="F30" s="108">
        <v>44046</v>
      </c>
      <c r="G30" s="92">
        <v>51.4</v>
      </c>
      <c r="H30" s="85">
        <v>36</v>
      </c>
      <c r="I30" s="45">
        <f>+G30+H30-SUM(G15:H15)</f>
        <v>82.4</v>
      </c>
      <c r="J30" s="234"/>
      <c r="K30" s="234"/>
      <c r="L30" s="234"/>
      <c r="M30" s="234"/>
      <c r="N30" s="234"/>
      <c r="O30" s="12">
        <v>60</v>
      </c>
      <c r="P30" s="86">
        <f t="shared" si="7"/>
        <v>2</v>
      </c>
      <c r="Q30" s="86" t="s">
        <v>44</v>
      </c>
      <c r="R30" s="86" t="s">
        <v>43</v>
      </c>
    </row>
    <row r="31" spans="1:32" s="86" customFormat="1" ht="36" customHeight="1">
      <c r="A31" s="42">
        <v>3</v>
      </c>
      <c r="B31" s="140" t="str">
        <f t="shared" si="5"/>
        <v>Lõi nhựa 5T(77mm)*33mm key 5.5</v>
      </c>
      <c r="C31" s="15">
        <v>456</v>
      </c>
      <c r="D31" s="92">
        <f>+C31-H18</f>
        <v>437</v>
      </c>
      <c r="E31" s="91" t="str">
        <f>+P31&amp;Q31&amp;"("&amp;O31&amp;R31</f>
        <v>6 EA (60DAY)</v>
      </c>
      <c r="F31" s="108">
        <v>44046</v>
      </c>
      <c r="G31" s="93">
        <v>188</v>
      </c>
      <c r="H31" s="93">
        <v>214</v>
      </c>
      <c r="I31" s="45">
        <f>+G31+H31-SUM(G16:H16)</f>
        <v>357</v>
      </c>
      <c r="J31" s="234"/>
      <c r="K31" s="234"/>
      <c r="L31" s="234"/>
      <c r="M31" s="234"/>
      <c r="N31" s="234"/>
      <c r="O31" s="12">
        <v>60</v>
      </c>
      <c r="P31" s="86">
        <f>+ROUNDUP(I31/O31,0)</f>
        <v>6</v>
      </c>
      <c r="Q31" s="86" t="s">
        <v>44</v>
      </c>
      <c r="R31" s="86" t="s">
        <v>43</v>
      </c>
    </row>
    <row r="32" spans="1:32" s="86" customFormat="1" ht="36" customHeight="1">
      <c r="A32" s="10">
        <v>4</v>
      </c>
      <c r="B32" s="140" t="str">
        <f t="shared" si="5"/>
        <v>Lõi nhựa 5T(77mm)*64mm key 5.5</v>
      </c>
      <c r="C32" s="15">
        <v>345</v>
      </c>
      <c r="D32" s="92">
        <f>+C32-H10</f>
        <v>296</v>
      </c>
      <c r="E32" s="91" t="str">
        <f>+P32&amp;Q32&amp;"("&amp;O32&amp;R32</f>
        <v>2 EA (63DAY)</v>
      </c>
      <c r="F32" s="108">
        <v>44032</v>
      </c>
      <c r="G32" s="93">
        <v>69</v>
      </c>
      <c r="H32" s="93">
        <v>42</v>
      </c>
      <c r="I32" s="124">
        <f>+G32+H32-SUM(G17:H17)</f>
        <v>92</v>
      </c>
      <c r="J32" s="234"/>
      <c r="K32" s="234"/>
      <c r="L32" s="234"/>
      <c r="M32" s="234"/>
      <c r="N32" s="234"/>
      <c r="O32" s="12">
        <v>63</v>
      </c>
      <c r="P32" s="86">
        <f>+ROUNDUP(I32/O32,0)</f>
        <v>2</v>
      </c>
      <c r="Q32" s="86" t="s">
        <v>44</v>
      </c>
      <c r="R32" s="86" t="s">
        <v>43</v>
      </c>
    </row>
    <row r="33" spans="1:18" s="97" customFormat="1" ht="36" customHeight="1">
      <c r="A33" s="42">
        <v>5</v>
      </c>
      <c r="B33" s="140" t="str">
        <f t="shared" si="5"/>
        <v>Lõi nhựa
5T(77mm)*62mm key 5.5</v>
      </c>
      <c r="C33" s="15">
        <v>598</v>
      </c>
      <c r="D33" s="92">
        <f>+C33-H17</f>
        <v>579</v>
      </c>
      <c r="E33" s="91" t="str">
        <f t="shared" si="6"/>
        <v>3 EA (60DAY)</v>
      </c>
      <c r="F33" s="108">
        <v>44046</v>
      </c>
      <c r="G33" s="92">
        <v>194</v>
      </c>
      <c r="H33" s="85">
        <v>3</v>
      </c>
      <c r="I33" s="124">
        <f>+G33+H33-SUM(G18:H18)</f>
        <v>178</v>
      </c>
      <c r="J33" s="235"/>
      <c r="K33" s="235"/>
      <c r="L33" s="235"/>
      <c r="M33" s="235"/>
      <c r="N33" s="235"/>
      <c r="O33" s="12">
        <v>60</v>
      </c>
      <c r="P33" s="86">
        <f>+ROUNDUP(I33/O33,0)</f>
        <v>3</v>
      </c>
      <c r="Q33" s="86" t="s">
        <v>44</v>
      </c>
      <c r="R33" s="86" t="s">
        <v>43</v>
      </c>
    </row>
    <row r="34" spans="1:18" s="86" customFormat="1" ht="36" customHeight="1">
      <c r="A34" s="10">
        <v>6</v>
      </c>
      <c r="B34" s="140" t="str">
        <f>+C17</f>
        <v>Lõi nhựa 5T(77mm)*60mm key 5.5</v>
      </c>
      <c r="C34" s="15">
        <v>1268</v>
      </c>
      <c r="D34" s="92">
        <f>+C34-H18</f>
        <v>1249</v>
      </c>
      <c r="E34" s="91" t="str">
        <f t="shared" si="6"/>
        <v xml:space="preserve"> EA (60DAY)</v>
      </c>
      <c r="F34" s="108">
        <v>44046</v>
      </c>
      <c r="G34" s="96">
        <v>53</v>
      </c>
      <c r="H34" s="96">
        <v>38</v>
      </c>
      <c r="I34" s="45">
        <f>+G34+H34-SUM(G18:H18)</f>
        <v>72</v>
      </c>
      <c r="J34" s="235"/>
      <c r="K34" s="235"/>
      <c r="L34" s="235"/>
      <c r="M34" s="235"/>
      <c r="N34" s="235"/>
      <c r="O34" s="12">
        <v>60</v>
      </c>
      <c r="Q34" s="86" t="s">
        <v>44</v>
      </c>
      <c r="R34" s="86" t="s">
        <v>43</v>
      </c>
    </row>
    <row r="35" spans="1:18" s="94" customFormat="1" ht="36" customHeight="1">
      <c r="A35" s="42">
        <v>7</v>
      </c>
      <c r="B35" s="140" t="str">
        <f>+C18</f>
        <v>Lõi nhựa 4T(6")*120mm</v>
      </c>
      <c r="C35" s="15">
        <v>1294</v>
      </c>
      <c r="D35" s="92">
        <f>+C35-H19</f>
        <v>1149</v>
      </c>
      <c r="E35" s="91" t="str">
        <f t="shared" si="6"/>
        <v>5 EA (60DAY)</v>
      </c>
      <c r="F35" s="108">
        <v>44046</v>
      </c>
      <c r="G35" s="92">
        <v>306.60000000000002</v>
      </c>
      <c r="H35" s="85">
        <v>117</v>
      </c>
      <c r="I35" s="45">
        <f>+G35+H35-SUM(G19:H19)</f>
        <v>278.60000000000002</v>
      </c>
      <c r="J35" s="235"/>
      <c r="K35" s="235"/>
      <c r="L35" s="235"/>
      <c r="M35" s="235"/>
      <c r="N35" s="235"/>
      <c r="O35" s="12">
        <v>60</v>
      </c>
      <c r="P35" s="86">
        <f t="shared" ref="P35:P37" si="8">+ROUNDUP(I35/O35,0)</f>
        <v>5</v>
      </c>
      <c r="Q35" s="86" t="s">
        <v>44</v>
      </c>
      <c r="R35" s="86" t="s">
        <v>43</v>
      </c>
    </row>
    <row r="36" spans="1:18" s="86" customFormat="1" ht="36" customHeight="1">
      <c r="A36" s="10">
        <v>8</v>
      </c>
      <c r="B36" s="140" t="str">
        <f>+C19</f>
        <v>Lõi nhựa 
5T(77mm)*67mm key 5.5</v>
      </c>
      <c r="C36" s="15">
        <v>1169</v>
      </c>
      <c r="D36" s="92">
        <f>+C36-H21</f>
        <v>1161</v>
      </c>
      <c r="E36" s="91" t="str">
        <f t="shared" si="6"/>
        <v>12 EA (30DAY)</v>
      </c>
      <c r="F36" s="108">
        <v>44075</v>
      </c>
      <c r="G36" s="92">
        <v>251</v>
      </c>
      <c r="H36" s="85">
        <v>91</v>
      </c>
      <c r="I36" s="100">
        <f>+G36+H36-SUM(G21:H21)</f>
        <v>334</v>
      </c>
      <c r="J36" s="235"/>
      <c r="K36" s="235"/>
      <c r="L36" s="235"/>
      <c r="M36" s="235"/>
      <c r="N36" s="235"/>
      <c r="O36" s="12">
        <v>30</v>
      </c>
      <c r="P36" s="86">
        <f t="shared" si="8"/>
        <v>12</v>
      </c>
      <c r="Q36" s="86" t="s">
        <v>44</v>
      </c>
      <c r="R36" s="86" t="s">
        <v>43</v>
      </c>
    </row>
    <row r="37" spans="1:18" s="86" customFormat="1" ht="36" customHeight="1">
      <c r="A37" s="42">
        <v>9</v>
      </c>
      <c r="B37" s="140" t="str">
        <f>+C20</f>
        <v>Lõi nhựa
5T(77mm)*87mm key 5.5</v>
      </c>
      <c r="C37" s="15">
        <v>1120</v>
      </c>
      <c r="D37" s="92">
        <f>+C37-H21</f>
        <v>1112</v>
      </c>
      <c r="E37" s="95" t="str">
        <f t="shared" ref="E37" si="9">+P37&amp;Q37&amp;"("&amp;O37&amp;R37</f>
        <v>1 EA (120DAY)</v>
      </c>
      <c r="F37" s="108" t="s">
        <v>52</v>
      </c>
      <c r="G37" s="95">
        <v>26.4</v>
      </c>
      <c r="H37" s="95">
        <v>0</v>
      </c>
      <c r="I37" s="100">
        <f>+G37+H37-SUM(G21:H21)</f>
        <v>18.399999999999999</v>
      </c>
      <c r="J37" s="235"/>
      <c r="K37" s="235"/>
      <c r="L37" s="235"/>
      <c r="M37" s="235"/>
      <c r="N37" s="235"/>
      <c r="O37" s="12">
        <v>120</v>
      </c>
      <c r="P37" s="86">
        <f t="shared" si="8"/>
        <v>1</v>
      </c>
      <c r="Q37" s="86" t="s">
        <v>44</v>
      </c>
      <c r="R37" s="86" t="s">
        <v>43</v>
      </c>
    </row>
    <row r="38" spans="1:18" ht="36" customHeight="1">
      <c r="A38" s="10">
        <v>10</v>
      </c>
      <c r="B38" s="140" t="str">
        <f>+C21</f>
        <v>Lõi nhựa
4T(6")*86mm</v>
      </c>
      <c r="C38" s="15">
        <v>782</v>
      </c>
      <c r="D38" s="15">
        <f>+C38-H20</f>
        <v>731</v>
      </c>
      <c r="E38" s="43" t="str">
        <f>+P38&amp;Q38&amp;"("&amp;O38&amp;R38</f>
        <v>3 EA (30DAY)</v>
      </c>
      <c r="F38" s="108">
        <v>44075</v>
      </c>
      <c r="G38" s="41">
        <v>69.333333333333329</v>
      </c>
      <c r="H38" s="44">
        <v>24</v>
      </c>
      <c r="I38" s="100">
        <f>+G38+H38-SUM(G22:H22)</f>
        <v>69.333333333333329</v>
      </c>
      <c r="J38" s="234"/>
      <c r="K38" s="234"/>
      <c r="L38" s="234"/>
      <c r="M38" s="234"/>
      <c r="N38" s="234"/>
      <c r="O38" s="12">
        <v>30</v>
      </c>
      <c r="P38">
        <f>+ROUNDUP(I38/O38,0)</f>
        <v>3</v>
      </c>
      <c r="Q38" t="s">
        <v>44</v>
      </c>
      <c r="R38" t="s">
        <v>43</v>
      </c>
    </row>
    <row r="39" spans="1:18" ht="36" customHeight="1">
      <c r="A39" s="42">
        <v>11</v>
      </c>
      <c r="B39" s="140" t="str">
        <f>+C23</f>
        <v>Lõi nhựa
4T(6")*75mm</v>
      </c>
      <c r="C39" s="15">
        <v>1120</v>
      </c>
      <c r="D39" s="15">
        <f t="shared" ref="D39" si="10">+C39-H28</f>
        <v>999</v>
      </c>
      <c r="E39" s="43" t="str">
        <f t="shared" ref="E39" si="11">+P39&amp;Q39&amp;"("&amp;O39&amp;R39</f>
        <v>6 EA (30DAY)</v>
      </c>
      <c r="F39" s="108">
        <v>44075</v>
      </c>
      <c r="G39" s="15">
        <v>115</v>
      </c>
      <c r="H39" s="112">
        <v>45</v>
      </c>
      <c r="I39" s="125">
        <f>+G39+H39-SUM(G23:H23)</f>
        <v>160</v>
      </c>
      <c r="J39" s="223"/>
      <c r="K39" s="223"/>
      <c r="L39" s="223"/>
      <c r="M39" s="223"/>
      <c r="N39" s="223"/>
      <c r="O39" s="12">
        <v>30</v>
      </c>
      <c r="P39">
        <f>+ROUNDUP(I39/O39,0)</f>
        <v>6</v>
      </c>
      <c r="Q39" t="s">
        <v>44</v>
      </c>
      <c r="R39" t="s">
        <v>43</v>
      </c>
    </row>
    <row r="41" spans="1:18" s="4" customFormat="1">
      <c r="I41" s="13"/>
      <c r="O41"/>
      <c r="P41"/>
      <c r="Q41"/>
      <c r="R41"/>
    </row>
  </sheetData>
  <sheetProtection formatCells="0" formatRows="0" insertColumns="0" insertRows="0" insertHyperlinks="0" deleteRows="0" selectLockedCells="1" sort="0" autoFilter="0" pivotTables="0" selectUnlockedCells="1"/>
  <mergeCells count="33">
    <mergeCell ref="J35:N35"/>
    <mergeCell ref="M7:M8"/>
    <mergeCell ref="N7:N8"/>
    <mergeCell ref="M2:M5"/>
    <mergeCell ref="N2:N5"/>
    <mergeCell ref="E7:K7"/>
    <mergeCell ref="L7:L8"/>
    <mergeCell ref="J29:N29"/>
    <mergeCell ref="J32:N32"/>
    <mergeCell ref="D7:D8"/>
    <mergeCell ref="A1:B6"/>
    <mergeCell ref="C1:J6"/>
    <mergeCell ref="K2:K5"/>
    <mergeCell ref="L2:L5"/>
    <mergeCell ref="A7:A8"/>
    <mergeCell ref="B7:B8"/>
    <mergeCell ref="C7:C8"/>
    <mergeCell ref="J39:N39"/>
    <mergeCell ref="A24:N25"/>
    <mergeCell ref="A26:A27"/>
    <mergeCell ref="B26:B27"/>
    <mergeCell ref="C26:C27"/>
    <mergeCell ref="D26:D27"/>
    <mergeCell ref="E26:N26"/>
    <mergeCell ref="J27:N27"/>
    <mergeCell ref="J38:N38"/>
    <mergeCell ref="J31:N31"/>
    <mergeCell ref="J33:N33"/>
    <mergeCell ref="J28:N28"/>
    <mergeCell ref="J30:N30"/>
    <mergeCell ref="J36:N36"/>
    <mergeCell ref="J37:N37"/>
    <mergeCell ref="J34:N34"/>
  </mergeCells>
  <phoneticPr fontId="31" type="noConversion"/>
  <printOptions horizontalCentered="1" verticalCentered="1"/>
  <pageMargins left="0" right="0" top="0" bottom="0" header="0" footer="0"/>
  <pageSetup paperSize="9" scale="4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C8"/>
  <sheetViews>
    <sheetView workbookViewId="0">
      <selection activeCell="C1" sqref="C1:C8"/>
    </sheetView>
  </sheetViews>
  <sheetFormatPr defaultRowHeight="15"/>
  <sheetData>
    <row r="1" spans="3:3" ht="19.5">
      <c r="C1" s="39"/>
    </row>
    <row r="2" spans="3:3" ht="20.25">
      <c r="C2" s="83"/>
    </row>
    <row r="3" spans="3:3" ht="20.25">
      <c r="C3" s="87"/>
    </row>
    <row r="4" spans="3:3" ht="20.25">
      <c r="C4" s="87"/>
    </row>
    <row r="5" spans="3:3" ht="19.5">
      <c r="C5" s="39"/>
    </row>
    <row r="6" spans="3:3" ht="20.25">
      <c r="C6" s="89"/>
    </row>
    <row r="7" spans="3:3" ht="18.75">
      <c r="C7" s="101"/>
    </row>
    <row r="8" spans="3:3" ht="19.5">
      <c r="C8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chi tiết ống nhựard 1</vt:lpstr>
      <vt:lpstr>Sheet2</vt:lpstr>
      <vt:lpstr>ống nhựa (3)</vt:lpstr>
      <vt:lpstr>Sheet1</vt:lpstr>
      <vt:lpstr>'chi tiết ống nhựard 1'!Print_Area</vt:lpstr>
      <vt:lpstr>'ống nhựa (3)'!Print_Area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CUONG</dc:creator>
  <cp:lastModifiedBy>Admin</cp:lastModifiedBy>
  <cp:lastPrinted>2020-10-06T08:18:31Z</cp:lastPrinted>
  <dcterms:created xsi:type="dcterms:W3CDTF">2020-01-18T04:50:53Z</dcterms:created>
  <dcterms:modified xsi:type="dcterms:W3CDTF">2020-10-15T03:25:03Z</dcterms:modified>
</cp:coreProperties>
</file>