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CƯƠNG_2020\ĐXMH 2020\T10\"/>
    </mc:Choice>
  </mc:AlternateContent>
  <xr:revisionPtr revIDLastSave="0" documentId="8_{2E4B7701-03D3-4380-B5B5-C62F06616A6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OBIN" sheetId="3" r:id="rId1"/>
    <sheet name="chi tiết ống nhựard (4)" sheetId="1" r:id="rId2"/>
    <sheet name="Sheet1" sheetId="4" r:id="rId3"/>
  </sheets>
  <externalReferences>
    <externalReference r:id="rId4"/>
    <externalReference r:id="rId5"/>
    <externalReference r:id="rId6"/>
    <externalReference r:id="rId7"/>
  </externalReferences>
  <definedNames>
    <definedName name="hoa" localSheetId="0">#REF!</definedName>
    <definedName name="hoa" localSheetId="1">#REF!</definedName>
    <definedName name="hoa">#REF!</definedName>
    <definedName name="N2A">OFFSET([1]보고자료용!$B$6,0,0,1,COUNTA([1]보고자료용!$A$6:$IV$6)-2)</definedName>
    <definedName name="NANO">OFFSET([1]보고자료용!$B$5,0,0,1,COUNTA([1]보고자료용!$A$5:$IV$5)-2)</definedName>
    <definedName name="_xlnm.Print_Area" localSheetId="0">BOBIN!$A$1:$N$24</definedName>
    <definedName name="_xlnm.Print_Area" localSheetId="1">'chi tiết ống nhựard (4)'!$A$1:$K$48</definedName>
    <definedName name="계">OFFSET([1]보고자료용!$B$9,0,0,1,COUNTA([1]보고자료용!$A$9:$IV$9)-2)</definedName>
    <definedName name="금호">OFFSET([1]보고자료용!$B$7,0,0,1,COUNTA([1]보고자료용!$A$7:$IV$7)-2)</definedName>
    <definedName name="기타">OFFSET([1]보고자료용!$B$8,0,0,1,COUNTA([1]보고자료용!$A$8:$IV$8)-2)</definedName>
    <definedName name="기호" localSheetId="0">#REF!</definedName>
    <definedName name="기호" localSheetId="1">#REF!</definedName>
    <definedName name="기호">#REF!</definedName>
    <definedName name="날자목록" localSheetId="0">#REF!</definedName>
    <definedName name="날자목록" localSheetId="1">#REF!</definedName>
    <definedName name="날자목록">#REF!</definedName>
    <definedName name="대광">OFFSET([1]보고자료용!$B$3,0,0,1,COUNTA([1]보고자료용!$A$3:$IV$3)-2)</definedName>
    <definedName name="대성" localSheetId="0">OFFSET([1]보고자료용!#REF!,0,0,1,COUNTA([1]보고자료용!#REF!)-2)</definedName>
    <definedName name="대성" localSheetId="1">OFFSET([1]보고자료용!#REF!,0,0,1,COUNTA([1]보고자료용!#REF!)-2)</definedName>
    <definedName name="대성">OFFSET([1]보고자료용!#REF!,0,0,1,COUNTA([1]보고자료용!#REF!)-2)</definedName>
    <definedName name="대지" localSheetId="0">#REF!</definedName>
    <definedName name="대지" localSheetId="1">#REF!</definedName>
    <definedName name="대지">#REF!</definedName>
    <definedName name="도번" localSheetId="0">#REF!</definedName>
    <definedName name="도번" localSheetId="1">#REF!</definedName>
    <definedName name="도번">#REF!</definedName>
    <definedName name="모델" localSheetId="0">#REF!</definedName>
    <definedName name="모델" localSheetId="1">#REF!</definedName>
    <definedName name="모델">#REF!</definedName>
    <definedName name="업체" localSheetId="0">#REF!</definedName>
    <definedName name="업체" localSheetId="1">#REF!</definedName>
    <definedName name="업체">#REF!</definedName>
    <definedName name="업체명" localSheetId="0">#REF!</definedName>
    <definedName name="업체명" localSheetId="1">#REF!</definedName>
    <definedName name="업체명">#REF!</definedName>
    <definedName name="월_TITLE">OFFSET([1]보고자료용!$B$2,0,0,1,COUNTA([1]보고자료용!$A$2:$IV$2)-2)</definedName>
    <definedName name="이라이콤" localSheetId="0">OFFSET([1]보고자료용!#REF!,0,0,1,COUNTA([1]보고자료용!#REF!)-2)</definedName>
    <definedName name="이라이콤" localSheetId="1">OFFSET([1]보고자료용!#REF!,0,0,1,COUNTA([1]보고자료용!#REF!)-2)</definedName>
    <definedName name="이라이콤">OFFSET([1]보고자료용!#REF!,0,0,1,COUNTA([1]보고자료용!#REF!)-2)</definedName>
    <definedName name="일일">'[2]일일불량-9909'!$A$3:$L$6</definedName>
    <definedName name="품명" localSheetId="0">#REF!</definedName>
    <definedName name="품명" localSheetId="1">#REF!</definedName>
    <definedName name="품명">#REF!</definedName>
    <definedName name="필터타이틀" localSheetId="0">#REF!</definedName>
    <definedName name="필터타이틀" localSheetId="1">#REF!</definedName>
    <definedName name="필터타이틀">#REF!</definedName>
    <definedName name="한성">OFFSET([1]보고자료용!$B$4,0,0,1,COUNTA([1]보고자료용!$A$4:$IV$4)-2)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3" l="1"/>
  <c r="P24" i="3"/>
  <c r="C24" i="1"/>
  <c r="C25" i="1"/>
  <c r="C26" i="1"/>
  <c r="C23" i="1"/>
  <c r="E24" i="1"/>
  <c r="E25" i="1"/>
  <c r="E26" i="1"/>
  <c r="E23" i="1"/>
  <c r="E17" i="1"/>
  <c r="E18" i="1"/>
  <c r="E19" i="1"/>
  <c r="E20" i="1"/>
  <c r="E21" i="1"/>
  <c r="E16" i="1"/>
  <c r="G16" i="1" s="1"/>
  <c r="C17" i="1"/>
  <c r="C18" i="1"/>
  <c r="C19" i="1"/>
  <c r="C20" i="1"/>
  <c r="C21" i="1"/>
  <c r="C16" i="1"/>
  <c r="C12" i="1"/>
  <c r="C13" i="1"/>
  <c r="C14" i="1"/>
  <c r="C11" i="1"/>
  <c r="E12" i="1"/>
  <c r="E13" i="1"/>
  <c r="E14" i="1"/>
  <c r="E11" i="1"/>
  <c r="C5" i="1"/>
  <c r="C6" i="1"/>
  <c r="C7" i="1"/>
  <c r="C8" i="1"/>
  <c r="C9" i="1"/>
  <c r="C4" i="1"/>
  <c r="E5" i="1"/>
  <c r="E6" i="1"/>
  <c r="E7" i="1"/>
  <c r="E8" i="1"/>
  <c r="E9" i="1"/>
  <c r="E4" i="1"/>
  <c r="E22" i="1" l="1"/>
  <c r="C22" i="3" l="1"/>
  <c r="C21" i="3"/>
  <c r="C20" i="3"/>
  <c r="C19" i="3"/>
  <c r="H22" i="3"/>
  <c r="H21" i="3"/>
  <c r="I21" i="3" s="1"/>
  <c r="P21" i="3" s="1"/>
  <c r="E21" i="3" s="1"/>
  <c r="H20" i="3"/>
  <c r="H19" i="3"/>
  <c r="G7" i="1"/>
  <c r="G5" i="1"/>
  <c r="G8" i="1"/>
  <c r="G9" i="1"/>
  <c r="E10" i="1"/>
  <c r="E9" i="3" s="1"/>
  <c r="E27" i="1" l="1"/>
  <c r="S26" i="3"/>
  <c r="I9" i="3"/>
  <c r="G24" i="1" l="1"/>
  <c r="G25" i="1"/>
  <c r="G26" i="1"/>
  <c r="G21" i="1"/>
  <c r="G20" i="1"/>
  <c r="G19" i="1"/>
  <c r="G18" i="1"/>
  <c r="G17" i="1"/>
  <c r="D21" i="3" l="1"/>
  <c r="D22" i="3"/>
  <c r="D20" i="3"/>
  <c r="I20" i="3" l="1"/>
  <c r="P20" i="3" s="1"/>
  <c r="E20" i="3" s="1"/>
  <c r="G22" i="1" l="1"/>
  <c r="E15" i="1" l="1"/>
  <c r="E10" i="3" s="1"/>
  <c r="G12" i="1"/>
  <c r="G14" i="1"/>
  <c r="G13" i="1"/>
  <c r="G4" i="1" l="1"/>
  <c r="G10" i="1" s="1"/>
  <c r="T17" i="3"/>
  <c r="W8" i="3"/>
  <c r="G23" i="1" l="1"/>
  <c r="G27" i="1" s="1"/>
  <c r="I23" i="1" s="1"/>
  <c r="G11" i="1"/>
  <c r="G15" i="1" s="1"/>
  <c r="N26" i="3" l="1"/>
  <c r="D19" i="3" l="1"/>
  <c r="I22" i="3"/>
  <c r="P22" i="3" s="1"/>
  <c r="E22" i="3" s="1"/>
  <c r="I19" i="3"/>
  <c r="P19" i="3" s="1"/>
  <c r="E19" i="3" s="1"/>
  <c r="I12" i="3" l="1"/>
  <c r="I11" i="3"/>
  <c r="I10" i="3"/>
  <c r="E31" i="1" l="1"/>
  <c r="E32" i="1" s="1"/>
  <c r="C31" i="1"/>
  <c r="E29" i="1"/>
  <c r="E28" i="1"/>
  <c r="C29" i="1"/>
  <c r="C28" i="1"/>
  <c r="G31" i="1" l="1"/>
  <c r="G32" i="1" s="1"/>
  <c r="I31" i="1" l="1"/>
  <c r="J31" i="1" s="1"/>
  <c r="E30" i="1" l="1"/>
  <c r="E11" i="3" l="1"/>
  <c r="K11" i="3" s="1"/>
  <c r="G29" i="1" l="1"/>
  <c r="G28" i="1"/>
  <c r="G30" i="1" l="1"/>
  <c r="I28" i="1" l="1"/>
  <c r="J28" i="1" s="1"/>
  <c r="I16" i="1" l="1"/>
  <c r="J16" i="1" s="1"/>
  <c r="F11" i="3"/>
  <c r="J11" i="3" s="1"/>
  <c r="K10" i="3" l="1"/>
  <c r="I11" i="1" l="1"/>
  <c r="J11" i="1" s="1"/>
  <c r="F10" i="3" l="1"/>
  <c r="J10" i="3" s="1"/>
  <c r="E12" i="3"/>
  <c r="K12" i="3" s="1"/>
  <c r="F9" i="3" l="1"/>
  <c r="J9" i="3" s="1"/>
  <c r="I4" i="1" l="1"/>
  <c r="J4" i="1" s="1"/>
  <c r="K9" i="3" l="1"/>
  <c r="J23" i="1" l="1"/>
  <c r="F12" i="3"/>
  <c r="J12" i="3" s="1"/>
</calcChain>
</file>

<file path=xl/sharedStrings.xml><?xml version="1.0" encoding="utf-8"?>
<sst xmlns="http://schemas.openxmlformats.org/spreadsheetml/2006/main" count="133" uniqueCount="100">
  <si>
    <t>Bộ phận đề xuất:
요청 부서</t>
  </si>
  <si>
    <t>SẢN XUẤT</t>
  </si>
  <si>
    <t>NO</t>
  </si>
  <si>
    <t>Tên - Kích thước - Đơn vị
품명-치수-단위</t>
  </si>
  <si>
    <t>구분 Phân loại</t>
  </si>
  <si>
    <t>FCST
5 WEEK</t>
  </si>
  <si>
    <t>Số lượng sử dụng/1 EA
사용기준 1 EA</t>
  </si>
  <si>
    <t>Số lượng cần dùng</t>
  </si>
  <si>
    <t>Ghi chú</t>
  </si>
  <si>
    <t>TOTAL FCST</t>
  </si>
  <si>
    <t>LJ63-17308A</t>
  </si>
  <si>
    <t>LJ63-18644A</t>
  </si>
  <si>
    <t>Người lập 
작성자</t>
  </si>
  <si>
    <t>Kiểm tra 1
1 검토</t>
  </si>
  <si>
    <t>Kiểm tra 2
2 검토</t>
  </si>
  <si>
    <t>Phê duyệt
승인</t>
  </si>
  <si>
    <t>요청일
&lt;Ngày yêu cầu&gt;</t>
  </si>
  <si>
    <t>Model</t>
  </si>
  <si>
    <t>사용 계획 Kế hoạch sử dụng</t>
  </si>
  <si>
    <t>입고 요청 날짜
Ngày yêu cầu nhập kho</t>
  </si>
  <si>
    <t>사용 계획
Kế hoạch sử dụng</t>
  </si>
  <si>
    <t>비고
Ghi chú</t>
  </si>
  <si>
    <t>FCST
5 Week</t>
  </si>
  <si>
    <t>필요 수량
Số lượng cần sử dụng</t>
  </si>
  <si>
    <t>발주 전량
Số lượng 
tồn PO</t>
  </si>
  <si>
    <t xml:space="preserve">재고 수량
Số lượng 
tồn </t>
  </si>
  <si>
    <t>작업 가능 수량
só lượng có thể chạy được</t>
  </si>
  <si>
    <t>발주수량
Số lượng
đề xuất</t>
  </si>
  <si>
    <t>총 작업 가능수량
Tổng lượng hàng dự kiến</t>
  </si>
  <si>
    <t>5 Week
Date time: 5-7 Day</t>
  </si>
  <si>
    <t>TÌNH HÌNH SỬ DỤNG 사용현황</t>
  </si>
  <si>
    <t>품명
Tên</t>
  </si>
  <si>
    <t>총 누적 구매량
Tổng lượng đã mua hàng</t>
  </si>
  <si>
    <t>총 사용량
Lượng đã sử dụng</t>
  </si>
  <si>
    <t>지난 요청서 Đề xuất lần trước</t>
  </si>
  <si>
    <t>일 평균 사용량
Số lượng sử dụng/ Ngày</t>
  </si>
  <si>
    <t>입고 날짜
Ngày nhập kho</t>
  </si>
  <si>
    <t>수량 
Số lượng</t>
  </si>
  <si>
    <t>재고수량
Số lượng 
tồn</t>
  </si>
  <si>
    <t>사용량 
Số lượng sử dụng</t>
  </si>
  <si>
    <t>LJ63-18525A</t>
  </si>
  <si>
    <t>LJ63-16286A</t>
  </si>
  <si>
    <t>LJ63-16147A</t>
  </si>
  <si>
    <t>LJ63-18675A</t>
  </si>
  <si>
    <t>SS20-00044A</t>
  </si>
  <si>
    <t>SS20-00045A</t>
  </si>
  <si>
    <t>RD01,US01, TS01,UW01,TS01</t>
  </si>
  <si>
    <r>
      <rPr>
        <b/>
        <sz val="14"/>
        <color theme="1"/>
        <rFont val="바탕"/>
        <family val="1"/>
        <charset val="129"/>
      </rPr>
      <t xml:space="preserve">재고수량
</t>
    </r>
    <r>
      <rPr>
        <b/>
        <sz val="14"/>
        <color theme="1"/>
        <rFont val="Times New Roman"/>
        <family val="1"/>
      </rPr>
      <t>Số lượng 
tồn</t>
    </r>
  </si>
  <si>
    <r>
      <rPr>
        <b/>
        <sz val="14"/>
        <color theme="1"/>
        <rFont val="바탕"/>
        <family val="1"/>
        <charset val="129"/>
      </rPr>
      <t>발주수량
Số l</t>
    </r>
    <r>
      <rPr>
        <b/>
        <sz val="14"/>
        <color theme="1"/>
        <rFont val="Century"/>
        <family val="1"/>
      </rPr>
      <t>ư</t>
    </r>
    <r>
      <rPr>
        <b/>
        <sz val="14"/>
        <color theme="1"/>
        <rFont val="바탕"/>
        <family val="1"/>
        <charset val="129"/>
      </rPr>
      <t>ợng
đề xuất</t>
    </r>
  </si>
  <si>
    <r>
      <rPr>
        <b/>
        <sz val="14"/>
        <color theme="1"/>
        <rFont val="바탕"/>
        <family val="1"/>
        <charset val="129"/>
      </rPr>
      <t>총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바탕"/>
        <family val="1"/>
        <charset val="129"/>
      </rPr>
      <t>수량
Tổng số lượng</t>
    </r>
  </si>
  <si>
    <t>LJ63-19050B</t>
  </si>
  <si>
    <t>작업 가능 수량: 1,140,000</t>
  </si>
  <si>
    <t>BOBIN GREEN
250*125*76.5( EA)</t>
  </si>
  <si>
    <t>BOBIN BLUE
250*125*80( EA)</t>
  </si>
  <si>
    <t>BOBIN BLACK
300*125*100( EA)</t>
  </si>
  <si>
    <t>BOBIN BLACK
500*150*105 (EA)</t>
  </si>
  <si>
    <t>BOBIN BLACK
300*125*100
(EA)</t>
  </si>
  <si>
    <t>BOBIN BLUE
250*125*80.
(EA)</t>
  </si>
  <si>
    <t>BOBIN GREEN
250*125*76.5
(EA)</t>
  </si>
  <si>
    <t>BOBIN BLACK 
420*150*120 (EA)</t>
  </si>
  <si>
    <t>BOBIN BLACK
300*125*100(EA)</t>
  </si>
  <si>
    <t>BOBIN BLUE
250*125*80(EA)</t>
  </si>
  <si>
    <t>BOBIN GREEN
250*125*76.5(EA)</t>
  </si>
  <si>
    <t>품명Tên</t>
  </si>
  <si>
    <t>LJ63-19611A</t>
  </si>
  <si>
    <t>LJ63-19610A</t>
  </si>
  <si>
    <t>LJ63-18022A</t>
  </si>
  <si>
    <t>LJ63-19668A</t>
  </si>
  <si>
    <t>LJ63-19682A</t>
  </si>
  <si>
    <t>BOBIN JNTC
Bobin 6inch khổ 181EA)</t>
  </si>
  <si>
    <t xml:space="preserve">Size </t>
  </si>
  <si>
    <t>Áo</t>
  </si>
  <si>
    <t>M</t>
  </si>
  <si>
    <t>L</t>
  </si>
  <si>
    <t>XL</t>
  </si>
  <si>
    <t>XXL</t>
  </si>
  <si>
    <t>Giày</t>
  </si>
  <si>
    <t>LJ63-19634A</t>
  </si>
  <si>
    <t>LJ63-19635A</t>
  </si>
  <si>
    <t>LJ63-19609A</t>
  </si>
  <si>
    <t>Q300-015272</t>
  </si>
  <si>
    <t>SS-166-20</t>
  </si>
  <si>
    <t>LJ63-19633A</t>
  </si>
  <si>
    <t>LJ63-19789A</t>
  </si>
  <si>
    <t>LJ63-19683A</t>
  </si>
  <si>
    <t>LJ63-19680A</t>
  </si>
  <si>
    <t>05.10.2020</t>
  </si>
  <si>
    <t>CHI TIẾT YÊU CẦU MUA HÀNG T10-2020
2020년 10상세내역</t>
  </si>
  <si>
    <t>ĐỀ XUẤT MUA HÀNG  T10-2020
2020년10월 구매 요청서</t>
  </si>
  <si>
    <t>작업 가능 수량: 6,123,500</t>
  </si>
  <si>
    <t>작업 가능 수량:5,956,500</t>
  </si>
  <si>
    <t>작업 가능 수량:915,000</t>
  </si>
  <si>
    <t>작업 가능 수량: 10,474,000</t>
  </si>
  <si>
    <t>10.10.2020</t>
  </si>
  <si>
    <t>05.10.2020~05.11.2020</t>
  </si>
  <si>
    <t>NM01,NH01,SK01, SH01, SL01, SW01, SS01</t>
  </si>
  <si>
    <t>NGÀY</t>
  </si>
  <si>
    <t>SL TB</t>
  </si>
  <si>
    <t>EA</t>
  </si>
  <si>
    <t>01.09.2020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</si>
</sst>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25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돋움"/>
      <family val="3"/>
      <charset val="129"/>
    </font>
    <font>
      <sz val="13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b/>
      <sz val="40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바탕"/>
      <family val="1"/>
      <charset val="129"/>
    </font>
    <font>
      <b/>
      <sz val="14"/>
      <color theme="1"/>
      <name val="Century"/>
      <family val="1"/>
    </font>
    <font>
      <sz val="13"/>
      <name val="Times New Roman"/>
      <family val="1"/>
    </font>
    <font>
      <b/>
      <sz val="12"/>
      <color theme="1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165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</cellStyleXfs>
  <cellXfs count="185">
    <xf numFmtId="0" fontId="0" fillId="0" borderId="0" xfId="0"/>
    <xf numFmtId="0" fontId="4" fillId="0" borderId="0" xfId="2" applyFont="1"/>
    <xf numFmtId="0" fontId="5" fillId="0" borderId="0" xfId="2" applyFont="1"/>
    <xf numFmtId="0" fontId="4" fillId="0" borderId="5" xfId="2" applyFont="1" applyBorder="1"/>
    <xf numFmtId="0" fontId="6" fillId="0" borderId="0" xfId="2" applyFont="1" applyAlignment="1">
      <alignment horizontal="center"/>
    </xf>
    <xf numFmtId="0" fontId="7" fillId="0" borderId="1" xfId="0" applyFont="1" applyBorder="1" applyAlignment="1" applyProtection="1">
      <alignment horizontal="center" wrapText="1"/>
      <protection locked="0"/>
    </xf>
    <xf numFmtId="0" fontId="9" fillId="0" borderId="0" xfId="0" applyFont="1"/>
    <xf numFmtId="0" fontId="0" fillId="0" borderId="0" xfId="0" applyProtection="1">
      <protection locked="0"/>
    </xf>
    <xf numFmtId="0" fontId="4" fillId="0" borderId="6" xfId="2" applyFont="1" applyBorder="1"/>
    <xf numFmtId="0" fontId="11" fillId="0" borderId="0" xfId="2" applyFont="1"/>
    <xf numFmtId="0" fontId="11" fillId="0" borderId="1" xfId="2" applyFont="1" applyBorder="1" applyAlignment="1">
      <alignment horizontal="center" vertical="center"/>
    </xf>
    <xf numFmtId="0" fontId="11" fillId="0" borderId="5" xfId="2" applyFont="1" applyBorder="1"/>
    <xf numFmtId="0" fontId="11" fillId="0" borderId="0" xfId="2" applyFont="1" applyAlignment="1">
      <alignment horizontal="center"/>
    </xf>
    <xf numFmtId="3" fontId="12" fillId="0" borderId="1" xfId="4" applyNumberFormat="1" applyFont="1" applyFill="1" applyBorder="1" applyAlignment="1" applyProtection="1">
      <alignment horizontal="center" vertical="center"/>
      <protection locked="0"/>
    </xf>
    <xf numFmtId="3" fontId="12" fillId="0" borderId="1" xfId="5" applyNumberFormat="1" applyFont="1" applyFill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3" fontId="12" fillId="0" borderId="1" xfId="5" applyNumberFormat="1" applyFont="1" applyFill="1" applyBorder="1" applyAlignment="1">
      <alignment horizontal="center" vertical="center" wrapText="1"/>
    </xf>
    <xf numFmtId="3" fontId="12" fillId="0" borderId="1" xfId="4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  <protection locked="0"/>
    </xf>
    <xf numFmtId="3" fontId="14" fillId="0" borderId="1" xfId="3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vertical="center" wrapText="1"/>
    </xf>
    <xf numFmtId="3" fontId="14" fillId="4" borderId="1" xfId="2" applyNumberFormat="1" applyFont="1" applyFill="1" applyBorder="1" applyAlignment="1">
      <alignment horizontal="center" vertical="center" wrapText="1"/>
    </xf>
    <xf numFmtId="0" fontId="14" fillId="0" borderId="1" xfId="2" applyFont="1" applyBorder="1" applyAlignment="1"/>
    <xf numFmtId="0" fontId="16" fillId="4" borderId="3" xfId="0" applyFont="1" applyFill="1" applyBorder="1" applyAlignment="1">
      <alignment horizontal="center" vertical="center"/>
    </xf>
    <xf numFmtId="3" fontId="14" fillId="4" borderId="1" xfId="3" applyNumberFormat="1" applyFont="1" applyFill="1" applyBorder="1" applyAlignment="1">
      <alignment horizontal="center" vertical="center" wrapText="1"/>
    </xf>
    <xf numFmtId="3" fontId="20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5" fillId="0" borderId="1" xfId="0" applyFont="1" applyBorder="1" applyAlignment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22" fillId="0" borderId="1" xfId="4" applyFont="1" applyFill="1" applyBorder="1" applyAlignment="1" applyProtection="1">
      <alignment horizontal="center" vertical="center"/>
      <protection locked="0"/>
    </xf>
    <xf numFmtId="0" fontId="23" fillId="0" borderId="1" xfId="4" applyFont="1" applyFill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center" vertical="center"/>
      <protection locked="0"/>
    </xf>
    <xf numFmtId="0" fontId="22" fillId="4" borderId="1" xfId="4" applyFont="1" applyFill="1" applyBorder="1" applyAlignment="1">
      <alignment horizontal="center" vertical="center" wrapText="1"/>
    </xf>
    <xf numFmtId="3" fontId="22" fillId="0" borderId="1" xfId="5" applyNumberFormat="1" applyFont="1" applyFill="1" applyBorder="1" applyAlignment="1">
      <alignment horizontal="center" vertical="center"/>
    </xf>
    <xf numFmtId="3" fontId="23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4" applyFont="1" applyFill="1" applyBorder="1" applyAlignment="1">
      <alignment horizontal="center" vertical="center" wrapText="1"/>
    </xf>
    <xf numFmtId="0" fontId="24" fillId="0" borderId="0" xfId="0" applyFont="1"/>
    <xf numFmtId="0" fontId="25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9" fillId="0" borderId="0" xfId="0" applyFont="1" applyBorder="1"/>
    <xf numFmtId="0" fontId="26" fillId="0" borderId="0" xfId="0" applyFont="1"/>
    <xf numFmtId="0" fontId="0" fillId="0" borderId="0" xfId="0" applyAlignment="1" applyProtection="1">
      <alignment horizontal="center"/>
      <protection locked="0"/>
    </xf>
    <xf numFmtId="0" fontId="11" fillId="0" borderId="1" xfId="6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/>
    </xf>
    <xf numFmtId="0" fontId="11" fillId="0" borderId="8" xfId="2" applyFont="1" applyBorder="1" applyAlignment="1">
      <alignment vertical="center"/>
    </xf>
    <xf numFmtId="0" fontId="14" fillId="4" borderId="8" xfId="2" applyFont="1" applyFill="1" applyBorder="1" applyAlignment="1">
      <alignment vertical="center" wrapText="1"/>
    </xf>
    <xf numFmtId="0" fontId="22" fillId="0" borderId="1" xfId="4" applyFont="1" applyFill="1" applyBorder="1" applyAlignment="1">
      <alignment horizontal="center" vertical="center" wrapText="1"/>
    </xf>
    <xf numFmtId="0" fontId="14" fillId="4" borderId="1" xfId="4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3" fontId="22" fillId="0" borderId="1" xfId="4" applyNumberFormat="1" applyFont="1" applyFill="1" applyBorder="1" applyAlignment="1">
      <alignment horizontal="center" vertical="center"/>
    </xf>
    <xf numFmtId="3" fontId="12" fillId="0" borderId="1" xfId="4" applyNumberFormat="1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 wrapText="1"/>
    </xf>
    <xf numFmtId="3" fontId="14" fillId="0" borderId="8" xfId="3" applyNumberFormat="1" applyFont="1" applyFill="1" applyBorder="1" applyAlignment="1">
      <alignment horizontal="center" vertical="center" wrapText="1"/>
    </xf>
    <xf numFmtId="3" fontId="27" fillId="0" borderId="8" xfId="0" applyNumberFormat="1" applyFont="1" applyFill="1" applyBorder="1" applyAlignment="1">
      <alignment horizontal="center" vertical="center"/>
    </xf>
    <xf numFmtId="3" fontId="15" fillId="0" borderId="7" xfId="3" applyNumberFormat="1" applyFont="1" applyFill="1" applyBorder="1" applyAlignment="1">
      <alignment horizontal="center" vertical="center" wrapText="1"/>
    </xf>
    <xf numFmtId="3" fontId="14" fillId="0" borderId="7" xfId="2" applyNumberFormat="1" applyFont="1" applyFill="1" applyBorder="1" applyAlignment="1">
      <alignment horizontal="center" vertical="center" wrapText="1"/>
    </xf>
    <xf numFmtId="3" fontId="15" fillId="0" borderId="7" xfId="2" applyNumberFormat="1" applyFont="1" applyFill="1" applyBorder="1" applyAlignment="1">
      <alignment horizontal="center" vertical="center" wrapText="1"/>
    </xf>
    <xf numFmtId="0" fontId="11" fillId="0" borderId="8" xfId="6" applyFont="1" applyFill="1" applyBorder="1" applyAlignment="1">
      <alignment horizontal="center" vertical="center" wrapText="1"/>
    </xf>
    <xf numFmtId="3" fontId="14" fillId="0" borderId="8" xfId="0" applyNumberFormat="1" applyFont="1" applyFill="1" applyBorder="1" applyAlignment="1">
      <alignment horizontal="center" vertical="center"/>
    </xf>
    <xf numFmtId="0" fontId="14" fillId="0" borderId="8" xfId="6" applyFont="1" applyFill="1" applyBorder="1" applyAlignment="1">
      <alignment horizontal="center" vertical="center" wrapText="1"/>
    </xf>
    <xf numFmtId="3" fontId="14" fillId="4" borderId="8" xfId="2" applyNumberFormat="1" applyFont="1" applyFill="1" applyBorder="1" applyAlignment="1">
      <alignment horizontal="center" vertical="center" wrapText="1"/>
    </xf>
    <xf numFmtId="3" fontId="12" fillId="0" borderId="1" xfId="4" applyNumberFormat="1" applyFont="1" applyFill="1" applyBorder="1" applyAlignment="1">
      <alignment horizontal="center" vertical="center"/>
    </xf>
    <xf numFmtId="3" fontId="14" fillId="4" borderId="1" xfId="2" applyNumberFormat="1" applyFont="1" applyFill="1" applyBorder="1" applyAlignment="1">
      <alignment horizontal="center" vertical="center" wrapText="1"/>
    </xf>
    <xf numFmtId="3" fontId="14" fillId="4" borderId="1" xfId="3" applyNumberFormat="1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 wrapText="1"/>
    </xf>
    <xf numFmtId="0" fontId="14" fillId="0" borderId="13" xfId="2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0" borderId="1" xfId="0" applyBorder="1"/>
    <xf numFmtId="3" fontId="30" fillId="4" borderId="8" xfId="0" applyNumberFormat="1" applyFont="1" applyFill="1" applyBorder="1" applyAlignment="1">
      <alignment horizontal="center" vertical="center"/>
    </xf>
    <xf numFmtId="3" fontId="29" fillId="0" borderId="1" xfId="3" applyNumberFormat="1" applyFont="1" applyFill="1" applyBorder="1" applyAlignment="1">
      <alignment horizontal="center" vertical="center" wrapText="1"/>
    </xf>
    <xf numFmtId="3" fontId="30" fillId="4" borderId="1" xfId="0" applyNumberFormat="1" applyFont="1" applyFill="1" applyBorder="1" applyAlignment="1">
      <alignment horizontal="center" vertical="center"/>
    </xf>
    <xf numFmtId="0" fontId="21" fillId="0" borderId="7" xfId="2" applyFont="1" applyFill="1" applyBorder="1" applyAlignment="1">
      <alignment vertical="center" wrapText="1"/>
    </xf>
    <xf numFmtId="3" fontId="21" fillId="0" borderId="12" xfId="3" applyNumberFormat="1" applyFont="1" applyFill="1" applyBorder="1" applyAlignment="1">
      <alignment horizontal="center" vertical="center" wrapText="1"/>
    </xf>
    <xf numFmtId="3" fontId="29" fillId="0" borderId="7" xfId="2" applyNumberFormat="1" applyFont="1" applyFill="1" applyBorder="1" applyAlignment="1">
      <alignment horizontal="center" vertical="center" wrapText="1"/>
    </xf>
    <xf numFmtId="3" fontId="21" fillId="0" borderId="7" xfId="2" applyNumberFormat="1" applyFont="1" applyFill="1" applyBorder="1" applyAlignment="1">
      <alignment horizontal="center" vertical="center" wrapText="1"/>
    </xf>
    <xf numFmtId="3" fontId="29" fillId="0" borderId="8" xfId="3" applyNumberFormat="1" applyFont="1" applyFill="1" applyBorder="1" applyAlignment="1">
      <alignment horizontal="center" vertical="center" wrapText="1"/>
    </xf>
    <xf numFmtId="0" fontId="21" fillId="0" borderId="7" xfId="2" applyFont="1" applyFill="1" applyBorder="1" applyAlignment="1">
      <alignment horizontal="center" vertical="center" wrapText="1"/>
    </xf>
    <xf numFmtId="0" fontId="29" fillId="0" borderId="7" xfId="2" applyFont="1" applyFill="1" applyBorder="1" applyAlignment="1">
      <alignment horizontal="center" vertical="center" wrapText="1"/>
    </xf>
    <xf numFmtId="3" fontId="21" fillId="0" borderId="7" xfId="3" applyNumberFormat="1" applyFont="1" applyFill="1" applyBorder="1" applyAlignment="1">
      <alignment horizontal="center" vertical="center" wrapText="1"/>
    </xf>
    <xf numFmtId="3" fontId="29" fillId="0" borderId="7" xfId="3" applyNumberFormat="1" applyFont="1" applyFill="1" applyBorder="1" applyAlignment="1">
      <alignment horizontal="center" vertical="center" wrapText="1"/>
    </xf>
    <xf numFmtId="3" fontId="23" fillId="0" borderId="1" xfId="5" applyNumberFormat="1" applyFont="1" applyFill="1" applyBorder="1" applyAlignment="1">
      <alignment horizontal="center" vertical="center" wrapText="1"/>
    </xf>
    <xf numFmtId="3" fontId="23" fillId="0" borderId="1" xfId="4" applyNumberFormat="1" applyFont="1" applyFill="1" applyBorder="1" applyAlignment="1">
      <alignment horizontal="center" vertical="center" wrapText="1"/>
    </xf>
    <xf numFmtId="0" fontId="23" fillId="0" borderId="1" xfId="4" applyFont="1" applyFill="1" applyBorder="1" applyAlignment="1">
      <alignment horizontal="center" vertical="center"/>
    </xf>
    <xf numFmtId="3" fontId="23" fillId="0" borderId="1" xfId="4" applyNumberFormat="1" applyFont="1" applyFill="1" applyBorder="1" applyAlignment="1">
      <alignment horizontal="center" vertical="center"/>
    </xf>
    <xf numFmtId="3" fontId="23" fillId="4" borderId="1" xfId="4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4" fillId="4" borderId="1" xfId="7" applyFont="1" applyFill="1" applyBorder="1" applyAlignment="1">
      <alignment horizontal="center" vertical="center"/>
    </xf>
    <xf numFmtId="3" fontId="29" fillId="4" borderId="7" xfId="3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29" fillId="4" borderId="8" xfId="2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3" fontId="29" fillId="4" borderId="8" xfId="3" applyNumberFormat="1" applyFont="1" applyFill="1" applyBorder="1" applyAlignment="1">
      <alignment horizontal="center" vertical="center" wrapText="1"/>
    </xf>
    <xf numFmtId="3" fontId="22" fillId="0" borderId="1" xfId="4" applyNumberFormat="1" applyFont="1" applyFill="1" applyBorder="1" applyAlignment="1">
      <alignment horizontal="center" vertical="center"/>
    </xf>
    <xf numFmtId="0" fontId="29" fillId="4" borderId="9" xfId="2" applyFont="1" applyFill="1" applyBorder="1" applyAlignment="1">
      <alignment horizontal="center" vertical="center" wrapText="1"/>
    </xf>
    <xf numFmtId="0" fontId="29" fillId="4" borderId="8" xfId="2" applyFont="1" applyFill="1" applyBorder="1" applyAlignment="1">
      <alignment horizontal="center" vertical="center" wrapText="1"/>
    </xf>
    <xf numFmtId="3" fontId="21" fillId="4" borderId="7" xfId="3" applyNumberFormat="1" applyFont="1" applyFill="1" applyBorder="1" applyAlignment="1">
      <alignment horizontal="center" vertical="center" wrapText="1"/>
    </xf>
    <xf numFmtId="3" fontId="29" fillId="4" borderId="9" xfId="3" applyNumberFormat="1" applyFont="1" applyFill="1" applyBorder="1" applyAlignment="1">
      <alignment horizontal="center" vertical="center" wrapText="1"/>
    </xf>
    <xf numFmtId="3" fontId="29" fillId="0" borderId="9" xfId="3" applyNumberFormat="1" applyFont="1" applyFill="1" applyBorder="1" applyAlignment="1">
      <alignment horizontal="center" vertical="center" wrapText="1"/>
    </xf>
    <xf numFmtId="3" fontId="22" fillId="0" borderId="1" xfId="4" applyNumberFormat="1" applyFont="1" applyFill="1" applyBorder="1" applyAlignment="1" applyProtection="1">
      <alignment horizontal="center" vertical="center"/>
      <protection locked="0"/>
    </xf>
    <xf numFmtId="164" fontId="22" fillId="0" borderId="1" xfId="1" applyNumberFormat="1" applyFont="1" applyBorder="1" applyAlignment="1">
      <alignment horizontal="center" vertical="center"/>
    </xf>
    <xf numFmtId="3" fontId="22" fillId="0" borderId="1" xfId="4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21" fillId="2" borderId="1" xfId="0" applyFont="1" applyFill="1" applyBorder="1" applyAlignment="1" applyProtection="1">
      <alignment horizontal="center" vertical="center" wrapText="1"/>
      <protection locked="0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3" fontId="22" fillId="0" borderId="1" xfId="4" applyNumberFormat="1" applyFont="1" applyFill="1" applyBorder="1" applyAlignment="1">
      <alignment horizontal="center" vertical="center"/>
    </xf>
    <xf numFmtId="3" fontId="12" fillId="0" borderId="1" xfId="4" applyNumberFormat="1" applyFont="1" applyFill="1" applyBorder="1" applyAlignment="1">
      <alignment horizontal="center" vertical="center"/>
    </xf>
    <xf numFmtId="0" fontId="29" fillId="4" borderId="9" xfId="2" applyFont="1" applyFill="1" applyBorder="1" applyAlignment="1">
      <alignment horizontal="center" vertical="center" wrapText="1"/>
    </xf>
    <xf numFmtId="0" fontId="29" fillId="4" borderId="8" xfId="2" applyFont="1" applyFill="1" applyBorder="1" applyAlignment="1">
      <alignment horizontal="center" vertical="center" wrapText="1"/>
    </xf>
    <xf numFmtId="0" fontId="29" fillId="4" borderId="1" xfId="2" applyFont="1" applyFill="1" applyBorder="1" applyAlignment="1">
      <alignment horizontal="center" vertical="center" wrapText="1"/>
    </xf>
    <xf numFmtId="0" fontId="29" fillId="4" borderId="7" xfId="2" applyFont="1" applyFill="1" applyBorder="1" applyAlignment="1">
      <alignment horizontal="center" vertical="center" wrapText="1"/>
    </xf>
    <xf numFmtId="0" fontId="29" fillId="0" borderId="8" xfId="2" applyFont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0" fontId="29" fillId="0" borderId="7" xfId="2" applyFont="1" applyBorder="1" applyAlignment="1">
      <alignment horizontal="center" vertical="center"/>
    </xf>
    <xf numFmtId="3" fontId="29" fillId="4" borderId="1" xfId="3" applyNumberFormat="1" applyFont="1" applyFill="1" applyBorder="1" applyAlignment="1">
      <alignment horizontal="center" vertical="center" wrapText="1"/>
    </xf>
    <xf numFmtId="3" fontId="21" fillId="4" borderId="7" xfId="2" applyNumberFormat="1" applyFont="1" applyFill="1" applyBorder="1" applyAlignment="1">
      <alignment horizontal="center" vertical="center" wrapText="1"/>
    </xf>
    <xf numFmtId="3" fontId="21" fillId="4" borderId="7" xfId="2" applyNumberFormat="1" applyFont="1" applyFill="1" applyBorder="1" applyAlignment="1">
      <alignment horizontal="center" vertical="center"/>
    </xf>
    <xf numFmtId="3" fontId="21" fillId="0" borderId="7" xfId="2" applyNumberFormat="1" applyFont="1" applyBorder="1" applyAlignment="1">
      <alignment horizontal="center" vertical="center" wrapText="1"/>
    </xf>
    <xf numFmtId="3" fontId="21" fillId="0" borderId="7" xfId="2" applyNumberFormat="1" applyFont="1" applyBorder="1" applyAlignment="1">
      <alignment horizontal="center" vertical="center"/>
    </xf>
    <xf numFmtId="3" fontId="29" fillId="4" borderId="10" xfId="3" applyNumberFormat="1" applyFont="1" applyFill="1" applyBorder="1" applyAlignment="1">
      <alignment horizontal="center" vertical="center" wrapText="1"/>
    </xf>
    <xf numFmtId="3" fontId="29" fillId="4" borderId="11" xfId="3" applyNumberFormat="1" applyFont="1" applyFill="1" applyBorder="1" applyAlignment="1">
      <alignment horizontal="center" vertical="center" wrapText="1"/>
    </xf>
    <xf numFmtId="3" fontId="29" fillId="4" borderId="12" xfId="3" applyNumberFormat="1" applyFont="1" applyFill="1" applyBorder="1" applyAlignment="1">
      <alignment horizontal="center" vertical="center" wrapText="1"/>
    </xf>
    <xf numFmtId="3" fontId="29" fillId="4" borderId="15" xfId="3" applyNumberFormat="1" applyFont="1" applyFill="1" applyBorder="1" applyAlignment="1">
      <alignment horizontal="center" vertical="center" wrapText="1"/>
    </xf>
    <xf numFmtId="0" fontId="14" fillId="0" borderId="10" xfId="2" applyFont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5" fillId="0" borderId="7" xfId="2" applyFont="1" applyFill="1" applyBorder="1" applyAlignment="1">
      <alignment horizontal="left" vertical="center" wrapText="1"/>
    </xf>
    <xf numFmtId="3" fontId="15" fillId="0" borderId="7" xfId="2" applyNumberFormat="1" applyFont="1" applyBorder="1" applyAlignment="1">
      <alignment horizontal="center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9" fillId="0" borderId="17" xfId="2" applyFont="1" applyBorder="1" applyAlignment="1">
      <alignment horizontal="center"/>
    </xf>
    <xf numFmtId="0" fontId="29" fillId="0" borderId="19" xfId="2" applyFont="1" applyBorder="1" applyAlignment="1">
      <alignment horizontal="center"/>
    </xf>
    <xf numFmtId="0" fontId="29" fillId="0" borderId="21" xfId="2" applyFont="1" applyBorder="1" applyAlignment="1">
      <alignment horizontal="center"/>
    </xf>
    <xf numFmtId="3" fontId="14" fillId="4" borderId="8" xfId="2" applyNumberFormat="1" applyFont="1" applyFill="1" applyBorder="1" applyAlignment="1">
      <alignment horizontal="center" vertical="center" wrapText="1"/>
    </xf>
    <xf numFmtId="3" fontId="14" fillId="4" borderId="1" xfId="2" applyNumberFormat="1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/>
    </xf>
    <xf numFmtId="3" fontId="29" fillId="4" borderId="15" xfId="2" applyNumberFormat="1" applyFont="1" applyFill="1" applyBorder="1" applyAlignment="1">
      <alignment horizontal="center" vertical="center" wrapText="1"/>
    </xf>
    <xf numFmtId="3" fontId="29" fillId="4" borderId="11" xfId="2" applyNumberFormat="1" applyFont="1" applyFill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4" fillId="4" borderId="8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14" fillId="4" borderId="7" xfId="2" applyFont="1" applyFill="1" applyBorder="1" applyAlignment="1">
      <alignment horizontal="center" vertical="center" wrapText="1"/>
    </xf>
    <xf numFmtId="0" fontId="29" fillId="0" borderId="16" xfId="2" applyFont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0" fontId="29" fillId="0" borderId="20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4" fillId="4" borderId="9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3" fontId="29" fillId="4" borderId="8" xfId="2" applyNumberFormat="1" applyFont="1" applyFill="1" applyBorder="1" applyAlignment="1">
      <alignment horizontal="center" vertical="center" wrapText="1"/>
    </xf>
    <xf numFmtId="3" fontId="29" fillId="4" borderId="1" xfId="2" applyNumberFormat="1" applyFont="1" applyFill="1" applyBorder="1" applyAlignment="1">
      <alignment horizontal="center" vertical="center" wrapText="1"/>
    </xf>
    <xf numFmtId="0" fontId="29" fillId="0" borderId="8" xfId="2" applyFont="1" applyBorder="1" applyAlignment="1">
      <alignment horizontal="center"/>
    </xf>
    <xf numFmtId="0" fontId="29" fillId="0" borderId="1" xfId="2" applyFont="1" applyBorder="1" applyAlignment="1">
      <alignment horizontal="center"/>
    </xf>
    <xf numFmtId="0" fontId="18" fillId="2" borderId="1" xfId="2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8">
    <cellStyle name="Comma" xfId="1" builtinId="3"/>
    <cellStyle name="Comma [0] 2" xfId="5" xr:uid="{00000000-0005-0000-0000-000001000000}"/>
    <cellStyle name="Normal" xfId="0" builtinId="0"/>
    <cellStyle name="Normal 12" xfId="7" xr:uid="{00000000-0005-0000-0000-000003000000}"/>
    <cellStyle name="Normal 2" xfId="2" xr:uid="{00000000-0005-0000-0000-000004000000}"/>
    <cellStyle name="Normal 2 7" xfId="3" xr:uid="{00000000-0005-0000-0000-000005000000}"/>
    <cellStyle name="Normal 3" xfId="4" xr:uid="{00000000-0005-0000-0000-000006000000}"/>
    <cellStyle name="Normal 6" xfId="6" xr:uid="{00000000-0005-0000-0000-000007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63501</xdr:colOff>
      <xdr:row>0</xdr:row>
      <xdr:rowOff>307975</xdr:rowOff>
    </xdr:from>
    <xdr:ext cx="1936750" cy="14885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1" y="307975"/>
          <a:ext cx="1936750" cy="14885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57631</xdr:colOff>
      <xdr:row>23</xdr:row>
      <xdr:rowOff>54429</xdr:rowOff>
    </xdr:from>
    <xdr:ext cx="1157408" cy="108856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68" b="12147"/>
        <a:stretch/>
      </xdr:blipFill>
      <xdr:spPr>
        <a:xfrm>
          <a:off x="12889167" y="12913179"/>
          <a:ext cx="1157408" cy="1088568"/>
        </a:xfrm>
        <a:prstGeom prst="rect">
          <a:avLst/>
        </a:prstGeom>
      </xdr:spPr>
    </xdr:pic>
    <xdr:clientData/>
  </xdr:oneCellAnchor>
  <xdr:twoCellAnchor editAs="oneCell">
    <xdr:from>
      <xdr:col>14</xdr:col>
      <xdr:colOff>556369</xdr:colOff>
      <xdr:row>44</xdr:row>
      <xdr:rowOff>437030</xdr:rowOff>
    </xdr:from>
    <xdr:to>
      <xdr:col>16</xdr:col>
      <xdr:colOff>511269</xdr:colOff>
      <xdr:row>46</xdr:row>
      <xdr:rowOff>246531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65193" y="20630030"/>
          <a:ext cx="1165135" cy="930088"/>
        </a:xfrm>
        <a:prstGeom prst="rect">
          <a:avLst/>
        </a:prstGeom>
      </xdr:spPr>
    </xdr:pic>
    <xdr:clientData/>
  </xdr:twoCellAnchor>
  <xdr:oneCellAnchor>
    <xdr:from>
      <xdr:col>10</xdr:col>
      <xdr:colOff>36019</xdr:colOff>
      <xdr:row>3</xdr:row>
      <xdr:rowOff>530678</xdr:rowOff>
    </xdr:from>
    <xdr:ext cx="1157408" cy="1088568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568" b="12147"/>
        <a:stretch/>
      </xdr:blipFill>
      <xdr:spPr>
        <a:xfrm>
          <a:off x="12867555" y="3347357"/>
          <a:ext cx="1157408" cy="1088568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10</xdr:row>
      <xdr:rowOff>504266</xdr:rowOff>
    </xdr:from>
    <xdr:ext cx="1187823" cy="1262842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09176" y="8370795"/>
          <a:ext cx="1187823" cy="1262842"/>
        </a:xfrm>
        <a:prstGeom prst="rect">
          <a:avLst/>
        </a:prstGeom>
      </xdr:spPr>
    </xdr:pic>
    <xdr:clientData/>
  </xdr:oneCellAnchor>
  <xdr:oneCellAnchor>
    <xdr:from>
      <xdr:col>11</xdr:col>
      <xdr:colOff>212910</xdr:colOff>
      <xdr:row>15</xdr:row>
      <xdr:rowOff>89647</xdr:rowOff>
    </xdr:from>
    <xdr:ext cx="1156170" cy="930088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96028" y="18041471"/>
          <a:ext cx="1156170" cy="930088"/>
        </a:xfrm>
        <a:prstGeom prst="rect">
          <a:avLst/>
        </a:prstGeom>
      </xdr:spPr>
    </xdr:pic>
    <xdr:clientData/>
  </xdr:oneCellAnchor>
  <xdr:oneCellAnchor>
    <xdr:from>
      <xdr:col>10</xdr:col>
      <xdr:colOff>63872</xdr:colOff>
      <xdr:row>16</xdr:row>
      <xdr:rowOff>313765</xdr:rowOff>
    </xdr:from>
    <xdr:ext cx="1199031" cy="1224643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83401" y="9300883"/>
          <a:ext cx="1199031" cy="12246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9453;\&#44277;&#50976;%20&#47928;&#49436;\Documents%20and%20Settings\&#50504;&#49457;_&#44053;&#51008;&#51221;\My%20Documents\&#50629;&#47924;\2006&#45380;%20&#50629;&#52404;&#48324;%20&#44552;&#54805;&#51077;&#44256;\2006&#45380;%20&#50629;&#52404;&#48324;%20&#44552;&#54805;&#51077;&#44256;(&#51473;&#45824;&#54805;)&#52572;&#498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ehyun\&#54408;&#51656;&#48372;&#51613;&#48512;\INSOO\&#54408;&#51656;\&#54408;&#51656;&#51221;&#48372;-VAN\2000&#45380;\&#51068;&#51068;&#48520;&#4704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~1\KAKAOT~1\FILE%20THEO%20D&#213;I%20SD%2029.09.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GUY&#7878;T\NGUY&#7878;T\GI&#7844;Y%20T&#7900;%20&#272;&#7872;%20XU&#7844;T%20MUA%20H&#192;NG%20V&#7852;T%20T&#431;\MUA%20H&#192;NG%2014.04.2020\DATA%20BOBIN,%20TRAY%20(2)%20b&#7843;n%20chu&#7849;n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형입고"/>
      <sheetName val="거래명세표누락"/>
      <sheetName val="보고자료용"/>
    </sheetNames>
    <sheetDataSet>
      <sheetData sheetId="0"/>
      <sheetData sheetId="1"/>
      <sheetData sheetId="2">
        <row r="2">
          <cell r="A2" t="str">
            <v>구분</v>
          </cell>
          <cell r="B2" t="str">
            <v>06/01</v>
          </cell>
          <cell r="C2" t="str">
            <v>06/02</v>
          </cell>
          <cell r="D2" t="str">
            <v>06/03</v>
          </cell>
          <cell r="E2" t="str">
            <v>06/04</v>
          </cell>
          <cell r="F2" t="str">
            <v>06/05</v>
          </cell>
          <cell r="G2" t="str">
            <v>06/06</v>
          </cell>
          <cell r="H2" t="str">
            <v>06/07</v>
          </cell>
          <cell r="I2" t="str">
            <v>06/08</v>
          </cell>
          <cell r="J2" t="str">
            <v>06/09</v>
          </cell>
          <cell r="K2" t="str">
            <v>06/10</v>
          </cell>
          <cell r="L2" t="str">
            <v>06/11</v>
          </cell>
          <cell r="M2" t="str">
            <v>06/12</v>
          </cell>
          <cell r="N2" t="str">
            <v>TOTAL</v>
          </cell>
        </row>
        <row r="3">
          <cell r="A3" t="str">
            <v>삼성</v>
          </cell>
          <cell r="B3">
            <v>53</v>
          </cell>
          <cell r="C3">
            <v>61</v>
          </cell>
          <cell r="D3">
            <v>40</v>
          </cell>
          <cell r="E3">
            <v>55</v>
          </cell>
          <cell r="F3">
            <v>44</v>
          </cell>
          <cell r="G3">
            <v>31</v>
          </cell>
          <cell r="H3">
            <v>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292</v>
          </cell>
        </row>
        <row r="4">
          <cell r="A4" t="str">
            <v>LGPL</v>
          </cell>
          <cell r="B4">
            <v>6</v>
          </cell>
          <cell r="C4">
            <v>15</v>
          </cell>
          <cell r="D4">
            <v>11</v>
          </cell>
          <cell r="E4">
            <v>8</v>
          </cell>
          <cell r="F4">
            <v>17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62</v>
          </cell>
        </row>
        <row r="5">
          <cell r="A5" t="str">
            <v>HYDIS</v>
          </cell>
          <cell r="B5">
            <v>6</v>
          </cell>
          <cell r="C5">
            <v>12</v>
          </cell>
          <cell r="D5">
            <v>5</v>
          </cell>
          <cell r="E5">
            <v>9</v>
          </cell>
          <cell r="F5">
            <v>7</v>
          </cell>
          <cell r="G5">
            <v>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45</v>
          </cell>
        </row>
        <row r="6">
          <cell r="A6" t="str">
            <v>현대LCD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</row>
        <row r="7">
          <cell r="A7" t="str">
            <v>오토넷</v>
          </cell>
          <cell r="B7">
            <v>3</v>
          </cell>
          <cell r="C7">
            <v>1</v>
          </cell>
          <cell r="D7">
            <v>2</v>
          </cell>
          <cell r="E7">
            <v>5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14</v>
          </cell>
        </row>
        <row r="8">
          <cell r="A8" t="str">
            <v>기타</v>
          </cell>
          <cell r="B8">
            <v>2</v>
          </cell>
          <cell r="C8">
            <v>16</v>
          </cell>
          <cell r="D8">
            <v>8</v>
          </cell>
          <cell r="E8">
            <v>9</v>
          </cell>
          <cell r="F8">
            <v>9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48</v>
          </cell>
        </row>
        <row r="9">
          <cell r="A9" t="str">
            <v>TOTAL</v>
          </cell>
          <cell r="B9">
            <v>70</v>
          </cell>
          <cell r="C9">
            <v>105</v>
          </cell>
          <cell r="D9">
            <v>66</v>
          </cell>
          <cell r="E9">
            <v>86</v>
          </cell>
          <cell r="F9">
            <v>78</v>
          </cell>
          <cell r="G9">
            <v>50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일불량-양식"/>
      <sheetName val="일일불량-9909"/>
      <sheetName val="일일불량 -9910"/>
      <sheetName val="일일불량 -9911"/>
      <sheetName val="일일불량 -9912"/>
      <sheetName val="일일불량 -0001"/>
      <sheetName val="일일불량-0002"/>
      <sheetName val="일일불량-0003"/>
      <sheetName val="일일불량-0004"/>
      <sheetName val="일일불량-0005"/>
      <sheetName val="일일불량-0006"/>
      <sheetName val="일일불량-0007"/>
      <sheetName val="일일불량-0008"/>
      <sheetName val="일일불량-0009"/>
      <sheetName val="일일불량-0010"/>
      <sheetName val="일일불량-0011"/>
      <sheetName val="일일불량-0012"/>
    </sheetNames>
    <sheetDataSet>
      <sheetData sheetId="0" refreshError="1"/>
      <sheetData sheetId="1">
        <row r="3">
          <cell r="A3" t="str">
            <v>공장</v>
          </cell>
          <cell r="B3" t="str">
            <v>품  번</v>
          </cell>
          <cell r="C3" t="str">
            <v>품   명</v>
          </cell>
          <cell r="D3" t="str">
            <v>차 종</v>
          </cell>
          <cell r="E3" t="str">
            <v>수입반</v>
          </cell>
          <cell r="F3" t="str">
            <v>납품장소</v>
          </cell>
          <cell r="G3" t="str">
            <v>불량발생통보서</v>
          </cell>
          <cell r="H3" t="str">
            <v>불량발생일</v>
          </cell>
          <cell r="I3" t="str">
            <v>불량코드</v>
          </cell>
          <cell r="J3" t="str">
            <v>불량수량</v>
          </cell>
          <cell r="K3" t="str">
            <v>단  가</v>
          </cell>
          <cell r="L3" t="str">
            <v>금  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đx fcst 21.09.2020 (2)"/>
      <sheetName val="FCST SDV (2)"/>
      <sheetName val="FCST SDV"/>
      <sheetName val="Vật tư tiêu hao 14.09"/>
      <sheetName val="Vật Tư Tiêu Hao16.09"/>
      <sheetName val="Vật Tư Tiêu hao 15.09"/>
      <sheetName val="Vật Tư Tiêu Hao 17.09"/>
      <sheetName val="Vật Tư Tiêu Hao 18.09"/>
      <sheetName val="Hàng Theo FCTS 14.09"/>
      <sheetName val="Hàng Theo FCST 15.09"/>
      <sheetName val="Data đx fcst 21.09.2020"/>
      <sheetName val="Sheet1"/>
      <sheetName val="Hàng Theo FCST 16.09"/>
      <sheetName val="Hàng theo FCST 17.09"/>
      <sheetName val="Hàng Theo FCTS 18.09"/>
    </sheetNames>
    <sheetDataSet>
      <sheetData sheetId="0"/>
      <sheetData sheetId="1">
        <row r="2">
          <cell r="C2" t="str">
            <v>LJ63-15125B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/>
          <cell r="P2"/>
          <cell r="Q2"/>
          <cell r="R2"/>
          <cell r="S2">
            <v>0</v>
          </cell>
          <cell r="T2"/>
        </row>
        <row r="3">
          <cell r="C3" t="str">
            <v>LJ63-15126A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/>
          <cell r="P3"/>
          <cell r="Q3"/>
          <cell r="R3"/>
          <cell r="S3">
            <v>0</v>
          </cell>
          <cell r="T3"/>
        </row>
        <row r="4">
          <cell r="C4" t="str">
            <v>LJ63-15128A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/>
          <cell r="P4"/>
          <cell r="Q4"/>
          <cell r="R4"/>
          <cell r="S4">
            <v>0</v>
          </cell>
          <cell r="T4"/>
        </row>
        <row r="5">
          <cell r="C5" t="str">
            <v>LJ63-15456A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/>
          <cell r="P5"/>
          <cell r="Q5"/>
          <cell r="R5"/>
          <cell r="S5">
            <v>0</v>
          </cell>
          <cell r="T5"/>
        </row>
        <row r="6">
          <cell r="C6" t="str">
            <v>LJ63-15458A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/>
          <cell r="P6"/>
          <cell r="Q6"/>
          <cell r="R6"/>
          <cell r="S6">
            <v>0</v>
          </cell>
          <cell r="T6"/>
        </row>
        <row r="7">
          <cell r="C7" t="str">
            <v>LJ63-15460A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/>
          <cell r="P7"/>
          <cell r="Q7"/>
          <cell r="R7"/>
          <cell r="S7">
            <v>0</v>
          </cell>
          <cell r="T7"/>
        </row>
        <row r="8">
          <cell r="C8" t="str">
            <v>LJ63-15487A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/>
          <cell r="P8"/>
          <cell r="Q8"/>
          <cell r="R8"/>
          <cell r="S8">
            <v>0</v>
          </cell>
          <cell r="T8"/>
        </row>
        <row r="9">
          <cell r="C9" t="str">
            <v>LJ63-16219A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/>
          <cell r="P9"/>
          <cell r="Q9"/>
          <cell r="R9"/>
          <cell r="S9">
            <v>0</v>
          </cell>
          <cell r="T9"/>
        </row>
        <row r="10">
          <cell r="C10" t="str">
            <v>LJ63-16305A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/>
          <cell r="P10"/>
          <cell r="Q10"/>
          <cell r="R10"/>
          <cell r="S10">
            <v>0</v>
          </cell>
          <cell r="T10"/>
        </row>
        <row r="11">
          <cell r="C11" t="str">
            <v>LJ63-15999A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/>
          <cell r="P11"/>
          <cell r="Q11"/>
          <cell r="R11"/>
          <cell r="S11">
            <v>0</v>
          </cell>
          <cell r="T11"/>
        </row>
        <row r="12">
          <cell r="C12" t="str">
            <v>LJ63-16071A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/>
          <cell r="P12"/>
          <cell r="Q12"/>
          <cell r="R12"/>
          <cell r="S12">
            <v>0</v>
          </cell>
          <cell r="T12"/>
        </row>
        <row r="13">
          <cell r="C13" t="str">
            <v>LJ63-16157A</v>
          </cell>
          <cell r="D13">
            <v>9000</v>
          </cell>
          <cell r="E13">
            <v>9000</v>
          </cell>
          <cell r="F13">
            <v>6000</v>
          </cell>
          <cell r="G13">
            <v>6000</v>
          </cell>
          <cell r="H13">
            <v>6000</v>
          </cell>
          <cell r="I13">
            <v>6000</v>
          </cell>
          <cell r="J13">
            <v>6000</v>
          </cell>
          <cell r="K13">
            <v>42000</v>
          </cell>
          <cell r="L13">
            <v>42000</v>
          </cell>
          <cell r="M13">
            <v>42000</v>
          </cell>
          <cell r="N13">
            <v>42000</v>
          </cell>
          <cell r="O13"/>
          <cell r="P13"/>
          <cell r="Q13"/>
          <cell r="R13"/>
          <cell r="S13"/>
          <cell r="T13"/>
        </row>
        <row r="14">
          <cell r="C14" t="str">
            <v>LJ63-16183A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/>
          <cell r="P14"/>
          <cell r="Q14"/>
          <cell r="R14"/>
          <cell r="S14">
            <v>0</v>
          </cell>
          <cell r="T14" t="str">
            <v>Xốp 1T</v>
          </cell>
        </row>
        <row r="15">
          <cell r="C15" t="str">
            <v>LJ63-15095A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/>
          <cell r="P15"/>
          <cell r="Q15"/>
          <cell r="R15"/>
          <cell r="S15">
            <v>0</v>
          </cell>
          <cell r="T15"/>
        </row>
        <row r="16">
          <cell r="C16" t="str">
            <v>LJ63-15645A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57000</v>
          </cell>
          <cell r="M16">
            <v>57000</v>
          </cell>
          <cell r="N16">
            <v>57000</v>
          </cell>
          <cell r="O16"/>
          <cell r="P16"/>
          <cell r="Q16"/>
          <cell r="R16"/>
          <cell r="S16">
            <v>171000</v>
          </cell>
          <cell r="T16"/>
        </row>
        <row r="17">
          <cell r="C17" t="str">
            <v>LJ63-16354A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/>
          <cell r="P17"/>
          <cell r="Q17"/>
          <cell r="R17"/>
          <cell r="S17">
            <v>0</v>
          </cell>
          <cell r="T17"/>
        </row>
        <row r="18">
          <cell r="C18" t="str">
            <v>LJ63-17015A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56100</v>
          </cell>
          <cell r="M18">
            <v>56100</v>
          </cell>
          <cell r="N18">
            <v>56100</v>
          </cell>
          <cell r="O18"/>
          <cell r="P18"/>
          <cell r="Q18"/>
          <cell r="R18"/>
          <cell r="S18">
            <v>168300</v>
          </cell>
          <cell r="T18"/>
        </row>
        <row r="19">
          <cell r="C19" t="str">
            <v>LJ63-17016A</v>
          </cell>
          <cell r="D19">
            <v>9000</v>
          </cell>
          <cell r="E19">
            <v>6000</v>
          </cell>
          <cell r="F19">
            <v>6000</v>
          </cell>
          <cell r="G19">
            <v>6000</v>
          </cell>
          <cell r="H19">
            <v>6000</v>
          </cell>
          <cell r="I19">
            <v>6000</v>
          </cell>
          <cell r="J19">
            <v>6000</v>
          </cell>
          <cell r="K19">
            <v>45000</v>
          </cell>
          <cell r="L19">
            <v>42000</v>
          </cell>
          <cell r="M19">
            <v>42000</v>
          </cell>
          <cell r="N19">
            <v>42000</v>
          </cell>
          <cell r="O19"/>
          <cell r="P19"/>
          <cell r="Q19"/>
          <cell r="R19"/>
          <cell r="S19">
            <v>216000</v>
          </cell>
          <cell r="T19"/>
        </row>
        <row r="20">
          <cell r="C20" t="str">
            <v>LJ63-16343A</v>
          </cell>
          <cell r="D20">
            <v>10000</v>
          </cell>
          <cell r="E20">
            <v>10000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/>
          <cell r="P20"/>
          <cell r="Q20"/>
          <cell r="R20"/>
          <cell r="S20">
            <v>20000</v>
          </cell>
          <cell r="T20"/>
        </row>
        <row r="21">
          <cell r="C21" t="str">
            <v>LJ63-16362A</v>
          </cell>
          <cell r="D21">
            <v>9000</v>
          </cell>
          <cell r="E21">
            <v>12000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/>
          <cell r="P21"/>
          <cell r="Q21"/>
          <cell r="R21"/>
          <cell r="S21">
            <v>21000</v>
          </cell>
          <cell r="T21"/>
        </row>
        <row r="22">
          <cell r="C22" t="str">
            <v>LJ63-16436A</v>
          </cell>
          <cell r="D22">
            <v>10000</v>
          </cell>
          <cell r="E22">
            <v>10000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/>
          <cell r="P22"/>
          <cell r="Q22"/>
          <cell r="R22"/>
          <cell r="S22">
            <v>20000</v>
          </cell>
          <cell r="T22"/>
        </row>
        <row r="23">
          <cell r="C23" t="str">
            <v>LJ63-17513A</v>
          </cell>
          <cell r="D23">
            <v>9000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/>
          <cell r="P23"/>
          <cell r="Q23"/>
          <cell r="R23"/>
          <cell r="S23">
            <v>9000</v>
          </cell>
          <cell r="T23"/>
        </row>
        <row r="24">
          <cell r="C24" t="str">
            <v>LJ63-18656A</v>
          </cell>
          <cell r="D24">
            <v>5000</v>
          </cell>
          <cell r="E24">
            <v>6000</v>
          </cell>
          <cell r="F24">
            <v>6000</v>
          </cell>
          <cell r="G24">
            <v>2000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/>
          <cell r="P24"/>
          <cell r="Q24"/>
          <cell r="R24"/>
          <cell r="S24">
            <v>19000</v>
          </cell>
          <cell r="T24"/>
        </row>
        <row r="25">
          <cell r="C25" t="str">
            <v>LJ63-16296A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/>
          <cell r="P25"/>
          <cell r="Q25"/>
          <cell r="R25"/>
          <cell r="S25">
            <v>0</v>
          </cell>
          <cell r="T25"/>
        </row>
        <row r="26">
          <cell r="C26" t="str">
            <v>LJ63-16215A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/>
          <cell r="P26"/>
          <cell r="Q26"/>
          <cell r="R26"/>
          <cell r="S26">
            <v>0</v>
          </cell>
          <cell r="T26"/>
        </row>
        <row r="27">
          <cell r="C27" t="str">
            <v>LJ63-16232A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/>
          <cell r="P27"/>
          <cell r="Q27"/>
          <cell r="R27"/>
          <cell r="S27">
            <v>0</v>
          </cell>
          <cell r="T27"/>
        </row>
        <row r="28">
          <cell r="C28" t="str">
            <v>LJ63-16317B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/>
          <cell r="P28"/>
          <cell r="Q28"/>
          <cell r="R28"/>
          <cell r="S28">
            <v>0</v>
          </cell>
          <cell r="T28"/>
        </row>
        <row r="29">
          <cell r="C29" t="str">
            <v>LJ63-16334A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/>
          <cell r="P29"/>
          <cell r="Q29"/>
          <cell r="R29"/>
          <cell r="S29">
            <v>0</v>
          </cell>
          <cell r="T29"/>
        </row>
        <row r="30">
          <cell r="C30" t="str">
            <v>LJ63-16344B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16000</v>
          </cell>
          <cell r="M30">
            <v>16000</v>
          </cell>
          <cell r="N30">
            <v>16000</v>
          </cell>
          <cell r="O30"/>
          <cell r="P30"/>
          <cell r="Q30"/>
          <cell r="R30"/>
          <cell r="S30">
            <v>48000</v>
          </cell>
          <cell r="T30"/>
        </row>
        <row r="31">
          <cell r="C31" t="str">
            <v>LJ63-16300A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12000</v>
          </cell>
          <cell r="M31">
            <v>12000</v>
          </cell>
          <cell r="N31">
            <v>12000</v>
          </cell>
          <cell r="O31"/>
          <cell r="P31"/>
          <cell r="Q31"/>
          <cell r="R31"/>
          <cell r="S31">
            <v>36000</v>
          </cell>
          <cell r="T31"/>
        </row>
        <row r="32">
          <cell r="C32" t="str">
            <v>LJ63-16500B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18000</v>
          </cell>
          <cell r="M32">
            <v>18000</v>
          </cell>
          <cell r="N32">
            <v>18000</v>
          </cell>
          <cell r="O32"/>
          <cell r="P32"/>
          <cell r="Q32"/>
          <cell r="R32"/>
          <cell r="S32">
            <v>54000</v>
          </cell>
          <cell r="T32"/>
        </row>
        <row r="33">
          <cell r="C33" t="str">
            <v>LJ63-16467B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18000</v>
          </cell>
          <cell r="M33">
            <v>18000</v>
          </cell>
          <cell r="N33">
            <v>18000</v>
          </cell>
          <cell r="O33"/>
          <cell r="P33"/>
          <cell r="Q33"/>
          <cell r="R33"/>
          <cell r="S33">
            <v>54000</v>
          </cell>
          <cell r="T33"/>
        </row>
        <row r="34">
          <cell r="C34" t="str">
            <v>LJ63-16465A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/>
          <cell r="P34"/>
          <cell r="Q34"/>
          <cell r="R34"/>
          <cell r="S34">
            <v>0</v>
          </cell>
          <cell r="T34"/>
        </row>
        <row r="35">
          <cell r="C35" t="str">
            <v>LJ63-16507A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21000</v>
          </cell>
          <cell r="M35">
            <v>21000</v>
          </cell>
          <cell r="N35">
            <v>21000</v>
          </cell>
          <cell r="O35"/>
          <cell r="P35"/>
          <cell r="Q35"/>
          <cell r="R35"/>
          <cell r="S35">
            <v>63000</v>
          </cell>
          <cell r="T35"/>
        </row>
        <row r="36">
          <cell r="C36" t="str">
            <v>LJ63-16465C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/>
          <cell r="P36"/>
          <cell r="Q36"/>
          <cell r="R36"/>
          <cell r="S36">
            <v>0</v>
          </cell>
          <cell r="T36"/>
        </row>
        <row r="37">
          <cell r="C37" t="str">
            <v>LJ63-16395B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19950</v>
          </cell>
          <cell r="M37">
            <v>19950</v>
          </cell>
          <cell r="N37">
            <v>19950</v>
          </cell>
          <cell r="O37"/>
          <cell r="P37"/>
          <cell r="Q37"/>
          <cell r="R37"/>
          <cell r="S37">
            <v>59850</v>
          </cell>
          <cell r="T37"/>
        </row>
        <row r="38">
          <cell r="C38" t="str">
            <v>LJ63-16462B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9000</v>
          </cell>
          <cell r="M38">
            <v>9000</v>
          </cell>
          <cell r="N38">
            <v>9000</v>
          </cell>
          <cell r="O38"/>
          <cell r="P38"/>
          <cell r="Q38"/>
          <cell r="R38"/>
          <cell r="S38">
            <v>27000</v>
          </cell>
          <cell r="T38"/>
        </row>
        <row r="39">
          <cell r="C39" t="str">
            <v>LJ63-16465B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6700</v>
          </cell>
          <cell r="M39">
            <v>6700</v>
          </cell>
          <cell r="N39">
            <v>6700</v>
          </cell>
          <cell r="O39"/>
          <cell r="P39"/>
          <cell r="Q39"/>
          <cell r="R39"/>
          <cell r="S39">
            <v>20100</v>
          </cell>
          <cell r="T39"/>
        </row>
        <row r="40">
          <cell r="C40" t="str">
            <v>LJ63-16462C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/>
          <cell r="P40"/>
          <cell r="Q40"/>
          <cell r="R40"/>
          <cell r="S40">
            <v>0</v>
          </cell>
          <cell r="T40"/>
        </row>
        <row r="41">
          <cell r="C41" t="str">
            <v>LJ63-16597A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21000</v>
          </cell>
          <cell r="M41">
            <v>21000</v>
          </cell>
          <cell r="N41">
            <v>21000</v>
          </cell>
          <cell r="O41"/>
          <cell r="P41"/>
          <cell r="Q41"/>
          <cell r="R41"/>
          <cell r="S41">
            <v>63000</v>
          </cell>
          <cell r="T41"/>
        </row>
        <row r="42">
          <cell r="C42" t="str">
            <v>LJ63-16706A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21000</v>
          </cell>
          <cell r="M42">
            <v>21000</v>
          </cell>
          <cell r="N42">
            <v>21000</v>
          </cell>
          <cell r="O42"/>
          <cell r="P42"/>
          <cell r="Q42"/>
          <cell r="R42"/>
          <cell r="S42">
            <v>63000</v>
          </cell>
          <cell r="T42"/>
        </row>
        <row r="43">
          <cell r="C43" t="str">
            <v>LJ63-16707A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21000</v>
          </cell>
          <cell r="M43">
            <v>21000</v>
          </cell>
          <cell r="N43">
            <v>21000</v>
          </cell>
          <cell r="O43"/>
          <cell r="P43"/>
          <cell r="Q43"/>
          <cell r="R43"/>
          <cell r="S43">
            <v>63000</v>
          </cell>
          <cell r="T43"/>
        </row>
        <row r="44">
          <cell r="C44" t="str">
            <v>LJ63-16787A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21000</v>
          </cell>
          <cell r="M44">
            <v>21000</v>
          </cell>
          <cell r="N44">
            <v>21000</v>
          </cell>
          <cell r="O44"/>
          <cell r="P44"/>
          <cell r="Q44"/>
          <cell r="R44"/>
          <cell r="S44">
            <v>63000</v>
          </cell>
          <cell r="T44"/>
        </row>
        <row r="45">
          <cell r="C45" t="str">
            <v>LJ63-16787B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/>
          <cell r="P45"/>
          <cell r="Q45"/>
          <cell r="R45"/>
          <cell r="S45">
            <v>0</v>
          </cell>
          <cell r="T45"/>
        </row>
        <row r="46">
          <cell r="C46" t="str">
            <v>LJ63-16595B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21000</v>
          </cell>
          <cell r="M46">
            <v>21000</v>
          </cell>
          <cell r="N46">
            <v>21000</v>
          </cell>
          <cell r="O46"/>
          <cell r="P46"/>
          <cell r="Q46"/>
          <cell r="R46"/>
          <cell r="S46">
            <v>63000</v>
          </cell>
          <cell r="T46"/>
        </row>
        <row r="47">
          <cell r="C47" t="str">
            <v>LJ63-17315A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48000</v>
          </cell>
          <cell r="L47">
            <v>0</v>
          </cell>
          <cell r="M47">
            <v>0</v>
          </cell>
          <cell r="N47">
            <v>0</v>
          </cell>
          <cell r="O47"/>
          <cell r="P47"/>
          <cell r="Q47"/>
          <cell r="R47"/>
          <cell r="S47">
            <v>48000</v>
          </cell>
          <cell r="T47"/>
        </row>
        <row r="48">
          <cell r="C48" t="str">
            <v>LJ63-17304A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21000</v>
          </cell>
          <cell r="L48">
            <v>63000</v>
          </cell>
          <cell r="M48">
            <v>63000</v>
          </cell>
          <cell r="N48">
            <v>63000</v>
          </cell>
          <cell r="O48"/>
          <cell r="P48"/>
          <cell r="Q48"/>
          <cell r="R48"/>
          <cell r="S48">
            <v>210000</v>
          </cell>
          <cell r="T48"/>
        </row>
        <row r="49">
          <cell r="C49" t="str">
            <v>LJ63-17347A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14000</v>
          </cell>
          <cell r="L49">
            <v>14000</v>
          </cell>
          <cell r="M49">
            <v>14000</v>
          </cell>
          <cell r="N49">
            <v>14000</v>
          </cell>
          <cell r="O49"/>
          <cell r="P49"/>
          <cell r="Q49"/>
          <cell r="R49"/>
          <cell r="S49">
            <v>56000</v>
          </cell>
          <cell r="T49"/>
        </row>
        <row r="50">
          <cell r="C50" t="str">
            <v>LJ63-17349A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/>
          <cell r="P50"/>
          <cell r="Q50"/>
          <cell r="R50"/>
          <cell r="S50">
            <v>0</v>
          </cell>
          <cell r="T50"/>
        </row>
        <row r="51">
          <cell r="C51" t="str">
            <v>LJ63-17451A</v>
          </cell>
          <cell r="D51">
            <v>0</v>
          </cell>
          <cell r="E51">
            <v>0</v>
          </cell>
          <cell r="F51">
            <v>3000</v>
          </cell>
          <cell r="G51">
            <v>9000</v>
          </cell>
          <cell r="H51">
            <v>9000</v>
          </cell>
          <cell r="I51">
            <v>0</v>
          </cell>
          <cell r="J51">
            <v>0</v>
          </cell>
          <cell r="K51">
            <v>63000</v>
          </cell>
          <cell r="L51">
            <v>24000</v>
          </cell>
          <cell r="M51">
            <v>24000</v>
          </cell>
          <cell r="N51">
            <v>24000</v>
          </cell>
          <cell r="O51"/>
          <cell r="P51"/>
          <cell r="Q51"/>
          <cell r="R51"/>
          <cell r="S51">
            <v>156000</v>
          </cell>
          <cell r="T51"/>
        </row>
        <row r="52">
          <cell r="C52" t="str">
            <v>LJ63-17348A</v>
          </cell>
          <cell r="D52">
            <v>30000</v>
          </cell>
          <cell r="E52">
            <v>12000</v>
          </cell>
          <cell r="F52">
            <v>21000</v>
          </cell>
          <cell r="G52">
            <v>33000</v>
          </cell>
          <cell r="H52">
            <v>24000</v>
          </cell>
          <cell r="I52">
            <v>15000</v>
          </cell>
          <cell r="J52">
            <v>9000</v>
          </cell>
          <cell r="K52">
            <v>111000</v>
          </cell>
          <cell r="L52">
            <v>24000</v>
          </cell>
          <cell r="M52">
            <v>24000</v>
          </cell>
          <cell r="N52">
            <v>24000</v>
          </cell>
          <cell r="O52"/>
          <cell r="P52"/>
          <cell r="Q52"/>
          <cell r="R52"/>
          <cell r="S52">
            <v>327000</v>
          </cell>
          <cell r="T52"/>
        </row>
        <row r="53">
          <cell r="C53" t="str">
            <v>LJ63-17310A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/>
          <cell r="P53"/>
          <cell r="Q53"/>
          <cell r="R53"/>
          <cell r="S53">
            <v>0</v>
          </cell>
          <cell r="T53"/>
        </row>
        <row r="54">
          <cell r="C54" t="str">
            <v>LJ63-17543A</v>
          </cell>
          <cell r="D54">
            <v>0</v>
          </cell>
          <cell r="E54">
            <v>0</v>
          </cell>
          <cell r="F54">
            <v>9000</v>
          </cell>
          <cell r="G54">
            <v>9000</v>
          </cell>
          <cell r="H54">
            <v>9000</v>
          </cell>
          <cell r="I54">
            <v>0</v>
          </cell>
          <cell r="J54">
            <v>0</v>
          </cell>
          <cell r="K54">
            <v>63000</v>
          </cell>
          <cell r="L54">
            <v>24000</v>
          </cell>
          <cell r="M54">
            <v>24000</v>
          </cell>
          <cell r="N54">
            <v>24000</v>
          </cell>
          <cell r="O54"/>
          <cell r="P54"/>
          <cell r="Q54"/>
          <cell r="R54"/>
          <cell r="S54">
            <v>162000</v>
          </cell>
          <cell r="T54"/>
        </row>
        <row r="55">
          <cell r="C55" t="str">
            <v>LJ63-17830A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/>
          <cell r="P55"/>
          <cell r="Q55"/>
          <cell r="R55"/>
          <cell r="S55">
            <v>0</v>
          </cell>
          <cell r="T55"/>
        </row>
        <row r="56">
          <cell r="C56" t="str">
            <v>LJ63-17616A</v>
          </cell>
          <cell r="D56">
            <v>3000</v>
          </cell>
          <cell r="E56">
            <v>0</v>
          </cell>
          <cell r="F56">
            <v>0</v>
          </cell>
          <cell r="G56">
            <v>9000</v>
          </cell>
          <cell r="H56">
            <v>0</v>
          </cell>
          <cell r="I56">
            <v>0</v>
          </cell>
          <cell r="J56">
            <v>0</v>
          </cell>
          <cell r="K56">
            <v>6000</v>
          </cell>
          <cell r="L56">
            <v>6000</v>
          </cell>
          <cell r="M56">
            <v>6000</v>
          </cell>
          <cell r="N56">
            <v>6000</v>
          </cell>
          <cell r="O56"/>
          <cell r="P56"/>
          <cell r="Q56"/>
          <cell r="R56"/>
          <cell r="S56">
            <v>36000</v>
          </cell>
          <cell r="T56"/>
        </row>
        <row r="57">
          <cell r="C57" t="str">
            <v>LJ63-17602A</v>
          </cell>
          <cell r="D57">
            <v>0</v>
          </cell>
          <cell r="E57">
            <v>1000</v>
          </cell>
          <cell r="F57">
            <v>0</v>
          </cell>
          <cell r="G57">
            <v>2000</v>
          </cell>
          <cell r="H57">
            <v>3000</v>
          </cell>
          <cell r="I57">
            <v>4000</v>
          </cell>
          <cell r="J57">
            <v>0</v>
          </cell>
          <cell r="K57">
            <v>6000</v>
          </cell>
          <cell r="L57">
            <v>6000</v>
          </cell>
          <cell r="M57">
            <v>6000</v>
          </cell>
          <cell r="N57">
            <v>6000</v>
          </cell>
          <cell r="O57"/>
          <cell r="P57"/>
          <cell r="Q57"/>
          <cell r="R57"/>
          <cell r="S57">
            <v>34000</v>
          </cell>
          <cell r="T57"/>
        </row>
        <row r="58">
          <cell r="C58" t="str">
            <v>LJ63-17609A</v>
          </cell>
          <cell r="D58">
            <v>0</v>
          </cell>
          <cell r="E58">
            <v>3000</v>
          </cell>
          <cell r="F58">
            <v>0</v>
          </cell>
          <cell r="G58">
            <v>0</v>
          </cell>
          <cell r="H58">
            <v>6000</v>
          </cell>
          <cell r="I58">
            <v>0</v>
          </cell>
          <cell r="J58">
            <v>0</v>
          </cell>
          <cell r="K58">
            <v>6000</v>
          </cell>
          <cell r="L58">
            <v>6000</v>
          </cell>
          <cell r="M58">
            <v>6000</v>
          </cell>
          <cell r="N58">
            <v>6000</v>
          </cell>
          <cell r="O58"/>
          <cell r="P58"/>
          <cell r="Q58"/>
          <cell r="R58"/>
          <cell r="S58">
            <v>33000</v>
          </cell>
          <cell r="T58"/>
        </row>
        <row r="59">
          <cell r="C59" t="str">
            <v>LJ63-17617A</v>
          </cell>
          <cell r="D59">
            <v>7000</v>
          </cell>
          <cell r="E59">
            <v>7000</v>
          </cell>
          <cell r="F59">
            <v>0</v>
          </cell>
          <cell r="G59">
            <v>0</v>
          </cell>
          <cell r="H59">
            <v>10500</v>
          </cell>
          <cell r="I59">
            <v>0</v>
          </cell>
          <cell r="J59">
            <v>0</v>
          </cell>
          <cell r="K59">
            <v>7000</v>
          </cell>
          <cell r="L59">
            <v>7000</v>
          </cell>
          <cell r="M59">
            <v>7000</v>
          </cell>
          <cell r="N59">
            <v>7000</v>
          </cell>
          <cell r="O59"/>
          <cell r="P59"/>
          <cell r="Q59"/>
          <cell r="R59"/>
          <cell r="S59">
            <v>52500</v>
          </cell>
          <cell r="T59"/>
        </row>
        <row r="60">
          <cell r="C60" t="str">
            <v>LJ63-17630A</v>
          </cell>
          <cell r="D60">
            <v>0</v>
          </cell>
          <cell r="E60">
            <v>3000</v>
          </cell>
          <cell r="F60">
            <v>0</v>
          </cell>
          <cell r="G60">
            <v>0</v>
          </cell>
          <cell r="H60">
            <v>6000</v>
          </cell>
          <cell r="I60">
            <v>0</v>
          </cell>
          <cell r="J60">
            <v>0</v>
          </cell>
          <cell r="K60">
            <v>6000</v>
          </cell>
          <cell r="L60">
            <v>6000</v>
          </cell>
          <cell r="M60">
            <v>6000</v>
          </cell>
          <cell r="N60">
            <v>6000</v>
          </cell>
          <cell r="O60"/>
          <cell r="P60"/>
          <cell r="Q60"/>
          <cell r="R60"/>
          <cell r="S60">
            <v>33000</v>
          </cell>
          <cell r="T60"/>
        </row>
        <row r="61">
          <cell r="C61" t="str">
            <v>LJ63-17631A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/>
          <cell r="P61"/>
          <cell r="Q61"/>
          <cell r="R61"/>
          <cell r="S61">
            <v>0</v>
          </cell>
          <cell r="T61"/>
        </row>
        <row r="62">
          <cell r="C62" t="str">
            <v>LJ63-17631B</v>
          </cell>
          <cell r="D62">
            <v>0</v>
          </cell>
          <cell r="E62">
            <v>1000</v>
          </cell>
          <cell r="F62">
            <v>0</v>
          </cell>
          <cell r="G62">
            <v>2000</v>
          </cell>
          <cell r="H62">
            <v>3000</v>
          </cell>
          <cell r="I62">
            <v>4000</v>
          </cell>
          <cell r="J62">
            <v>0</v>
          </cell>
          <cell r="K62">
            <v>6000</v>
          </cell>
          <cell r="L62">
            <v>0</v>
          </cell>
          <cell r="M62">
            <v>0</v>
          </cell>
          <cell r="N62">
            <v>0</v>
          </cell>
          <cell r="O62"/>
          <cell r="P62"/>
          <cell r="Q62"/>
          <cell r="R62"/>
          <cell r="S62">
            <v>16000</v>
          </cell>
          <cell r="T62"/>
        </row>
        <row r="63">
          <cell r="C63" t="str">
            <v>LJ63-17308A</v>
          </cell>
          <cell r="D63">
            <v>0</v>
          </cell>
          <cell r="E63">
            <v>0</v>
          </cell>
          <cell r="F63">
            <v>0</v>
          </cell>
          <cell r="G63">
            <v>9000</v>
          </cell>
          <cell r="H63">
            <v>9000</v>
          </cell>
          <cell r="I63">
            <v>0</v>
          </cell>
          <cell r="J63">
            <v>0</v>
          </cell>
          <cell r="K63">
            <v>63000</v>
          </cell>
          <cell r="L63">
            <v>24000</v>
          </cell>
          <cell r="M63">
            <v>24000</v>
          </cell>
          <cell r="N63">
            <v>24000</v>
          </cell>
          <cell r="O63"/>
          <cell r="P63"/>
          <cell r="Q63"/>
          <cell r="R63"/>
          <cell r="S63">
            <v>153000</v>
          </cell>
          <cell r="T63"/>
        </row>
        <row r="64">
          <cell r="C64" t="str">
            <v>LJ63-17350A</v>
          </cell>
          <cell r="D64">
            <v>0</v>
          </cell>
          <cell r="E64">
            <v>0</v>
          </cell>
          <cell r="F64">
            <v>7000</v>
          </cell>
          <cell r="G64">
            <v>7000</v>
          </cell>
          <cell r="H64">
            <v>10500</v>
          </cell>
          <cell r="I64">
            <v>0</v>
          </cell>
          <cell r="J64">
            <v>0</v>
          </cell>
          <cell r="K64">
            <v>59500</v>
          </cell>
          <cell r="L64">
            <v>28000</v>
          </cell>
          <cell r="M64">
            <v>28000</v>
          </cell>
          <cell r="N64">
            <v>28000</v>
          </cell>
          <cell r="O64"/>
          <cell r="P64"/>
          <cell r="Q64"/>
          <cell r="R64"/>
          <cell r="S64">
            <v>168000</v>
          </cell>
          <cell r="T64"/>
        </row>
        <row r="65">
          <cell r="C65" t="str">
            <v>LJ63-17430A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/>
          <cell r="P65"/>
          <cell r="Q65"/>
          <cell r="R65"/>
          <cell r="S65">
            <v>0</v>
          </cell>
          <cell r="T65"/>
        </row>
        <row r="66">
          <cell r="C66" t="str">
            <v>LJ63-17312A</v>
          </cell>
          <cell r="D66">
            <v>3000</v>
          </cell>
          <cell r="E66">
            <v>6000</v>
          </cell>
          <cell r="F66">
            <v>9000</v>
          </cell>
          <cell r="G66">
            <v>9000</v>
          </cell>
          <cell r="H66">
            <v>0</v>
          </cell>
          <cell r="I66">
            <v>0</v>
          </cell>
          <cell r="J66">
            <v>9000</v>
          </cell>
          <cell r="K66">
            <v>63000</v>
          </cell>
          <cell r="L66">
            <v>15000</v>
          </cell>
          <cell r="M66">
            <v>15000</v>
          </cell>
          <cell r="N66">
            <v>15000</v>
          </cell>
          <cell r="O66"/>
          <cell r="P66"/>
          <cell r="Q66"/>
          <cell r="R66"/>
          <cell r="S66">
            <v>144000</v>
          </cell>
          <cell r="T66"/>
        </row>
        <row r="67">
          <cell r="C67" t="str">
            <v>LJ63-17834B</v>
          </cell>
          <cell r="D67">
            <v>0</v>
          </cell>
          <cell r="E67">
            <v>0</v>
          </cell>
          <cell r="F67">
            <v>9000</v>
          </cell>
          <cell r="G67">
            <v>9000</v>
          </cell>
          <cell r="H67">
            <v>9000</v>
          </cell>
          <cell r="I67">
            <v>0</v>
          </cell>
          <cell r="J67">
            <v>0</v>
          </cell>
          <cell r="K67">
            <v>63000</v>
          </cell>
          <cell r="L67">
            <v>24000</v>
          </cell>
          <cell r="M67">
            <v>24000</v>
          </cell>
          <cell r="N67">
            <v>24000</v>
          </cell>
          <cell r="O67"/>
          <cell r="P67"/>
          <cell r="Q67"/>
          <cell r="R67"/>
          <cell r="S67">
            <v>162000</v>
          </cell>
          <cell r="T67"/>
        </row>
        <row r="68">
          <cell r="C68" t="str">
            <v>LJ63-17834D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/>
          <cell r="P68"/>
          <cell r="Q68"/>
          <cell r="R68"/>
          <cell r="S68">
            <v>0</v>
          </cell>
          <cell r="T68"/>
        </row>
        <row r="69">
          <cell r="C69" t="str">
            <v>LJ63-18013A</v>
          </cell>
          <cell r="D69">
            <v>0</v>
          </cell>
          <cell r="E69">
            <v>0</v>
          </cell>
          <cell r="F69">
            <v>0</v>
          </cell>
          <cell r="G69">
            <v>10500</v>
          </cell>
          <cell r="H69">
            <v>10500</v>
          </cell>
          <cell r="I69">
            <v>10500</v>
          </cell>
          <cell r="J69">
            <v>7000</v>
          </cell>
          <cell r="K69">
            <v>28500</v>
          </cell>
          <cell r="L69">
            <v>28500</v>
          </cell>
          <cell r="M69">
            <v>28500</v>
          </cell>
          <cell r="N69">
            <v>28500</v>
          </cell>
          <cell r="O69"/>
          <cell r="P69"/>
          <cell r="Q69"/>
          <cell r="R69"/>
          <cell r="S69">
            <v>152500</v>
          </cell>
          <cell r="T69"/>
        </row>
        <row r="70">
          <cell r="C70" t="str">
            <v>LJ63-18020A</v>
          </cell>
          <cell r="D70">
            <v>0</v>
          </cell>
          <cell r="E70">
            <v>15000</v>
          </cell>
          <cell r="F70">
            <v>15000</v>
          </cell>
          <cell r="G70">
            <v>9000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/>
          <cell r="P70"/>
          <cell r="Q70"/>
          <cell r="R70"/>
          <cell r="S70">
            <v>39000</v>
          </cell>
          <cell r="T70"/>
        </row>
        <row r="71">
          <cell r="C71" t="str">
            <v>LJ63-18021A</v>
          </cell>
          <cell r="D71">
            <v>0</v>
          </cell>
          <cell r="E71">
            <v>0</v>
          </cell>
          <cell r="F71">
            <v>0</v>
          </cell>
          <cell r="G71">
            <v>10500</v>
          </cell>
          <cell r="H71">
            <v>10500</v>
          </cell>
          <cell r="I71">
            <v>10500</v>
          </cell>
          <cell r="J71">
            <v>7000</v>
          </cell>
          <cell r="K71">
            <v>38500</v>
          </cell>
          <cell r="L71">
            <v>38500</v>
          </cell>
          <cell r="M71">
            <v>38500</v>
          </cell>
          <cell r="N71">
            <v>38500</v>
          </cell>
          <cell r="O71"/>
          <cell r="P71"/>
          <cell r="Q71"/>
          <cell r="R71"/>
          <cell r="S71">
            <v>192500</v>
          </cell>
          <cell r="T71"/>
        </row>
        <row r="72">
          <cell r="C72" t="str">
            <v>LJ63-18022A</v>
          </cell>
          <cell r="D72">
            <v>0</v>
          </cell>
          <cell r="E72">
            <v>0</v>
          </cell>
          <cell r="F72">
            <v>0</v>
          </cell>
          <cell r="G72">
            <v>12000</v>
          </cell>
          <cell r="H72">
            <v>12000</v>
          </cell>
          <cell r="I72">
            <v>12000</v>
          </cell>
          <cell r="J72">
            <v>6000</v>
          </cell>
          <cell r="K72">
            <v>42000</v>
          </cell>
          <cell r="L72">
            <v>42000</v>
          </cell>
          <cell r="M72">
            <v>42000</v>
          </cell>
          <cell r="N72">
            <v>42000</v>
          </cell>
          <cell r="O72"/>
          <cell r="P72"/>
          <cell r="Q72"/>
          <cell r="R72"/>
          <cell r="S72">
            <v>210000</v>
          </cell>
          <cell r="T72"/>
        </row>
        <row r="73">
          <cell r="C73" t="str">
            <v>LJ63-18273A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/>
          <cell r="P73"/>
          <cell r="Q73"/>
          <cell r="R73"/>
          <cell r="S73">
            <v>0</v>
          </cell>
          <cell r="T73"/>
        </row>
        <row r="74">
          <cell r="C74" t="str">
            <v>LJ63-19111A</v>
          </cell>
          <cell r="D74">
            <v>10000</v>
          </cell>
          <cell r="E74">
            <v>10000</v>
          </cell>
          <cell r="F74">
            <v>10000</v>
          </cell>
          <cell r="G74">
            <v>10000</v>
          </cell>
          <cell r="H74">
            <v>10000</v>
          </cell>
          <cell r="I74">
            <v>10000</v>
          </cell>
          <cell r="J74">
            <v>10000</v>
          </cell>
          <cell r="K74">
            <v>70000</v>
          </cell>
          <cell r="L74">
            <v>26000</v>
          </cell>
          <cell r="M74">
            <v>26000</v>
          </cell>
          <cell r="N74">
            <v>26000</v>
          </cell>
          <cell r="O74"/>
          <cell r="P74"/>
          <cell r="Q74"/>
          <cell r="R74"/>
          <cell r="S74">
            <v>218000</v>
          </cell>
          <cell r="T74"/>
        </row>
        <row r="75">
          <cell r="C75" t="str">
            <v>LJ63-18142A</v>
          </cell>
          <cell r="D75">
            <v>10000</v>
          </cell>
          <cell r="E75">
            <v>10000</v>
          </cell>
          <cell r="F75">
            <v>10000</v>
          </cell>
          <cell r="G75">
            <v>10000</v>
          </cell>
          <cell r="H75">
            <v>10000</v>
          </cell>
          <cell r="I75">
            <v>10000</v>
          </cell>
          <cell r="J75">
            <v>10000</v>
          </cell>
          <cell r="K75">
            <v>70000</v>
          </cell>
          <cell r="L75">
            <v>10000</v>
          </cell>
          <cell r="M75">
            <v>10000</v>
          </cell>
          <cell r="N75">
            <v>10000</v>
          </cell>
          <cell r="O75"/>
          <cell r="P75"/>
          <cell r="Q75"/>
          <cell r="R75"/>
          <cell r="S75">
            <v>170000</v>
          </cell>
          <cell r="T75"/>
        </row>
        <row r="76">
          <cell r="C76" t="str">
            <v>LJ63-18143A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/>
          <cell r="P76"/>
          <cell r="Q76"/>
          <cell r="R76"/>
          <cell r="S76">
            <v>0</v>
          </cell>
          <cell r="T76"/>
        </row>
        <row r="77">
          <cell r="C77" t="str">
            <v>LJ63-18319A</v>
          </cell>
          <cell r="D77">
            <v>10000</v>
          </cell>
          <cell r="E77">
            <v>10000</v>
          </cell>
          <cell r="F77">
            <v>10000</v>
          </cell>
          <cell r="G77">
            <v>10000</v>
          </cell>
          <cell r="H77">
            <v>10000</v>
          </cell>
          <cell r="I77">
            <v>10000</v>
          </cell>
          <cell r="J77">
            <v>10000</v>
          </cell>
          <cell r="K77">
            <v>70000</v>
          </cell>
          <cell r="L77">
            <v>30000</v>
          </cell>
          <cell r="M77">
            <v>30000</v>
          </cell>
          <cell r="N77">
            <v>30000</v>
          </cell>
          <cell r="O77"/>
          <cell r="P77"/>
          <cell r="Q77"/>
          <cell r="R77"/>
          <cell r="S77">
            <v>230000</v>
          </cell>
          <cell r="T77"/>
        </row>
        <row r="78">
          <cell r="C78" t="str">
            <v>LJ63-19112A</v>
          </cell>
          <cell r="D78">
            <v>10000</v>
          </cell>
          <cell r="E78">
            <v>10000</v>
          </cell>
          <cell r="F78">
            <v>10000</v>
          </cell>
          <cell r="G78">
            <v>10000</v>
          </cell>
          <cell r="H78">
            <v>10000</v>
          </cell>
          <cell r="I78">
            <v>10000</v>
          </cell>
          <cell r="J78">
            <v>10000</v>
          </cell>
          <cell r="K78">
            <v>70000</v>
          </cell>
          <cell r="L78">
            <v>40000</v>
          </cell>
          <cell r="M78">
            <v>40000</v>
          </cell>
          <cell r="N78">
            <v>40000</v>
          </cell>
          <cell r="O78"/>
          <cell r="P78"/>
          <cell r="Q78"/>
          <cell r="R78"/>
          <cell r="S78">
            <v>260000</v>
          </cell>
          <cell r="T78"/>
        </row>
        <row r="79">
          <cell r="C79" t="str">
            <v>LJ63-18145A</v>
          </cell>
          <cell r="D79">
            <v>10000</v>
          </cell>
          <cell r="E79">
            <v>10000</v>
          </cell>
          <cell r="F79">
            <v>10000</v>
          </cell>
          <cell r="G79">
            <v>10000</v>
          </cell>
          <cell r="H79">
            <v>10000</v>
          </cell>
          <cell r="I79">
            <v>10000</v>
          </cell>
          <cell r="J79">
            <v>10000</v>
          </cell>
          <cell r="K79">
            <v>70000</v>
          </cell>
          <cell r="L79">
            <v>40000</v>
          </cell>
          <cell r="M79">
            <v>40000</v>
          </cell>
          <cell r="N79">
            <v>40000</v>
          </cell>
          <cell r="O79"/>
          <cell r="P79"/>
          <cell r="Q79"/>
          <cell r="R79"/>
          <cell r="S79">
            <v>260000</v>
          </cell>
          <cell r="T79"/>
        </row>
        <row r="80">
          <cell r="C80" t="str">
            <v>LJ63-18798A</v>
          </cell>
          <cell r="D80">
            <v>20000</v>
          </cell>
          <cell r="E80">
            <v>20000</v>
          </cell>
          <cell r="F80">
            <v>20000</v>
          </cell>
          <cell r="G80">
            <v>20000</v>
          </cell>
          <cell r="H80">
            <v>20000</v>
          </cell>
          <cell r="I80">
            <v>20000</v>
          </cell>
          <cell r="J80">
            <v>20000</v>
          </cell>
          <cell r="K80">
            <v>140000</v>
          </cell>
          <cell r="L80">
            <v>140000</v>
          </cell>
          <cell r="M80">
            <v>140000</v>
          </cell>
          <cell r="N80">
            <v>140000</v>
          </cell>
          <cell r="O80"/>
          <cell r="P80"/>
          <cell r="Q80"/>
          <cell r="R80"/>
          <cell r="S80">
            <v>700000</v>
          </cell>
          <cell r="T80"/>
        </row>
        <row r="81">
          <cell r="C81" t="str">
            <v>LJ63-18318A</v>
          </cell>
          <cell r="D81">
            <v>10000</v>
          </cell>
          <cell r="E81">
            <v>10000</v>
          </cell>
          <cell r="F81">
            <v>10000</v>
          </cell>
          <cell r="G81">
            <v>10000</v>
          </cell>
          <cell r="H81">
            <v>10000</v>
          </cell>
          <cell r="I81">
            <v>10000</v>
          </cell>
          <cell r="J81">
            <v>10000</v>
          </cell>
          <cell r="K81">
            <v>70000</v>
          </cell>
          <cell r="L81">
            <v>47000</v>
          </cell>
          <cell r="M81">
            <v>47000</v>
          </cell>
          <cell r="N81">
            <v>47000</v>
          </cell>
          <cell r="O81"/>
          <cell r="P81"/>
          <cell r="Q81"/>
          <cell r="R81"/>
          <cell r="S81">
            <v>281000</v>
          </cell>
          <cell r="T81"/>
        </row>
        <row r="82">
          <cell r="C82" t="str">
            <v>LJ63-18144A</v>
          </cell>
          <cell r="D82">
            <v>20000</v>
          </cell>
          <cell r="E82">
            <v>20000</v>
          </cell>
          <cell r="F82">
            <v>20000</v>
          </cell>
          <cell r="G82">
            <v>20000</v>
          </cell>
          <cell r="H82">
            <v>20000</v>
          </cell>
          <cell r="I82">
            <v>20000</v>
          </cell>
          <cell r="J82">
            <v>10000</v>
          </cell>
          <cell r="K82">
            <v>140000</v>
          </cell>
          <cell r="L82">
            <v>100000</v>
          </cell>
          <cell r="M82">
            <v>100000</v>
          </cell>
          <cell r="N82">
            <v>100000</v>
          </cell>
          <cell r="O82"/>
          <cell r="P82"/>
          <cell r="Q82"/>
          <cell r="R82"/>
          <cell r="S82">
            <v>570000</v>
          </cell>
          <cell r="T82"/>
        </row>
        <row r="83">
          <cell r="C83" t="str">
            <v>LJ63-18662A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/>
          <cell r="P83"/>
          <cell r="Q83"/>
          <cell r="R83"/>
          <cell r="S83">
            <v>0</v>
          </cell>
          <cell r="T83"/>
        </row>
        <row r="84">
          <cell r="C84" t="str">
            <v>LJ63-18666B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/>
          <cell r="P84"/>
          <cell r="Q84"/>
          <cell r="R84"/>
          <cell r="S84">
            <v>0</v>
          </cell>
          <cell r="T84"/>
        </row>
        <row r="85">
          <cell r="C85" t="str">
            <v>LJ63-19215B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/>
          <cell r="P85"/>
          <cell r="Q85"/>
          <cell r="R85"/>
          <cell r="S85">
            <v>0</v>
          </cell>
          <cell r="T85"/>
        </row>
        <row r="86">
          <cell r="C86" t="str">
            <v>LJ63-18665A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/>
          <cell r="P86"/>
          <cell r="Q86"/>
          <cell r="R86"/>
          <cell r="S86">
            <v>0</v>
          </cell>
          <cell r="T86"/>
        </row>
        <row r="87">
          <cell r="C87" t="str">
            <v>LJ63-18667A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/>
          <cell r="P87"/>
          <cell r="Q87"/>
          <cell r="R87"/>
          <cell r="S87">
            <v>0</v>
          </cell>
          <cell r="T87"/>
        </row>
        <row r="88">
          <cell r="C88" t="str">
            <v>LJ63-18663A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/>
          <cell r="P88"/>
          <cell r="Q88"/>
          <cell r="R88"/>
          <cell r="S88">
            <v>0</v>
          </cell>
          <cell r="T88"/>
        </row>
        <row r="89">
          <cell r="C89" t="str">
            <v>LJ63-18648A</v>
          </cell>
          <cell r="D89">
            <v>0</v>
          </cell>
          <cell r="E89">
            <v>0</v>
          </cell>
          <cell r="F89">
            <v>0</v>
          </cell>
          <cell r="G89">
            <v>3000</v>
          </cell>
          <cell r="H89">
            <v>10000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/>
          <cell r="P89"/>
          <cell r="Q89"/>
          <cell r="R89"/>
          <cell r="S89">
            <v>13000</v>
          </cell>
          <cell r="T89"/>
        </row>
        <row r="90">
          <cell r="C90" t="str">
            <v>LJ63-18648B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/>
          <cell r="P90"/>
          <cell r="Q90"/>
          <cell r="R90"/>
          <cell r="S90">
            <v>0</v>
          </cell>
          <cell r="T90"/>
        </row>
        <row r="91">
          <cell r="C91" t="str">
            <v>LJ63-18649A</v>
          </cell>
          <cell r="D91">
            <v>3000</v>
          </cell>
          <cell r="E91">
            <v>9000</v>
          </cell>
          <cell r="F91">
            <v>9000</v>
          </cell>
          <cell r="G91">
            <v>9000</v>
          </cell>
          <cell r="H91">
            <v>9000</v>
          </cell>
          <cell r="I91">
            <v>3000</v>
          </cell>
          <cell r="J91">
            <v>3000</v>
          </cell>
          <cell r="K91">
            <v>12000</v>
          </cell>
          <cell r="L91">
            <v>0</v>
          </cell>
          <cell r="M91">
            <v>0</v>
          </cell>
          <cell r="N91">
            <v>0</v>
          </cell>
          <cell r="O91"/>
          <cell r="P91"/>
          <cell r="Q91"/>
          <cell r="R91"/>
          <cell r="S91">
            <v>57000</v>
          </cell>
          <cell r="T91"/>
        </row>
        <row r="92">
          <cell r="C92" t="str">
            <v>LJ63-18631A</v>
          </cell>
          <cell r="D92">
            <v>28125</v>
          </cell>
          <cell r="E92">
            <v>28125</v>
          </cell>
          <cell r="F92">
            <v>28125</v>
          </cell>
          <cell r="G92">
            <v>28125</v>
          </cell>
          <cell r="H92">
            <v>28125</v>
          </cell>
          <cell r="I92">
            <v>12000</v>
          </cell>
          <cell r="J92">
            <v>9000</v>
          </cell>
          <cell r="K92">
            <v>45000</v>
          </cell>
          <cell r="L92">
            <v>0</v>
          </cell>
          <cell r="M92">
            <v>0</v>
          </cell>
          <cell r="N92">
            <v>0</v>
          </cell>
          <cell r="O92"/>
          <cell r="P92"/>
          <cell r="Q92"/>
          <cell r="R92"/>
          <cell r="S92">
            <v>206625</v>
          </cell>
          <cell r="T92"/>
        </row>
        <row r="93">
          <cell r="C93" t="str">
            <v>LJ63-18644A</v>
          </cell>
          <cell r="D93">
            <v>15000</v>
          </cell>
          <cell r="E93">
            <v>15000</v>
          </cell>
          <cell r="F93">
            <v>15000</v>
          </cell>
          <cell r="G93">
            <v>9000</v>
          </cell>
          <cell r="H93">
            <v>9000</v>
          </cell>
          <cell r="I93">
            <v>9000</v>
          </cell>
          <cell r="J93">
            <v>9000</v>
          </cell>
          <cell r="K93">
            <v>15000</v>
          </cell>
          <cell r="L93">
            <v>0</v>
          </cell>
          <cell r="M93">
            <v>0</v>
          </cell>
          <cell r="N93">
            <v>0</v>
          </cell>
          <cell r="O93"/>
          <cell r="P93"/>
          <cell r="Q93"/>
          <cell r="R93"/>
          <cell r="S93">
            <v>96000</v>
          </cell>
          <cell r="T93"/>
        </row>
        <row r="94">
          <cell r="C94" t="str">
            <v>LJ63-18644A AFTP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/>
          <cell r="P94"/>
          <cell r="Q94"/>
          <cell r="R94"/>
          <cell r="S94">
            <v>0</v>
          </cell>
          <cell r="T94"/>
        </row>
        <row r="95">
          <cell r="C95" t="str">
            <v>LJ63-17642A</v>
          </cell>
          <cell r="D95">
            <v>12000</v>
          </cell>
          <cell r="E95">
            <v>12000</v>
          </cell>
          <cell r="F95">
            <v>12000</v>
          </cell>
          <cell r="G95">
            <v>12000</v>
          </cell>
          <cell r="H95">
            <v>3000</v>
          </cell>
          <cell r="I95">
            <v>3000</v>
          </cell>
          <cell r="J95">
            <v>3000</v>
          </cell>
          <cell r="K95">
            <v>12000</v>
          </cell>
          <cell r="L95">
            <v>0</v>
          </cell>
          <cell r="M95">
            <v>0</v>
          </cell>
          <cell r="N95">
            <v>0</v>
          </cell>
          <cell r="O95"/>
          <cell r="P95"/>
          <cell r="Q95"/>
          <cell r="R95"/>
          <cell r="S95">
            <v>69000</v>
          </cell>
          <cell r="T95"/>
        </row>
        <row r="96">
          <cell r="C96" t="str">
            <v>LJ63-18607A</v>
          </cell>
          <cell r="D96">
            <v>63000</v>
          </cell>
          <cell r="E96">
            <v>63000</v>
          </cell>
          <cell r="F96">
            <v>63000</v>
          </cell>
          <cell r="G96">
            <v>51000</v>
          </cell>
          <cell r="H96">
            <v>51000</v>
          </cell>
          <cell r="I96">
            <v>51000</v>
          </cell>
          <cell r="J96">
            <v>51000</v>
          </cell>
          <cell r="K96">
            <v>483000</v>
          </cell>
          <cell r="L96">
            <v>252000</v>
          </cell>
          <cell r="M96">
            <v>252000</v>
          </cell>
          <cell r="N96">
            <v>252000</v>
          </cell>
          <cell r="O96"/>
          <cell r="P96"/>
          <cell r="Q96"/>
          <cell r="R96"/>
          <cell r="S96">
            <v>1632000</v>
          </cell>
          <cell r="T96"/>
        </row>
        <row r="97">
          <cell r="C97" t="str">
            <v>LJ63-18531A</v>
          </cell>
          <cell r="D97">
            <v>77000</v>
          </cell>
          <cell r="E97">
            <v>77000</v>
          </cell>
          <cell r="F97">
            <v>77000</v>
          </cell>
          <cell r="G97">
            <v>63000</v>
          </cell>
          <cell r="H97">
            <v>63000</v>
          </cell>
          <cell r="I97">
            <v>63000</v>
          </cell>
          <cell r="J97">
            <v>63000</v>
          </cell>
          <cell r="K97">
            <v>434000</v>
          </cell>
          <cell r="L97">
            <v>322000</v>
          </cell>
          <cell r="M97">
            <v>322000</v>
          </cell>
          <cell r="N97">
            <v>322000</v>
          </cell>
          <cell r="O97"/>
          <cell r="P97"/>
          <cell r="Q97"/>
          <cell r="R97"/>
          <cell r="S97">
            <v>1883000</v>
          </cell>
          <cell r="T97"/>
        </row>
        <row r="98">
          <cell r="C98" t="str">
            <v>LJ63-18964A</v>
          </cell>
          <cell r="D98">
            <v>21000</v>
          </cell>
          <cell r="E98">
            <v>21000</v>
          </cell>
          <cell r="F98">
            <v>21000</v>
          </cell>
          <cell r="G98">
            <v>21000</v>
          </cell>
          <cell r="H98">
            <v>18000</v>
          </cell>
          <cell r="I98">
            <v>9000</v>
          </cell>
          <cell r="J98">
            <v>9000</v>
          </cell>
          <cell r="K98">
            <v>63000</v>
          </cell>
          <cell r="L98">
            <v>0</v>
          </cell>
          <cell r="M98">
            <v>0</v>
          </cell>
          <cell r="N98">
            <v>0</v>
          </cell>
          <cell r="O98"/>
          <cell r="P98"/>
          <cell r="Q98"/>
          <cell r="R98"/>
          <cell r="S98">
            <v>183000</v>
          </cell>
          <cell r="T98"/>
        </row>
        <row r="99">
          <cell r="C99" t="str">
            <v>LJ63-18964C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/>
          <cell r="P99"/>
          <cell r="Q99"/>
          <cell r="R99"/>
          <cell r="S99">
            <v>0</v>
          </cell>
          <cell r="T99"/>
        </row>
        <row r="100">
          <cell r="C100" t="str">
            <v>LJ63-18690A</v>
          </cell>
          <cell r="D100">
            <v>77000</v>
          </cell>
          <cell r="E100">
            <v>77000</v>
          </cell>
          <cell r="F100">
            <v>77000</v>
          </cell>
          <cell r="G100">
            <v>63000</v>
          </cell>
          <cell r="H100">
            <v>63000</v>
          </cell>
          <cell r="I100">
            <v>63000</v>
          </cell>
          <cell r="J100">
            <v>63000</v>
          </cell>
          <cell r="K100">
            <v>434000</v>
          </cell>
          <cell r="L100">
            <v>322000</v>
          </cell>
          <cell r="M100">
            <v>322000</v>
          </cell>
          <cell r="N100">
            <v>322000</v>
          </cell>
          <cell r="O100"/>
          <cell r="P100"/>
          <cell r="Q100"/>
          <cell r="R100"/>
          <cell r="S100">
            <v>1883000</v>
          </cell>
          <cell r="T100"/>
        </row>
        <row r="101">
          <cell r="C101" t="str">
            <v>LJ63-18525A</v>
          </cell>
          <cell r="D101">
            <v>24000</v>
          </cell>
          <cell r="E101">
            <v>24000</v>
          </cell>
          <cell r="F101">
            <v>24000</v>
          </cell>
          <cell r="G101">
            <v>24000</v>
          </cell>
          <cell r="H101">
            <v>9000</v>
          </cell>
          <cell r="I101">
            <v>9000</v>
          </cell>
          <cell r="J101">
            <v>9000</v>
          </cell>
          <cell r="K101">
            <v>63000</v>
          </cell>
          <cell r="L101">
            <v>0</v>
          </cell>
          <cell r="M101">
            <v>0</v>
          </cell>
          <cell r="N101">
            <v>0</v>
          </cell>
          <cell r="O101"/>
          <cell r="P101"/>
          <cell r="Q101"/>
          <cell r="R101"/>
          <cell r="S101">
            <v>186000</v>
          </cell>
          <cell r="T101"/>
        </row>
        <row r="102">
          <cell r="C102" t="str">
            <v>LJ63-19418A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/>
          <cell r="P102"/>
          <cell r="Q102"/>
          <cell r="R102"/>
          <cell r="S102">
            <v>0</v>
          </cell>
          <cell r="T102"/>
        </row>
        <row r="103">
          <cell r="C103" t="str">
            <v>LJ63-19417A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/>
          <cell r="P103"/>
          <cell r="Q103"/>
          <cell r="R103"/>
          <cell r="S103">
            <v>0</v>
          </cell>
          <cell r="T103"/>
        </row>
        <row r="104">
          <cell r="C104" t="str">
            <v>LJ63-19534A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/>
          <cell r="P104"/>
          <cell r="Q104"/>
          <cell r="R104"/>
          <cell r="S104">
            <v>0</v>
          </cell>
          <cell r="T104"/>
        </row>
        <row r="105">
          <cell r="C105" t="str">
            <v>LJ63-19534B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/>
          <cell r="P105"/>
          <cell r="Q105"/>
          <cell r="R105"/>
          <cell r="S105">
            <v>0</v>
          </cell>
          <cell r="T105"/>
        </row>
        <row r="106">
          <cell r="C106" t="str">
            <v>LJ63-18800A</v>
          </cell>
          <cell r="D106">
            <v>10000</v>
          </cell>
          <cell r="E106">
            <v>10000</v>
          </cell>
          <cell r="F106">
            <v>10000</v>
          </cell>
          <cell r="G106">
            <v>10000</v>
          </cell>
          <cell r="H106">
            <v>10000</v>
          </cell>
          <cell r="I106">
            <v>10000</v>
          </cell>
          <cell r="J106">
            <v>10000</v>
          </cell>
          <cell r="K106">
            <v>70015</v>
          </cell>
          <cell r="L106">
            <v>70000</v>
          </cell>
          <cell r="M106">
            <v>70000</v>
          </cell>
          <cell r="N106">
            <v>70000</v>
          </cell>
          <cell r="O106"/>
          <cell r="P106"/>
          <cell r="Q106"/>
          <cell r="R106"/>
          <cell r="S106">
            <v>350015</v>
          </cell>
          <cell r="T106"/>
        </row>
        <row r="107">
          <cell r="C107" t="str">
            <v>LJ63-19603A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/>
          <cell r="P107"/>
          <cell r="Q107"/>
          <cell r="R107"/>
          <cell r="S107">
            <v>0</v>
          </cell>
          <cell r="T107"/>
        </row>
        <row r="108">
          <cell r="C108" t="str">
            <v>LJ63-18905A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/>
          <cell r="P108"/>
          <cell r="Q108"/>
          <cell r="R108"/>
          <cell r="S108">
            <v>0</v>
          </cell>
          <cell r="T108"/>
        </row>
        <row r="109">
          <cell r="C109" t="str">
            <v>LJ63-18905B</v>
          </cell>
          <cell r="D109">
            <v>45000</v>
          </cell>
          <cell r="E109">
            <v>45000</v>
          </cell>
          <cell r="F109">
            <v>45000</v>
          </cell>
          <cell r="G109">
            <v>45000</v>
          </cell>
          <cell r="H109">
            <v>45000</v>
          </cell>
          <cell r="I109">
            <v>45000</v>
          </cell>
          <cell r="J109">
            <v>45000</v>
          </cell>
          <cell r="K109">
            <v>315000</v>
          </cell>
          <cell r="L109">
            <v>45000</v>
          </cell>
          <cell r="M109">
            <v>45000</v>
          </cell>
          <cell r="N109">
            <v>45000</v>
          </cell>
          <cell r="O109"/>
          <cell r="P109"/>
          <cell r="Q109"/>
          <cell r="R109"/>
          <cell r="S109">
            <v>765000</v>
          </cell>
          <cell r="T109"/>
        </row>
        <row r="110">
          <cell r="C110" t="str">
            <v>LJ63-18905E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270000</v>
          </cell>
          <cell r="M110">
            <v>270000</v>
          </cell>
          <cell r="N110">
            <v>270000</v>
          </cell>
          <cell r="O110"/>
          <cell r="P110"/>
          <cell r="Q110"/>
          <cell r="R110"/>
          <cell r="S110">
            <v>810000</v>
          </cell>
          <cell r="T110"/>
        </row>
        <row r="111">
          <cell r="C111" t="str">
            <v>LJ63-18609A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/>
          <cell r="P111"/>
          <cell r="Q111"/>
          <cell r="R111"/>
          <cell r="S111">
            <v>0</v>
          </cell>
          <cell r="T111"/>
        </row>
        <row r="112">
          <cell r="C112" t="str">
            <v>LJ63-19383A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/>
          <cell r="P112"/>
          <cell r="Q112"/>
          <cell r="R112"/>
          <cell r="S112">
            <v>0</v>
          </cell>
          <cell r="T112"/>
        </row>
        <row r="113">
          <cell r="C113" t="str">
            <v>LJ63-19510A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/>
          <cell r="P113"/>
          <cell r="Q113"/>
          <cell r="R113"/>
          <cell r="S113">
            <v>0</v>
          </cell>
          <cell r="T113"/>
        </row>
        <row r="114">
          <cell r="C114" t="str">
            <v>LJ63-19384A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/>
          <cell r="P114"/>
          <cell r="Q114"/>
          <cell r="R114"/>
          <cell r="S114">
            <v>0</v>
          </cell>
          <cell r="T114"/>
        </row>
        <row r="115">
          <cell r="C115" t="str">
            <v>LJ63-19391A v1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/>
          <cell r="P115"/>
          <cell r="Q115"/>
          <cell r="R115"/>
          <cell r="S115">
            <v>0</v>
          </cell>
          <cell r="T115"/>
        </row>
        <row r="116">
          <cell r="C116" t="str">
            <v>LJ63-19391A v3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/>
          <cell r="P116"/>
          <cell r="Q116"/>
          <cell r="R116"/>
          <cell r="S116">
            <v>0</v>
          </cell>
          <cell r="T116"/>
        </row>
        <row r="117">
          <cell r="C117" t="str">
            <v>LJ63-19381A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/>
          <cell r="P117"/>
          <cell r="Q117"/>
          <cell r="R117"/>
          <cell r="S117">
            <v>0</v>
          </cell>
          <cell r="T117"/>
        </row>
        <row r="118">
          <cell r="C118" t="str">
            <v>LJ63-19385A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/>
          <cell r="P118"/>
          <cell r="Q118"/>
          <cell r="R118"/>
          <cell r="S118">
            <v>0</v>
          </cell>
          <cell r="T118"/>
        </row>
        <row r="119">
          <cell r="C119" t="str">
            <v>LJ63-19385B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/>
          <cell r="P119"/>
          <cell r="Q119"/>
          <cell r="R119"/>
          <cell r="S119">
            <v>0</v>
          </cell>
          <cell r="T119"/>
        </row>
        <row r="120">
          <cell r="C120" t="str">
            <v>LJ63-19511A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/>
          <cell r="P120"/>
          <cell r="Q120"/>
          <cell r="R120"/>
          <cell r="S120">
            <v>0</v>
          </cell>
          <cell r="T120"/>
        </row>
        <row r="121">
          <cell r="C121" t="str">
            <v>LJ63-19387A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/>
          <cell r="P121"/>
          <cell r="Q121"/>
          <cell r="R121"/>
          <cell r="S121">
            <v>0</v>
          </cell>
          <cell r="T121"/>
        </row>
        <row r="122">
          <cell r="C122" t="str">
            <v>LJ63-19411A</v>
          </cell>
          <cell r="D122">
            <v>10000</v>
          </cell>
          <cell r="E122">
            <v>10000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70000</v>
          </cell>
          <cell r="L122">
            <v>70000</v>
          </cell>
          <cell r="M122">
            <v>70000</v>
          </cell>
          <cell r="N122">
            <v>70000</v>
          </cell>
          <cell r="O122"/>
          <cell r="P122"/>
          <cell r="Q122"/>
          <cell r="R122"/>
          <cell r="S122">
            <v>350000</v>
          </cell>
          <cell r="T122"/>
        </row>
        <row r="123">
          <cell r="C123" t="str">
            <v>LJ63-19412A</v>
          </cell>
          <cell r="D123">
            <v>10000</v>
          </cell>
          <cell r="E123">
            <v>10000</v>
          </cell>
          <cell r="F123">
            <v>10000</v>
          </cell>
          <cell r="G123">
            <v>10000</v>
          </cell>
          <cell r="H123">
            <v>10000</v>
          </cell>
          <cell r="I123">
            <v>10000</v>
          </cell>
          <cell r="J123">
            <v>10000</v>
          </cell>
          <cell r="K123">
            <v>70000</v>
          </cell>
          <cell r="L123">
            <v>70010</v>
          </cell>
          <cell r="M123">
            <v>70010</v>
          </cell>
          <cell r="N123">
            <v>70010</v>
          </cell>
          <cell r="O123"/>
          <cell r="P123"/>
          <cell r="Q123"/>
          <cell r="R123"/>
          <cell r="S123">
            <v>350030</v>
          </cell>
          <cell r="T123"/>
        </row>
        <row r="124">
          <cell r="C124" t="str">
            <v>LJ63-19533A</v>
          </cell>
          <cell r="D124">
            <v>10000</v>
          </cell>
          <cell r="E124">
            <v>10000</v>
          </cell>
          <cell r="F124">
            <v>10000</v>
          </cell>
          <cell r="G124">
            <v>10000</v>
          </cell>
          <cell r="H124">
            <v>10000</v>
          </cell>
          <cell r="I124">
            <v>10000</v>
          </cell>
          <cell r="J124">
            <v>10000</v>
          </cell>
          <cell r="K124">
            <v>70000</v>
          </cell>
          <cell r="L124">
            <v>70000</v>
          </cell>
          <cell r="M124">
            <v>70000</v>
          </cell>
          <cell r="N124">
            <v>70000</v>
          </cell>
          <cell r="O124"/>
          <cell r="P124"/>
          <cell r="Q124"/>
          <cell r="R124"/>
          <cell r="S124">
            <v>350000</v>
          </cell>
          <cell r="T124"/>
        </row>
        <row r="125">
          <cell r="C125" t="str">
            <v>LJ63-19533B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/>
          <cell r="P125"/>
          <cell r="Q125"/>
          <cell r="R125"/>
          <cell r="S125">
            <v>0</v>
          </cell>
          <cell r="T125"/>
        </row>
        <row r="126">
          <cell r="C126" t="str">
            <v>LJ63-19595A</v>
          </cell>
          <cell r="D126">
            <v>10000</v>
          </cell>
          <cell r="E126">
            <v>10000</v>
          </cell>
          <cell r="F126">
            <v>10000</v>
          </cell>
          <cell r="G126">
            <v>10000</v>
          </cell>
          <cell r="H126">
            <v>10000</v>
          </cell>
          <cell r="I126">
            <v>10000</v>
          </cell>
          <cell r="J126">
            <v>10000</v>
          </cell>
          <cell r="K126">
            <v>70000</v>
          </cell>
          <cell r="L126">
            <v>70000</v>
          </cell>
          <cell r="M126">
            <v>70000</v>
          </cell>
          <cell r="N126">
            <v>70000</v>
          </cell>
          <cell r="O126"/>
          <cell r="P126"/>
          <cell r="Q126"/>
          <cell r="R126"/>
          <cell r="S126">
            <v>350000</v>
          </cell>
          <cell r="T126"/>
        </row>
        <row r="127">
          <cell r="C127" t="str">
            <v>LJ63-19416A</v>
          </cell>
          <cell r="D127">
            <v>10000</v>
          </cell>
          <cell r="E127">
            <v>10000</v>
          </cell>
          <cell r="F127">
            <v>10000</v>
          </cell>
          <cell r="G127">
            <v>10000</v>
          </cell>
          <cell r="H127">
            <v>10000</v>
          </cell>
          <cell r="I127">
            <v>10000</v>
          </cell>
          <cell r="J127">
            <v>10000</v>
          </cell>
          <cell r="K127">
            <v>70000</v>
          </cell>
          <cell r="L127">
            <v>70000</v>
          </cell>
          <cell r="M127">
            <v>70000</v>
          </cell>
          <cell r="N127">
            <v>70000</v>
          </cell>
          <cell r="O127"/>
          <cell r="P127"/>
          <cell r="Q127"/>
          <cell r="R127"/>
          <cell r="S127">
            <v>350000</v>
          </cell>
          <cell r="T127"/>
        </row>
        <row r="128">
          <cell r="C128" t="str">
            <v>LJ63-19075A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/>
          <cell r="P128"/>
          <cell r="Q128"/>
          <cell r="R128"/>
          <cell r="S128">
            <v>0</v>
          </cell>
          <cell r="T128"/>
        </row>
        <row r="129">
          <cell r="C129" t="str">
            <v>LJ63-19075B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/>
          <cell r="P129"/>
          <cell r="Q129"/>
          <cell r="R129"/>
          <cell r="S129">
            <v>0</v>
          </cell>
          <cell r="T129"/>
        </row>
        <row r="130">
          <cell r="C130" t="str">
            <v>LJ63-19285A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/>
          <cell r="P130"/>
          <cell r="Q130"/>
          <cell r="R130"/>
          <cell r="S130">
            <v>0</v>
          </cell>
          <cell r="T130"/>
        </row>
        <row r="131">
          <cell r="C131" t="str">
            <v>LJ63-19285B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/>
          <cell r="P131"/>
          <cell r="Q131"/>
          <cell r="R131"/>
          <cell r="S131">
            <v>0</v>
          </cell>
          <cell r="T131"/>
        </row>
        <row r="132">
          <cell r="C132" t="str">
            <v>LJ63-18933A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/>
          <cell r="P132"/>
          <cell r="Q132"/>
          <cell r="R132"/>
          <cell r="S132">
            <v>0</v>
          </cell>
          <cell r="T132"/>
        </row>
        <row r="133">
          <cell r="C133" t="str">
            <v>LJ63-19076A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/>
          <cell r="P133"/>
          <cell r="Q133"/>
          <cell r="R133"/>
          <cell r="S133">
            <v>0</v>
          </cell>
          <cell r="T133"/>
        </row>
        <row r="134">
          <cell r="C134" t="str">
            <v>LJ63-19076B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/>
          <cell r="P134"/>
          <cell r="Q134"/>
          <cell r="R134"/>
          <cell r="S134">
            <v>0</v>
          </cell>
          <cell r="T134"/>
        </row>
        <row r="135">
          <cell r="C135" t="str">
            <v>LJ63-19074A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/>
          <cell r="P135"/>
          <cell r="Q135"/>
          <cell r="R135"/>
          <cell r="S135">
            <v>0</v>
          </cell>
          <cell r="T135"/>
        </row>
        <row r="136">
          <cell r="C136" t="str">
            <v>LJ63-19077A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/>
          <cell r="P136"/>
          <cell r="Q136"/>
          <cell r="R136"/>
          <cell r="S136">
            <v>0</v>
          </cell>
          <cell r="T136"/>
        </row>
        <row r="137">
          <cell r="C137" t="str">
            <v>LJ63-18946A</v>
          </cell>
          <cell r="D137">
            <v>16000</v>
          </cell>
          <cell r="E137">
            <v>16000</v>
          </cell>
          <cell r="F137">
            <v>16000</v>
          </cell>
          <cell r="G137">
            <v>14000</v>
          </cell>
          <cell r="H137">
            <v>14000</v>
          </cell>
          <cell r="I137">
            <v>16000</v>
          </cell>
          <cell r="J137">
            <v>14000</v>
          </cell>
          <cell r="K137">
            <v>81000</v>
          </cell>
          <cell r="L137">
            <v>81000</v>
          </cell>
          <cell r="M137">
            <v>81000</v>
          </cell>
          <cell r="N137">
            <v>81000</v>
          </cell>
          <cell r="O137"/>
          <cell r="P137"/>
          <cell r="Q137"/>
          <cell r="R137"/>
          <cell r="S137">
            <v>430000</v>
          </cell>
          <cell r="T137"/>
        </row>
        <row r="138">
          <cell r="C138" t="str">
            <v>LJ63-18951A</v>
          </cell>
          <cell r="D138">
            <v>15000</v>
          </cell>
          <cell r="E138">
            <v>15000</v>
          </cell>
          <cell r="F138">
            <v>15000</v>
          </cell>
          <cell r="G138">
            <v>15000</v>
          </cell>
          <cell r="H138">
            <v>15000</v>
          </cell>
          <cell r="I138">
            <v>15000</v>
          </cell>
          <cell r="J138">
            <v>15000</v>
          </cell>
          <cell r="K138">
            <v>27000</v>
          </cell>
          <cell r="L138">
            <v>27000</v>
          </cell>
          <cell r="M138">
            <v>27000</v>
          </cell>
          <cell r="N138">
            <v>27000</v>
          </cell>
          <cell r="O138"/>
          <cell r="P138"/>
          <cell r="Q138"/>
          <cell r="R138"/>
          <cell r="S138">
            <v>213000</v>
          </cell>
          <cell r="T138"/>
        </row>
        <row r="139">
          <cell r="C139" t="str">
            <v>LJ63-18947A</v>
          </cell>
          <cell r="D139">
            <v>9000</v>
          </cell>
          <cell r="E139">
            <v>0</v>
          </cell>
          <cell r="F139">
            <v>0</v>
          </cell>
          <cell r="G139">
            <v>0</v>
          </cell>
          <cell r="H139">
            <v>9000</v>
          </cell>
          <cell r="I139">
            <v>9000</v>
          </cell>
          <cell r="J139">
            <v>9000</v>
          </cell>
          <cell r="K139">
            <v>6000</v>
          </cell>
          <cell r="L139">
            <v>6000</v>
          </cell>
          <cell r="M139">
            <v>6000</v>
          </cell>
          <cell r="N139">
            <v>6000</v>
          </cell>
          <cell r="O139"/>
          <cell r="P139"/>
          <cell r="Q139"/>
          <cell r="R139"/>
          <cell r="S139">
            <v>60000</v>
          </cell>
          <cell r="T139"/>
        </row>
        <row r="140">
          <cell r="C140" t="str">
            <v>LJ63-18948A</v>
          </cell>
          <cell r="D140">
            <v>14000</v>
          </cell>
          <cell r="E140">
            <v>17500</v>
          </cell>
          <cell r="F140">
            <v>14000</v>
          </cell>
          <cell r="G140">
            <v>17500</v>
          </cell>
          <cell r="H140">
            <v>14000</v>
          </cell>
          <cell r="I140">
            <v>14000</v>
          </cell>
          <cell r="J140">
            <v>14000</v>
          </cell>
          <cell r="K140">
            <v>49000</v>
          </cell>
          <cell r="L140">
            <v>49000</v>
          </cell>
          <cell r="M140">
            <v>49000</v>
          </cell>
          <cell r="N140">
            <v>49000</v>
          </cell>
          <cell r="O140"/>
          <cell r="P140"/>
          <cell r="Q140"/>
          <cell r="R140"/>
          <cell r="S140">
            <v>301000</v>
          </cell>
          <cell r="T140"/>
        </row>
        <row r="141">
          <cell r="C141" t="str">
            <v>LJ63-18950A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/>
          <cell r="P141"/>
          <cell r="Q141"/>
          <cell r="R141"/>
          <cell r="S141">
            <v>0</v>
          </cell>
          <cell r="T141"/>
        </row>
        <row r="142">
          <cell r="C142" t="str">
            <v>LJ63-18950B</v>
          </cell>
          <cell r="D142">
            <v>16000</v>
          </cell>
          <cell r="E142">
            <v>16000</v>
          </cell>
          <cell r="F142">
            <v>16000</v>
          </cell>
          <cell r="G142">
            <v>14000</v>
          </cell>
          <cell r="H142">
            <v>14000</v>
          </cell>
          <cell r="I142">
            <v>14000</v>
          </cell>
          <cell r="J142">
            <v>14000</v>
          </cell>
          <cell r="K142">
            <v>81000</v>
          </cell>
          <cell r="L142">
            <v>0</v>
          </cell>
          <cell r="M142">
            <v>0</v>
          </cell>
          <cell r="N142">
            <v>0</v>
          </cell>
          <cell r="O142"/>
          <cell r="P142"/>
          <cell r="Q142"/>
          <cell r="R142"/>
          <cell r="S142">
            <v>185000</v>
          </cell>
          <cell r="T142"/>
        </row>
        <row r="143">
          <cell r="C143" t="str">
            <v>LJ63-19078A</v>
          </cell>
          <cell r="D143">
            <v>9000</v>
          </cell>
          <cell r="E143">
            <v>9000</v>
          </cell>
          <cell r="F143">
            <v>9000</v>
          </cell>
          <cell r="G143">
            <v>9000</v>
          </cell>
          <cell r="H143">
            <v>9000</v>
          </cell>
          <cell r="I143">
            <v>9000</v>
          </cell>
          <cell r="J143">
            <v>9000</v>
          </cell>
          <cell r="K143">
            <v>63000</v>
          </cell>
          <cell r="L143">
            <v>9000</v>
          </cell>
          <cell r="M143">
            <v>9000</v>
          </cell>
          <cell r="N143">
            <v>9000</v>
          </cell>
          <cell r="O143"/>
          <cell r="P143"/>
          <cell r="Q143"/>
          <cell r="R143"/>
          <cell r="S143">
            <v>153000</v>
          </cell>
          <cell r="T143"/>
        </row>
        <row r="144">
          <cell r="C144" t="str">
            <v>LJ63-19692A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/>
          <cell r="P144"/>
          <cell r="Q144"/>
          <cell r="R144"/>
          <cell r="S144">
            <v>0</v>
          </cell>
          <cell r="T144"/>
        </row>
        <row r="145">
          <cell r="C145" t="str">
            <v>LJ63-19694A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/>
          <cell r="P145"/>
          <cell r="Q145"/>
          <cell r="R145"/>
          <cell r="S145">
            <v>0</v>
          </cell>
          <cell r="T145"/>
        </row>
        <row r="146">
          <cell r="C146" t="str">
            <v>LJ63-19617A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/>
          <cell r="P146"/>
          <cell r="Q146"/>
          <cell r="R146"/>
          <cell r="S146">
            <v>0</v>
          </cell>
          <cell r="T146"/>
        </row>
        <row r="147">
          <cell r="C147" t="str">
            <v>LJ63-19615A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/>
          <cell r="P147"/>
          <cell r="Q147"/>
          <cell r="R147"/>
          <cell r="S147">
            <v>0</v>
          </cell>
          <cell r="T147"/>
        </row>
        <row r="148">
          <cell r="C148" t="str">
            <v>LJ63-19616A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/>
          <cell r="P148"/>
          <cell r="Q148"/>
          <cell r="R148"/>
          <cell r="S148">
            <v>0</v>
          </cell>
          <cell r="T148"/>
        </row>
        <row r="149">
          <cell r="C149" t="str">
            <v>LJ63-19618A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/>
          <cell r="P149"/>
          <cell r="Q149"/>
          <cell r="R149"/>
          <cell r="S149">
            <v>0</v>
          </cell>
          <cell r="T149"/>
        </row>
        <row r="150">
          <cell r="C150" t="str">
            <v>LJ63-19635A</v>
          </cell>
          <cell r="D150">
            <v>45000</v>
          </cell>
          <cell r="E150">
            <v>60000</v>
          </cell>
          <cell r="F150">
            <v>60000</v>
          </cell>
          <cell r="G150">
            <v>60000</v>
          </cell>
          <cell r="H150">
            <v>60000</v>
          </cell>
          <cell r="I150">
            <v>60000</v>
          </cell>
          <cell r="J150">
            <v>60000</v>
          </cell>
          <cell r="K150">
            <v>435000</v>
          </cell>
          <cell r="L150">
            <v>435000</v>
          </cell>
          <cell r="M150">
            <v>435000</v>
          </cell>
          <cell r="N150">
            <v>435000</v>
          </cell>
          <cell r="O150"/>
          <cell r="P150"/>
          <cell r="Q150"/>
          <cell r="R150"/>
          <cell r="S150">
            <v>2145000</v>
          </cell>
          <cell r="T150"/>
        </row>
        <row r="151">
          <cell r="C151" t="str">
            <v>LJ63-19682A</v>
          </cell>
          <cell r="D151">
            <v>60000</v>
          </cell>
          <cell r="E151">
            <v>75000</v>
          </cell>
          <cell r="F151">
            <v>60000</v>
          </cell>
          <cell r="G151">
            <v>60000</v>
          </cell>
          <cell r="H151">
            <v>60000</v>
          </cell>
          <cell r="I151">
            <v>60000</v>
          </cell>
          <cell r="J151">
            <v>60000</v>
          </cell>
          <cell r="K151">
            <v>420000</v>
          </cell>
          <cell r="L151">
            <v>420000</v>
          </cell>
          <cell r="M151">
            <v>420000</v>
          </cell>
          <cell r="N151">
            <v>420000</v>
          </cell>
          <cell r="O151"/>
          <cell r="P151"/>
          <cell r="Q151"/>
          <cell r="R151"/>
          <cell r="S151">
            <v>2115000</v>
          </cell>
          <cell r="T151"/>
        </row>
        <row r="152">
          <cell r="C152" t="str">
            <v>LJ63-19683A</v>
          </cell>
          <cell r="D152">
            <v>60000</v>
          </cell>
          <cell r="E152">
            <v>60000</v>
          </cell>
          <cell r="F152">
            <v>60000</v>
          </cell>
          <cell r="G152">
            <v>60000</v>
          </cell>
          <cell r="H152">
            <v>60000</v>
          </cell>
          <cell r="I152">
            <v>75000</v>
          </cell>
          <cell r="J152">
            <v>60000</v>
          </cell>
          <cell r="K152">
            <v>405000</v>
          </cell>
          <cell r="L152">
            <v>405000</v>
          </cell>
          <cell r="M152">
            <v>405000</v>
          </cell>
          <cell r="N152">
            <v>405000</v>
          </cell>
          <cell r="O152"/>
          <cell r="P152"/>
          <cell r="Q152"/>
          <cell r="R152"/>
          <cell r="S152">
            <v>2055000</v>
          </cell>
          <cell r="T152"/>
        </row>
        <row r="153">
          <cell r="C153" t="str">
            <v>LJ63-19680A</v>
          </cell>
          <cell r="D153">
            <v>45000</v>
          </cell>
          <cell r="E153">
            <v>60000</v>
          </cell>
          <cell r="F153">
            <v>60000</v>
          </cell>
          <cell r="G153">
            <v>60000</v>
          </cell>
          <cell r="H153">
            <v>60000</v>
          </cell>
          <cell r="I153">
            <v>60000</v>
          </cell>
          <cell r="J153">
            <v>60000</v>
          </cell>
          <cell r="K153">
            <v>435000</v>
          </cell>
          <cell r="L153">
            <v>435000</v>
          </cell>
          <cell r="M153">
            <v>435000</v>
          </cell>
          <cell r="N153">
            <v>435000</v>
          </cell>
          <cell r="O153"/>
          <cell r="P153"/>
          <cell r="Q153"/>
          <cell r="R153"/>
          <cell r="S153">
            <v>2145000</v>
          </cell>
          <cell r="T153"/>
        </row>
        <row r="154">
          <cell r="C154" t="str">
            <v>LJ63-19634A</v>
          </cell>
          <cell r="D154">
            <v>54000</v>
          </cell>
          <cell r="E154">
            <v>54000</v>
          </cell>
          <cell r="F154">
            <v>81000</v>
          </cell>
          <cell r="G154">
            <v>54000</v>
          </cell>
          <cell r="H154">
            <v>67500</v>
          </cell>
          <cell r="I154">
            <v>67500</v>
          </cell>
          <cell r="J154">
            <v>67500</v>
          </cell>
          <cell r="K154">
            <v>486000</v>
          </cell>
          <cell r="L154">
            <v>486000</v>
          </cell>
          <cell r="M154">
            <v>486000</v>
          </cell>
          <cell r="N154">
            <v>486000</v>
          </cell>
          <cell r="O154"/>
          <cell r="P154"/>
          <cell r="Q154"/>
          <cell r="R154"/>
          <cell r="S154">
            <v>2389500</v>
          </cell>
          <cell r="T154"/>
        </row>
        <row r="155">
          <cell r="C155" t="str">
            <v>LJ63-19789A</v>
          </cell>
          <cell r="D155">
            <v>60000</v>
          </cell>
          <cell r="E155">
            <v>60000</v>
          </cell>
          <cell r="F155">
            <v>60000</v>
          </cell>
          <cell r="G155">
            <v>60000</v>
          </cell>
          <cell r="H155">
            <v>60000</v>
          </cell>
          <cell r="I155">
            <v>70000</v>
          </cell>
          <cell r="J155">
            <v>70000</v>
          </cell>
          <cell r="K155">
            <v>460000</v>
          </cell>
          <cell r="L155">
            <v>460000</v>
          </cell>
          <cell r="M155">
            <v>460000</v>
          </cell>
          <cell r="N155">
            <v>460000</v>
          </cell>
          <cell r="O155"/>
          <cell r="P155"/>
          <cell r="Q155"/>
          <cell r="R155"/>
          <cell r="S155">
            <v>2280000</v>
          </cell>
          <cell r="T155"/>
        </row>
        <row r="156">
          <cell r="C156" t="str">
            <v>LJ63-19633A</v>
          </cell>
          <cell r="D156">
            <v>60000</v>
          </cell>
          <cell r="E156">
            <v>60000</v>
          </cell>
          <cell r="F156">
            <v>60000</v>
          </cell>
          <cell r="G156">
            <v>60000</v>
          </cell>
          <cell r="H156">
            <v>60000</v>
          </cell>
          <cell r="I156">
            <v>60000</v>
          </cell>
          <cell r="J156">
            <v>75000</v>
          </cell>
          <cell r="K156">
            <v>480000</v>
          </cell>
          <cell r="L156">
            <v>480000</v>
          </cell>
          <cell r="M156">
            <v>480000</v>
          </cell>
          <cell r="N156">
            <v>480000</v>
          </cell>
          <cell r="O156"/>
          <cell r="P156"/>
          <cell r="Q156"/>
          <cell r="R156"/>
          <cell r="S156">
            <v>2355000</v>
          </cell>
          <cell r="T156"/>
        </row>
        <row r="157">
          <cell r="C157" t="str">
            <v>LJ63-19668A</v>
          </cell>
          <cell r="D157">
            <v>60000</v>
          </cell>
          <cell r="E157">
            <v>60000</v>
          </cell>
          <cell r="F157">
            <v>60000</v>
          </cell>
          <cell r="G157">
            <v>60000</v>
          </cell>
          <cell r="H157">
            <v>60000</v>
          </cell>
          <cell r="I157">
            <v>75000</v>
          </cell>
          <cell r="J157">
            <v>75000</v>
          </cell>
          <cell r="K157">
            <v>480000</v>
          </cell>
          <cell r="L157">
            <v>480000</v>
          </cell>
          <cell r="M157">
            <v>480000</v>
          </cell>
          <cell r="N157">
            <v>480000</v>
          </cell>
          <cell r="O157"/>
          <cell r="P157"/>
          <cell r="Q157"/>
          <cell r="R157"/>
          <cell r="S157">
            <v>2370000</v>
          </cell>
          <cell r="T157"/>
        </row>
        <row r="158">
          <cell r="C158" t="str">
            <v>LJ63-19609A</v>
          </cell>
          <cell r="D158">
            <v>64000</v>
          </cell>
          <cell r="E158">
            <v>32000</v>
          </cell>
          <cell r="F158">
            <v>32000</v>
          </cell>
          <cell r="G158">
            <v>32000</v>
          </cell>
          <cell r="H158">
            <v>48000</v>
          </cell>
          <cell r="I158">
            <v>32000</v>
          </cell>
          <cell r="J158">
            <v>48000</v>
          </cell>
          <cell r="K158">
            <v>272000</v>
          </cell>
          <cell r="L158">
            <v>272000</v>
          </cell>
          <cell r="M158">
            <v>272000</v>
          </cell>
          <cell r="N158">
            <v>272000</v>
          </cell>
          <cell r="O158"/>
          <cell r="P158"/>
          <cell r="Q158"/>
          <cell r="R158"/>
          <cell r="S158">
            <v>1376000</v>
          </cell>
          <cell r="T158"/>
        </row>
        <row r="159">
          <cell r="C159" t="str">
            <v>LJ63-19610A</v>
          </cell>
          <cell r="D159">
            <v>45000</v>
          </cell>
          <cell r="E159">
            <v>30000</v>
          </cell>
          <cell r="F159">
            <v>45000</v>
          </cell>
          <cell r="G159">
            <v>30000</v>
          </cell>
          <cell r="H159">
            <v>45000</v>
          </cell>
          <cell r="I159">
            <v>30000</v>
          </cell>
          <cell r="J159">
            <v>30000</v>
          </cell>
          <cell r="K159">
            <v>300000</v>
          </cell>
          <cell r="L159">
            <v>300000</v>
          </cell>
          <cell r="M159">
            <v>300000</v>
          </cell>
          <cell r="N159">
            <v>300000</v>
          </cell>
          <cell r="O159"/>
          <cell r="P159"/>
          <cell r="Q159"/>
          <cell r="R159"/>
          <cell r="S159">
            <v>1455000</v>
          </cell>
          <cell r="T159"/>
        </row>
        <row r="160">
          <cell r="C160" t="str">
            <v>LJ63-19611A</v>
          </cell>
          <cell r="D160">
            <v>50000</v>
          </cell>
          <cell r="E160">
            <v>40000</v>
          </cell>
          <cell r="F160">
            <v>30000</v>
          </cell>
          <cell r="G160">
            <v>30000</v>
          </cell>
          <cell r="H160">
            <v>40000</v>
          </cell>
          <cell r="I160">
            <v>50000</v>
          </cell>
          <cell r="J160">
            <v>50000</v>
          </cell>
          <cell r="K160">
            <v>260000</v>
          </cell>
          <cell r="L160">
            <v>260000</v>
          </cell>
          <cell r="M160">
            <v>260000</v>
          </cell>
          <cell r="N160">
            <v>260000</v>
          </cell>
          <cell r="O160"/>
          <cell r="P160"/>
          <cell r="Q160"/>
          <cell r="R160"/>
          <cell r="S160">
            <v>1330000</v>
          </cell>
          <cell r="T160"/>
        </row>
        <row r="161">
          <cell r="C161" t="str">
            <v>LJ63-18024A</v>
          </cell>
          <cell r="D161">
            <v>11500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11500</v>
          </cell>
          <cell r="K161">
            <v>0</v>
          </cell>
          <cell r="L161"/>
          <cell r="M161"/>
          <cell r="N161"/>
          <cell r="O161"/>
          <cell r="P161"/>
          <cell r="Q161"/>
          <cell r="R161"/>
          <cell r="S161">
            <v>23000</v>
          </cell>
          <cell r="T161"/>
        </row>
        <row r="162">
          <cell r="C162" t="str">
            <v>LJ63-18675A</v>
          </cell>
          <cell r="D162">
            <v>3500</v>
          </cell>
          <cell r="E162">
            <v>0</v>
          </cell>
          <cell r="F162">
            <v>0</v>
          </cell>
          <cell r="G162">
            <v>7000</v>
          </cell>
          <cell r="H162">
            <v>0</v>
          </cell>
          <cell r="I162">
            <v>0</v>
          </cell>
          <cell r="J162">
            <v>0</v>
          </cell>
          <cell r="K162">
            <v>14000</v>
          </cell>
          <cell r="L162"/>
          <cell r="M162"/>
          <cell r="N162"/>
          <cell r="O162"/>
          <cell r="P162"/>
          <cell r="Q162"/>
          <cell r="R162"/>
          <cell r="S162">
            <v>24500</v>
          </cell>
          <cell r="T162"/>
        </row>
        <row r="163">
          <cell r="C163" t="str">
            <v>LJ63-17935A</v>
          </cell>
          <cell r="D163">
            <v>15000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15000</v>
          </cell>
          <cell r="J163">
            <v>0</v>
          </cell>
          <cell r="K163">
            <v>0</v>
          </cell>
          <cell r="L163"/>
          <cell r="M163"/>
          <cell r="N163"/>
          <cell r="O163"/>
          <cell r="P163"/>
          <cell r="Q163"/>
          <cell r="R163"/>
          <cell r="S163">
            <v>30000</v>
          </cell>
          <cell r="T163"/>
        </row>
        <row r="164">
          <cell r="C164" t="str">
            <v>LJ63-17813A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/>
          <cell r="M164"/>
          <cell r="N164"/>
          <cell r="O164"/>
          <cell r="P164"/>
          <cell r="Q164"/>
          <cell r="R164"/>
          <cell r="S164">
            <v>0</v>
          </cell>
          <cell r="T164"/>
        </row>
        <row r="165">
          <cell r="C165" t="str">
            <v>LJ63-18674A</v>
          </cell>
          <cell r="D165">
            <v>6400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/>
          <cell r="M165"/>
          <cell r="N165"/>
          <cell r="O165"/>
          <cell r="P165"/>
          <cell r="Q165"/>
          <cell r="R165"/>
          <cell r="S165">
            <v>6400</v>
          </cell>
          <cell r="T165"/>
        </row>
        <row r="166">
          <cell r="C166" t="str">
            <v>LJ63-17836A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/>
          <cell r="M166"/>
          <cell r="N166"/>
          <cell r="O166"/>
          <cell r="P166"/>
          <cell r="Q166"/>
          <cell r="R166"/>
          <cell r="S166">
            <v>0</v>
          </cell>
          <cell r="T166"/>
        </row>
        <row r="167">
          <cell r="C167" t="str">
            <v>LJ63-16147A</v>
          </cell>
          <cell r="D167">
            <v>0</v>
          </cell>
          <cell r="E167">
            <v>0</v>
          </cell>
          <cell r="F167">
            <v>11500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/>
          <cell r="M167"/>
          <cell r="N167"/>
          <cell r="O167"/>
          <cell r="P167"/>
          <cell r="Q167"/>
          <cell r="R167"/>
          <cell r="S167">
            <v>11500</v>
          </cell>
          <cell r="T167"/>
        </row>
        <row r="168">
          <cell r="C168" t="str">
            <v>LJ63-18680A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/>
          <cell r="M168"/>
          <cell r="N168"/>
          <cell r="O168"/>
          <cell r="P168"/>
          <cell r="Q168"/>
          <cell r="R168"/>
          <cell r="S168">
            <v>0</v>
          </cell>
          <cell r="T168"/>
        </row>
        <row r="169">
          <cell r="C169" t="str">
            <v>LJ63-16286A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/>
          <cell r="M169"/>
          <cell r="N169"/>
          <cell r="O169"/>
          <cell r="P169"/>
          <cell r="Q169"/>
          <cell r="R169"/>
          <cell r="S169">
            <v>0</v>
          </cell>
          <cell r="T169"/>
        </row>
        <row r="170">
          <cell r="C170" t="str">
            <v>LJ63-16146A</v>
          </cell>
          <cell r="D170">
            <v>0</v>
          </cell>
          <cell r="E170">
            <v>6200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/>
          <cell r="M170"/>
          <cell r="N170"/>
          <cell r="O170"/>
          <cell r="P170"/>
          <cell r="Q170"/>
          <cell r="R170"/>
          <cell r="S170">
            <v>6200</v>
          </cell>
          <cell r="T170"/>
        </row>
        <row r="171">
          <cell r="C171" t="str">
            <v>LJ63-16385A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/>
          <cell r="M171"/>
          <cell r="N171"/>
          <cell r="O171"/>
          <cell r="P171"/>
          <cell r="Q171"/>
          <cell r="R171"/>
          <cell r="S171">
            <v>0</v>
          </cell>
          <cell r="T171"/>
        </row>
        <row r="172">
          <cell r="C172" t="str">
            <v>LJ63-18679A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/>
          <cell r="M172"/>
          <cell r="N172"/>
          <cell r="O172"/>
          <cell r="P172"/>
          <cell r="Q172"/>
          <cell r="R172"/>
          <cell r="S172">
            <v>0</v>
          </cell>
          <cell r="T172"/>
        </row>
        <row r="173">
          <cell r="C173" t="str">
            <v>LJ63-16386A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/>
          <cell r="M173"/>
          <cell r="N173"/>
          <cell r="O173"/>
          <cell r="P173"/>
          <cell r="Q173"/>
          <cell r="R173"/>
          <cell r="S173">
            <v>0</v>
          </cell>
          <cell r="T173"/>
        </row>
        <row r="174">
          <cell r="C174" t="str">
            <v>Q130-003379</v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>
            <v>0</v>
          </cell>
          <cell r="T174"/>
        </row>
        <row r="175">
          <cell r="C175" t="str">
            <v>Q130-003378</v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>
            <v>0</v>
          </cell>
          <cell r="T175"/>
        </row>
        <row r="176">
          <cell r="C176" t="str">
            <v>Q310-678042</v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>
            <v>0</v>
          </cell>
          <cell r="T176"/>
        </row>
        <row r="177">
          <cell r="C177" t="str">
            <v>Q310-670869</v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>
            <v>0</v>
          </cell>
          <cell r="T177"/>
        </row>
        <row r="178">
          <cell r="C178" t="str">
            <v>Q310-505920</v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>
            <v>0</v>
          </cell>
          <cell r="T178"/>
        </row>
        <row r="179">
          <cell r="C179" t="str">
            <v>Q310-459215</v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>
            <v>0</v>
          </cell>
          <cell r="T179"/>
        </row>
        <row r="180">
          <cell r="C180" t="str">
            <v>Q310-459220</v>
          </cell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>
            <v>0</v>
          </cell>
          <cell r="T180"/>
        </row>
        <row r="181">
          <cell r="C181" t="str">
            <v>Q300-015415</v>
          </cell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>
            <v>0</v>
          </cell>
          <cell r="T181"/>
        </row>
        <row r="182">
          <cell r="C182" t="str">
            <v>Q300-016399</v>
          </cell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>
            <v>0</v>
          </cell>
          <cell r="T182"/>
        </row>
        <row r="183">
          <cell r="C183" t="str">
            <v>Q300-015272</v>
          </cell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>
            <v>0</v>
          </cell>
          <cell r="T183"/>
        </row>
        <row r="184">
          <cell r="C184" t="str">
            <v>Q310-808896</v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>
            <v>0</v>
          </cell>
          <cell r="T184"/>
        </row>
        <row r="185">
          <cell r="C185" t="str">
            <v>Q300-016398</v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>
            <v>0</v>
          </cell>
          <cell r="T185"/>
        </row>
        <row r="186">
          <cell r="C186" t="str">
            <v>Q300-016186</v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>
            <v>0</v>
          </cell>
          <cell r="T186"/>
        </row>
        <row r="187">
          <cell r="C187" t="str">
            <v>Q130-003296</v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>
            <v>0</v>
          </cell>
          <cell r="T187"/>
        </row>
        <row r="188">
          <cell r="C188" t="str">
            <v>Q470-008557</v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>
            <v>0</v>
          </cell>
          <cell r="T188"/>
        </row>
        <row r="189">
          <cell r="C189" t="str">
            <v>Q470-008546</v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>
            <v>0</v>
          </cell>
          <cell r="T189"/>
        </row>
        <row r="190">
          <cell r="C190" t="str">
            <v>Q470-008547</v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>
            <v>0</v>
          </cell>
          <cell r="T190"/>
        </row>
        <row r="191">
          <cell r="C191" t="str">
            <v>Q470-008548</v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>
            <v>0</v>
          </cell>
          <cell r="T191"/>
        </row>
        <row r="192">
          <cell r="C192" t="str">
            <v>Q470-008666</v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>
            <v>0</v>
          </cell>
          <cell r="T192"/>
        </row>
        <row r="193">
          <cell r="C193" t="str">
            <v>Q470-008667</v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>
            <v>0</v>
          </cell>
          <cell r="T193"/>
        </row>
        <row r="194">
          <cell r="C194" t="str">
            <v>SSDT1</v>
          </cell>
          <cell r="D194"/>
          <cell r="E194"/>
          <cell r="F194"/>
          <cell r="G194"/>
          <cell r="H194"/>
          <cell r="I194"/>
          <cell r="J194"/>
          <cell r="K194">
            <v>33000</v>
          </cell>
          <cell r="L194"/>
          <cell r="M194"/>
          <cell r="N194"/>
          <cell r="O194"/>
          <cell r="P194"/>
          <cell r="Q194"/>
          <cell r="R194"/>
          <cell r="S194">
            <v>33000</v>
          </cell>
          <cell r="T194"/>
        </row>
        <row r="195">
          <cell r="C195" t="str">
            <v>CSDT1</v>
          </cell>
          <cell r="D195"/>
          <cell r="E195"/>
          <cell r="F195"/>
          <cell r="G195"/>
          <cell r="H195"/>
          <cell r="I195"/>
          <cell r="J195"/>
          <cell r="K195">
            <v>33000</v>
          </cell>
          <cell r="L195"/>
          <cell r="M195"/>
          <cell r="N195"/>
          <cell r="O195"/>
          <cell r="P195"/>
          <cell r="Q195"/>
          <cell r="R195"/>
          <cell r="S195">
            <v>33000</v>
          </cell>
          <cell r="T195"/>
        </row>
        <row r="196">
          <cell r="C196" t="str">
            <v>5210000174-SSDT1</v>
          </cell>
          <cell r="D196"/>
          <cell r="E196"/>
          <cell r="F196"/>
          <cell r="G196"/>
          <cell r="H196"/>
          <cell r="I196"/>
          <cell r="J196">
            <v>10000</v>
          </cell>
          <cell r="K196">
            <v>30000</v>
          </cell>
          <cell r="L196">
            <v>29600</v>
          </cell>
          <cell r="M196">
            <v>29600</v>
          </cell>
          <cell r="N196">
            <v>29600</v>
          </cell>
          <cell r="O196"/>
          <cell r="P196"/>
          <cell r="Q196"/>
          <cell r="R196"/>
          <cell r="S196">
            <v>128800</v>
          </cell>
          <cell r="T196"/>
        </row>
        <row r="197">
          <cell r="C197" t="str">
            <v>5210000173-CSDT1</v>
          </cell>
          <cell r="D197"/>
          <cell r="E197"/>
          <cell r="F197"/>
          <cell r="G197"/>
          <cell r="H197"/>
          <cell r="I197"/>
          <cell r="J197">
            <v>10000</v>
          </cell>
          <cell r="K197">
            <v>30000</v>
          </cell>
          <cell r="L197">
            <v>29600</v>
          </cell>
          <cell r="M197">
            <v>29600</v>
          </cell>
          <cell r="N197">
            <v>29600</v>
          </cell>
          <cell r="O197"/>
          <cell r="P197"/>
          <cell r="Q197"/>
          <cell r="R197"/>
          <cell r="S197">
            <v>128800</v>
          </cell>
          <cell r="T197"/>
        </row>
        <row r="198">
          <cell r="C198" t="str">
            <v>5210000223-CSDT1</v>
          </cell>
          <cell r="D198">
            <v>25000</v>
          </cell>
          <cell r="E198">
            <v>25000</v>
          </cell>
          <cell r="F198">
            <v>25000</v>
          </cell>
          <cell r="G198">
            <v>34000</v>
          </cell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>
            <v>109000</v>
          </cell>
          <cell r="T198"/>
        </row>
        <row r="199">
          <cell r="C199">
            <v>5210000263</v>
          </cell>
          <cell r="D199">
            <v>30000</v>
          </cell>
          <cell r="E199">
            <v>30000</v>
          </cell>
          <cell r="F199">
            <v>30000</v>
          </cell>
          <cell r="G199">
            <v>30000</v>
          </cell>
          <cell r="H199">
            <v>30000</v>
          </cell>
          <cell r="I199">
            <v>30000</v>
          </cell>
          <cell r="J199">
            <v>30000</v>
          </cell>
          <cell r="K199">
            <v>120000</v>
          </cell>
          <cell r="L199">
            <v>120000</v>
          </cell>
          <cell r="M199">
            <v>120000</v>
          </cell>
          <cell r="N199">
            <v>120000</v>
          </cell>
          <cell r="O199"/>
          <cell r="P199"/>
          <cell r="Q199"/>
          <cell r="R199"/>
          <cell r="S199">
            <v>690000</v>
          </cell>
          <cell r="T199"/>
        </row>
        <row r="200">
          <cell r="C200" t="str">
            <v>MA111218029</v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>
            <v>0</v>
          </cell>
          <cell r="T200"/>
        </row>
        <row r="201">
          <cell r="C201" t="str">
            <v>Q310-690815</v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>
            <v>0</v>
          </cell>
          <cell r="T201"/>
        </row>
        <row r="202">
          <cell r="C202" t="str">
            <v>Q310-690732</v>
          </cell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>
            <v>0</v>
          </cell>
          <cell r="T202"/>
        </row>
        <row r="203">
          <cell r="C203" t="str">
            <v>Q310-712671</v>
          </cell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>
            <v>0</v>
          </cell>
          <cell r="T203"/>
        </row>
        <row r="204">
          <cell r="C204" t="str">
            <v>GH02-20237A</v>
          </cell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>
            <v>0</v>
          </cell>
          <cell r="T204"/>
        </row>
        <row r="205">
          <cell r="C205" t="str">
            <v>GH81-19483A
(SS20-00055A)</v>
          </cell>
          <cell r="D205"/>
          <cell r="E205"/>
          <cell r="F205"/>
          <cell r="G205"/>
          <cell r="H205"/>
          <cell r="I205"/>
          <cell r="J205"/>
          <cell r="K205">
            <v>15000</v>
          </cell>
          <cell r="L205"/>
          <cell r="M205"/>
          <cell r="N205"/>
          <cell r="O205"/>
          <cell r="P205"/>
          <cell r="Q205"/>
          <cell r="R205"/>
          <cell r="S205">
            <v>15000</v>
          </cell>
          <cell r="T205"/>
        </row>
        <row r="206">
          <cell r="C206" t="str">
            <v>GH02-20580A</v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>
            <v>0</v>
          </cell>
          <cell r="T206"/>
        </row>
        <row r="207">
          <cell r="C207" t="str">
            <v>GH02-21206A</v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>
            <v>0</v>
          </cell>
          <cell r="T207"/>
        </row>
        <row r="208">
          <cell r="C208" t="str">
            <v>GH63-18993A</v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>
            <v>0</v>
          </cell>
          <cell r="T208"/>
        </row>
        <row r="209">
          <cell r="C209" t="str">
            <v>GH81-18116A</v>
          </cell>
          <cell r="D209"/>
          <cell r="E209">
            <v>30000</v>
          </cell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>
            <v>30000</v>
          </cell>
          <cell r="T209"/>
        </row>
        <row r="210">
          <cell r="C210" t="str">
            <v>GH81-15950A
(LJ63-16465A)</v>
          </cell>
          <cell r="D210"/>
          <cell r="E210">
            <v>5000</v>
          </cell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>
            <v>5000</v>
          </cell>
          <cell r="T210"/>
        </row>
        <row r="211">
          <cell r="C211" t="str">
            <v>GH81-17238A
(LJ63-18021A)</v>
          </cell>
          <cell r="D211"/>
          <cell r="E211">
            <v>8226</v>
          </cell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>
            <v>8226</v>
          </cell>
          <cell r="T211"/>
        </row>
        <row r="212">
          <cell r="C212" t="str">
            <v>GH81-17037A
(LJ63-17830A)</v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>
            <v>0</v>
          </cell>
          <cell r="T212"/>
        </row>
        <row r="213">
          <cell r="C213" t="str">
            <v>GH81-17040A
(LJ63-17347A)</v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>
            <v>0</v>
          </cell>
          <cell r="T213"/>
        </row>
        <row r="214">
          <cell r="C214" t="str">
            <v>GH81-15893A
(LJ63-16707A)</v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>
            <v>0</v>
          </cell>
          <cell r="T214"/>
        </row>
        <row r="215">
          <cell r="C215" t="str">
            <v xml:space="preserve">GH81-15318A
(LJ63-16395A) </v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>
            <v>0</v>
          </cell>
          <cell r="T215"/>
        </row>
        <row r="216">
          <cell r="C216" t="str">
            <v>GH81-16480A
(LJ63-17310A)</v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>
            <v>0</v>
          </cell>
          <cell r="T216"/>
        </row>
        <row r="217">
          <cell r="C217" t="str">
            <v>GH81-18081A
(LJ63-18022A)</v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>
            <v>0</v>
          </cell>
          <cell r="T217"/>
        </row>
        <row r="218">
          <cell r="C218" t="str">
            <v>GH81-18085A
(LJ63-18013A)</v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>
            <v>0</v>
          </cell>
          <cell r="T218"/>
        </row>
        <row r="219">
          <cell r="C219" t="str">
            <v>GH81-18118A
(LJ63-18631A)</v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>
            <v>0</v>
          </cell>
          <cell r="T219"/>
        </row>
        <row r="220">
          <cell r="C220" t="str">
            <v>GH02-19028A</v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>
            <v>0</v>
          </cell>
          <cell r="T220"/>
        </row>
        <row r="221">
          <cell r="C221" t="str">
            <v>GH02-19039A</v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>
            <v>0</v>
          </cell>
          <cell r="T221"/>
        </row>
        <row r="222">
          <cell r="C222" t="str">
            <v>GH02-19012A</v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>
            <v>0</v>
          </cell>
          <cell r="T222"/>
        </row>
        <row r="223">
          <cell r="C223" t="str">
            <v>GH02-19011A</v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>
            <v>0</v>
          </cell>
          <cell r="T223"/>
        </row>
        <row r="224">
          <cell r="C224" t="str">
            <v>GH02-19290A</v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>
            <v>0</v>
          </cell>
          <cell r="T224"/>
        </row>
        <row r="225">
          <cell r="C225" t="str">
            <v>GH02-19150A</v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>
            <v>0</v>
          </cell>
          <cell r="T225"/>
        </row>
        <row r="226">
          <cell r="C226" t="str">
            <v>GH02-19027A</v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>
            <v>0</v>
          </cell>
          <cell r="T226"/>
        </row>
        <row r="227">
          <cell r="C227" t="str">
            <v>GH02-18438A</v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>
            <v>0</v>
          </cell>
          <cell r="T227"/>
        </row>
        <row r="228">
          <cell r="C228" t="str">
            <v>GH02-19278A</v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>
            <v>0</v>
          </cell>
          <cell r="T228"/>
        </row>
        <row r="229">
          <cell r="C229" t="str">
            <v>GH02-19026A</v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>
            <v>0</v>
          </cell>
          <cell r="T229"/>
        </row>
        <row r="230">
          <cell r="C230" t="str">
            <v>GH02-19151A</v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>
            <v>0</v>
          </cell>
          <cell r="T230"/>
        </row>
        <row r="231">
          <cell r="C231" t="str">
            <v>GH02-18783A</v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>
            <v>0</v>
          </cell>
          <cell r="T231"/>
        </row>
        <row r="232">
          <cell r="C232" t="str">
            <v>GH02-18209A</v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>
            <v>0</v>
          </cell>
          <cell r="T232"/>
        </row>
        <row r="233">
          <cell r="C233" t="str">
            <v>GH81-19472A</v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>
            <v>0</v>
          </cell>
          <cell r="T233"/>
        </row>
        <row r="234">
          <cell r="C234" t="str">
            <v>GH81-19142A</v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>
            <v>0</v>
          </cell>
          <cell r="T234"/>
        </row>
        <row r="235">
          <cell r="C235" t="str">
            <v>GH81-19144A</v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>
            <v>0</v>
          </cell>
          <cell r="T235"/>
        </row>
        <row r="236">
          <cell r="C236" t="str">
            <v>GH02-19289A</v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>
            <v>0</v>
          </cell>
          <cell r="T236"/>
        </row>
        <row r="237">
          <cell r="C237" t="str">
            <v>GH02-19041A</v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>
            <v>0</v>
          </cell>
          <cell r="T237"/>
        </row>
        <row r="238">
          <cell r="C238" t="str">
            <v>GH02-19044A</v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>
            <v>0</v>
          </cell>
          <cell r="T238"/>
        </row>
        <row r="239">
          <cell r="C239" t="str">
            <v>GH02-17926A</v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>
            <v>0</v>
          </cell>
          <cell r="T239"/>
        </row>
        <row r="240">
          <cell r="C240" t="str">
            <v>GH02-17922A</v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>
            <v>0</v>
          </cell>
          <cell r="T240"/>
        </row>
        <row r="241">
          <cell r="C241" t="str">
            <v>GH02-17924A</v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>
            <v>0</v>
          </cell>
          <cell r="T241"/>
        </row>
        <row r="242">
          <cell r="C242" t="str">
            <v>GH02-19337A</v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>
            <v>0</v>
          </cell>
          <cell r="T242"/>
        </row>
        <row r="243">
          <cell r="C243" t="str">
            <v>GH02-18655A</v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>
            <v>0</v>
          </cell>
          <cell r="T243"/>
        </row>
        <row r="244">
          <cell r="C244" t="str">
            <v>GH02-18566A</v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>
            <v>0</v>
          </cell>
          <cell r="T244"/>
        </row>
        <row r="245">
          <cell r="C245" t="str">
            <v>GH02-18469A</v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>
            <v>0</v>
          </cell>
          <cell r="T245"/>
        </row>
        <row r="246">
          <cell r="C246" t="str">
            <v>GH02-19031A</v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>
            <v>0</v>
          </cell>
          <cell r="T246"/>
        </row>
        <row r="247">
          <cell r="C247" t="str">
            <v>GH02-18203A</v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>
            <v>0</v>
          </cell>
          <cell r="T247"/>
        </row>
        <row r="248">
          <cell r="C248" t="str">
            <v>GH02-17866A</v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>
            <v>0</v>
          </cell>
          <cell r="T248"/>
        </row>
        <row r="249">
          <cell r="C249" t="str">
            <v>GH02-18228A</v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>
            <v>0</v>
          </cell>
          <cell r="T249"/>
        </row>
        <row r="250">
          <cell r="C250" t="str">
            <v>GH02-18901A</v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>
            <v>0</v>
          </cell>
          <cell r="T250"/>
        </row>
        <row r="251">
          <cell r="C251" t="str">
            <v>SS-MMP</v>
          </cell>
          <cell r="D251">
            <v>7000</v>
          </cell>
          <cell r="E251">
            <v>7000</v>
          </cell>
          <cell r="F251">
            <v>7000</v>
          </cell>
          <cell r="G251">
            <v>7000</v>
          </cell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>
            <v>28000</v>
          </cell>
          <cell r="T251"/>
        </row>
        <row r="252">
          <cell r="C252" t="str">
            <v>CH5P6-D25T-B2SS</v>
          </cell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>
            <v>0</v>
          </cell>
          <cell r="T252"/>
        </row>
        <row r="253">
          <cell r="C253" t="str">
            <v>Q310-844020</v>
          </cell>
          <cell r="D253">
            <v>18000</v>
          </cell>
          <cell r="E253">
            <v>18000</v>
          </cell>
          <cell r="F253">
            <v>18000</v>
          </cell>
          <cell r="G253">
            <v>18000</v>
          </cell>
          <cell r="H253">
            <v>18000</v>
          </cell>
          <cell r="I253">
            <v>18000</v>
          </cell>
          <cell r="J253">
            <v>18000</v>
          </cell>
          <cell r="K253">
            <v>105000</v>
          </cell>
          <cell r="L253">
            <v>105000</v>
          </cell>
          <cell r="M253">
            <v>105000</v>
          </cell>
          <cell r="N253">
            <v>105000</v>
          </cell>
          <cell r="O253"/>
          <cell r="P253"/>
          <cell r="Q253"/>
          <cell r="R253"/>
          <cell r="S253">
            <v>546000</v>
          </cell>
          <cell r="T253"/>
        </row>
        <row r="254">
          <cell r="C254" t="str">
            <v>CEDMB9043</v>
          </cell>
          <cell r="D254"/>
          <cell r="E254"/>
          <cell r="F254">
            <v>30000</v>
          </cell>
          <cell r="G254">
            <v>30000</v>
          </cell>
          <cell r="H254">
            <v>30000</v>
          </cell>
          <cell r="I254">
            <v>30000</v>
          </cell>
          <cell r="J254">
            <v>10772</v>
          </cell>
          <cell r="K254">
            <v>130772</v>
          </cell>
          <cell r="L254">
            <v>130772</v>
          </cell>
          <cell r="M254">
            <v>130772</v>
          </cell>
          <cell r="N254">
            <v>130772</v>
          </cell>
          <cell r="O254"/>
          <cell r="P254"/>
          <cell r="Q254"/>
          <cell r="R254"/>
          <cell r="S254">
            <v>653860</v>
          </cell>
          <cell r="T254"/>
        </row>
        <row r="255">
          <cell r="C255" t="str">
            <v>CEDMB9008</v>
          </cell>
          <cell r="D255"/>
          <cell r="E255"/>
          <cell r="F255">
            <v>20000</v>
          </cell>
          <cell r="G255">
            <v>20000</v>
          </cell>
          <cell r="H255">
            <v>20000</v>
          </cell>
          <cell r="I255">
            <v>20000</v>
          </cell>
          <cell r="J255">
            <v>7000</v>
          </cell>
          <cell r="K255">
            <v>87000</v>
          </cell>
          <cell r="L255">
            <v>87000</v>
          </cell>
          <cell r="M255">
            <v>87000</v>
          </cell>
          <cell r="N255">
            <v>87000</v>
          </cell>
          <cell r="O255"/>
          <cell r="P255"/>
          <cell r="Q255"/>
          <cell r="R255"/>
          <cell r="S255">
            <v>435000</v>
          </cell>
          <cell r="T255"/>
        </row>
        <row r="256">
          <cell r="C256" t="str">
            <v>Q130-002934</v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>
            <v>0</v>
          </cell>
          <cell r="T256"/>
        </row>
        <row r="257">
          <cell r="C257" t="str">
            <v>Q310-716491</v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>
            <v>0</v>
          </cell>
          <cell r="T257"/>
        </row>
        <row r="258">
          <cell r="C258" t="str">
            <v>GH81-16479A</v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>
            <v>0</v>
          </cell>
          <cell r="T258"/>
        </row>
        <row r="259">
          <cell r="C259" t="str">
            <v>GH81-16480A</v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>
            <v>0</v>
          </cell>
          <cell r="T259"/>
        </row>
        <row r="260">
          <cell r="C260" t="str">
            <v>GH81-16481A</v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>
            <v>0</v>
          </cell>
          <cell r="T260"/>
        </row>
        <row r="261">
          <cell r="C261" t="str">
            <v>GH81-16482A</v>
          </cell>
          <cell r="D261"/>
          <cell r="E261">
            <v>12000</v>
          </cell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>
            <v>12000</v>
          </cell>
          <cell r="T261"/>
        </row>
        <row r="262">
          <cell r="C262" t="str">
            <v>GH81-15952A</v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>
            <v>0</v>
          </cell>
          <cell r="T262"/>
        </row>
        <row r="263">
          <cell r="C263" t="str">
            <v>GH81-15318A</v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>
            <v>0</v>
          </cell>
          <cell r="T263"/>
        </row>
        <row r="264">
          <cell r="C264" t="str">
            <v>GH81-15896A</v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>
            <v>0</v>
          </cell>
          <cell r="T264"/>
        </row>
        <row r="265">
          <cell r="C265" t="str">
            <v>GH81-15893A</v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>
            <v>0</v>
          </cell>
          <cell r="T265"/>
        </row>
        <row r="266">
          <cell r="C266" t="str">
            <v>Q130-002931</v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>
            <v>0</v>
          </cell>
          <cell r="T266"/>
        </row>
        <row r="267">
          <cell r="C267" t="str">
            <v>Q130-002930</v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>
            <v>0</v>
          </cell>
          <cell r="T267"/>
        </row>
        <row r="268">
          <cell r="C268" t="str">
            <v>Q130-002929</v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>
            <v>0</v>
          </cell>
          <cell r="T268"/>
        </row>
        <row r="269">
          <cell r="C269" t="str">
            <v>Q130-002932</v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>
            <v>0</v>
          </cell>
          <cell r="T269"/>
        </row>
        <row r="270">
          <cell r="C270" t="str">
            <v>Q310-725075</v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>
            <v>0</v>
          </cell>
          <cell r="T270"/>
        </row>
        <row r="271">
          <cell r="C271" t="str">
            <v>Q310-724796</v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>
            <v>0</v>
          </cell>
          <cell r="T271"/>
        </row>
        <row r="272">
          <cell r="C272" t="str">
            <v>Q130-003008</v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>
            <v>0</v>
          </cell>
          <cell r="T272"/>
        </row>
        <row r="273">
          <cell r="C273" t="str">
            <v>Q130-003013</v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>
            <v>0</v>
          </cell>
          <cell r="T273"/>
        </row>
        <row r="274">
          <cell r="C274" t="str">
            <v>Q130-003007</v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>
            <v>0</v>
          </cell>
          <cell r="T274"/>
        </row>
        <row r="275">
          <cell r="C275" t="str">
            <v>Q130-003009</v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>
            <v>0</v>
          </cell>
          <cell r="T275"/>
        </row>
        <row r="276">
          <cell r="C276" t="str">
            <v>Q470-009181</v>
          </cell>
          <cell r="D276">
            <v>80000</v>
          </cell>
          <cell r="E276"/>
          <cell r="F276"/>
          <cell r="G276"/>
          <cell r="H276"/>
          <cell r="I276"/>
          <cell r="J276"/>
          <cell r="K276">
            <v>90000</v>
          </cell>
          <cell r="L276">
            <v>90000</v>
          </cell>
          <cell r="M276">
            <v>90000</v>
          </cell>
          <cell r="N276">
            <v>90000</v>
          </cell>
          <cell r="O276"/>
          <cell r="P276"/>
          <cell r="Q276"/>
          <cell r="R276"/>
          <cell r="S276">
            <v>440000</v>
          </cell>
          <cell r="T276"/>
        </row>
        <row r="277">
          <cell r="C277" t="str">
            <v>Q470-009182</v>
          </cell>
          <cell r="D277">
            <v>80000</v>
          </cell>
          <cell r="E277"/>
          <cell r="F277"/>
          <cell r="G277"/>
          <cell r="H277"/>
          <cell r="I277"/>
          <cell r="J277"/>
          <cell r="K277">
            <v>210000</v>
          </cell>
          <cell r="L277">
            <v>180000</v>
          </cell>
          <cell r="M277">
            <v>180000</v>
          </cell>
          <cell r="N277">
            <v>180000</v>
          </cell>
          <cell r="O277"/>
          <cell r="P277"/>
          <cell r="Q277"/>
          <cell r="R277"/>
          <cell r="S277">
            <v>830000</v>
          </cell>
          <cell r="T277"/>
        </row>
        <row r="278">
          <cell r="C278" t="str">
            <v>Q130-003015</v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>
            <v>0</v>
          </cell>
          <cell r="T278"/>
        </row>
        <row r="279">
          <cell r="C279" t="str">
            <v>Q130-003016</v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>
            <v>0</v>
          </cell>
          <cell r="T279"/>
        </row>
        <row r="280">
          <cell r="C280" t="str">
            <v>Q130-003021</v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>
            <v>0</v>
          </cell>
          <cell r="T280"/>
        </row>
        <row r="281">
          <cell r="C281" t="str">
            <v>Q130-003023</v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>
            <v>0</v>
          </cell>
          <cell r="T281"/>
        </row>
        <row r="282">
          <cell r="C282" t="str">
            <v>Q130-003180</v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>
            <v>0</v>
          </cell>
          <cell r="T282"/>
        </row>
        <row r="283">
          <cell r="C283" t="str">
            <v>Q130-003055</v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>
            <v>0</v>
          </cell>
          <cell r="T283"/>
        </row>
        <row r="284">
          <cell r="C284" t="str">
            <v>Q130-003054</v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>
            <v>0</v>
          </cell>
          <cell r="T284"/>
        </row>
        <row r="285">
          <cell r="C285" t="str">
            <v>Q130-003053</v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>
            <v>0</v>
          </cell>
          <cell r="T285"/>
        </row>
        <row r="286">
          <cell r="C286" t="str">
            <v>Q130-003052</v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>
            <v>0</v>
          </cell>
          <cell r="T286"/>
        </row>
        <row r="287">
          <cell r="C287" t="str">
            <v>Q130-003025</v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>
            <v>0</v>
          </cell>
          <cell r="T287"/>
        </row>
        <row r="288">
          <cell r="C288" t="str">
            <v>Q130-003193</v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>
            <v>0</v>
          </cell>
          <cell r="T288"/>
        </row>
        <row r="289">
          <cell r="C289" t="str">
            <v>Q130-003197</v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>
            <v>0</v>
          </cell>
          <cell r="T289"/>
        </row>
        <row r="290">
          <cell r="C290" t="str">
            <v>Q130-003050</v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>
            <v>0</v>
          </cell>
          <cell r="T290"/>
        </row>
        <row r="291">
          <cell r="C291" t="str">
            <v>Q300-014626</v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>
            <v>0</v>
          </cell>
          <cell r="T291"/>
        </row>
        <row r="292">
          <cell r="C292" t="str">
            <v>Q130-003226</v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>
            <v>0</v>
          </cell>
          <cell r="T292"/>
        </row>
        <row r="293">
          <cell r="C293" t="str">
            <v>Q130-003220</v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>
            <v>0</v>
          </cell>
          <cell r="T293"/>
        </row>
        <row r="294">
          <cell r="C294" t="str">
            <v>Q130-003129</v>
          </cell>
          <cell r="D294">
            <v>29400</v>
          </cell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>
            <v>29400</v>
          </cell>
          <cell r="T294"/>
        </row>
        <row r="295">
          <cell r="C295" t="str">
            <v>Q230-122796</v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>
            <v>0</v>
          </cell>
          <cell r="T295"/>
        </row>
        <row r="296">
          <cell r="C296" t="str">
            <v>Q130-003104</v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>
            <v>0</v>
          </cell>
          <cell r="T296"/>
        </row>
        <row r="297">
          <cell r="C297" t="str">
            <v>Q130-003029</v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>
            <v>0</v>
          </cell>
          <cell r="T297"/>
        </row>
        <row r="298">
          <cell r="C298" t="str">
            <v>Q310-724797</v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>
            <v>0</v>
          </cell>
          <cell r="T298"/>
        </row>
        <row r="299">
          <cell r="C299" t="str">
            <v>GH42-06453A</v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>
            <v>0</v>
          </cell>
          <cell r="T299"/>
        </row>
        <row r="300">
          <cell r="C300" t="str">
            <v>GH42-06455A</v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>
            <v>0</v>
          </cell>
          <cell r="T300"/>
        </row>
        <row r="301">
          <cell r="C301" t="str">
            <v>Q130-003166</v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>
            <v>0</v>
          </cell>
          <cell r="T301"/>
        </row>
        <row r="302">
          <cell r="C302" t="str">
            <v>JTAF064-07D-R8-TOP (TC 10*15)</v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>
            <v>0</v>
          </cell>
          <cell r="T302"/>
        </row>
        <row r="303">
          <cell r="C303" t="str">
            <v>SS20-00044A</v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>
            <v>0</v>
          </cell>
          <cell r="T303"/>
        </row>
        <row r="304">
          <cell r="C304" t="str">
            <v>SS20-00045A</v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>
            <v>0</v>
          </cell>
          <cell r="T304"/>
        </row>
        <row r="305">
          <cell r="C305" t="str">
            <v>SS20-00053A</v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>
            <v>0</v>
          </cell>
          <cell r="T305"/>
        </row>
        <row r="306">
          <cell r="C306" t="str">
            <v>SS20-00054A</v>
          </cell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>
            <v>0</v>
          </cell>
          <cell r="T306"/>
        </row>
        <row r="307">
          <cell r="C307" t="str">
            <v>GFTUH0101</v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>
            <v>0</v>
          </cell>
          <cell r="T307"/>
        </row>
        <row r="308">
          <cell r="C308" t="str">
            <v>GFTUH0102</v>
          </cell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>
            <v>0</v>
          </cell>
          <cell r="T308"/>
        </row>
        <row r="309">
          <cell r="C309" t="str">
            <v>GFTUH0110</v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>
            <v>0</v>
          </cell>
          <cell r="T309"/>
        </row>
        <row r="310">
          <cell r="C310" t="str">
            <v>GFTUH0104</v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>
            <v>0</v>
          </cell>
          <cell r="T310"/>
        </row>
        <row r="311">
          <cell r="C311" t="str">
            <v>GFTUH0111</v>
          </cell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>
            <v>0</v>
          </cell>
          <cell r="T311"/>
        </row>
        <row r="312">
          <cell r="C312" t="str">
            <v>GFTUH0107</v>
          </cell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>
            <v>0</v>
          </cell>
          <cell r="T312"/>
        </row>
        <row r="313">
          <cell r="C313" t="str">
            <v>GFTUH0109</v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>
            <v>0</v>
          </cell>
          <cell r="T313"/>
        </row>
        <row r="314">
          <cell r="C314" t="str">
            <v>GFTUH0108</v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>
            <v>0</v>
          </cell>
          <cell r="T314"/>
        </row>
        <row r="315">
          <cell r="C315" t="str">
            <v>SS20-00046A</v>
          </cell>
          <cell r="D315">
            <v>20000</v>
          </cell>
          <cell r="E315">
            <v>20000</v>
          </cell>
          <cell r="F315">
            <v>20000</v>
          </cell>
          <cell r="G315">
            <v>20000</v>
          </cell>
          <cell r="H315">
            <v>25000</v>
          </cell>
          <cell r="I315"/>
          <cell r="J315"/>
          <cell r="K315">
            <v>105000</v>
          </cell>
          <cell r="L315">
            <v>105000</v>
          </cell>
          <cell r="M315">
            <v>105000</v>
          </cell>
          <cell r="N315">
            <v>105000</v>
          </cell>
          <cell r="O315"/>
          <cell r="P315"/>
          <cell r="Q315"/>
          <cell r="R315"/>
          <cell r="S315">
            <v>525000</v>
          </cell>
          <cell r="T315"/>
        </row>
        <row r="316">
          <cell r="C316" t="str">
            <v>SS20-00047A</v>
          </cell>
          <cell r="D316">
            <v>20000</v>
          </cell>
          <cell r="E316">
            <v>20000</v>
          </cell>
          <cell r="F316">
            <v>20000</v>
          </cell>
          <cell r="G316">
            <v>20000</v>
          </cell>
          <cell r="H316">
            <v>25000</v>
          </cell>
          <cell r="I316"/>
          <cell r="J316"/>
          <cell r="K316">
            <v>105000</v>
          </cell>
          <cell r="L316">
            <v>105000</v>
          </cell>
          <cell r="M316">
            <v>105000</v>
          </cell>
          <cell r="N316">
            <v>105000</v>
          </cell>
          <cell r="O316"/>
          <cell r="P316"/>
          <cell r="Q316"/>
          <cell r="R316"/>
          <cell r="S316">
            <v>525000</v>
          </cell>
          <cell r="T316"/>
        </row>
        <row r="317">
          <cell r="C317" t="str">
            <v>SS20-00048A</v>
          </cell>
          <cell r="D317">
            <v>20000</v>
          </cell>
          <cell r="E317">
            <v>20000</v>
          </cell>
          <cell r="F317">
            <v>20000</v>
          </cell>
          <cell r="G317">
            <v>20000</v>
          </cell>
          <cell r="H317">
            <v>25000</v>
          </cell>
          <cell r="I317"/>
          <cell r="J317"/>
          <cell r="K317">
            <v>105000</v>
          </cell>
          <cell r="L317">
            <v>105000</v>
          </cell>
          <cell r="M317">
            <v>105000</v>
          </cell>
          <cell r="N317">
            <v>105000</v>
          </cell>
          <cell r="O317"/>
          <cell r="P317"/>
          <cell r="Q317"/>
          <cell r="R317"/>
          <cell r="S317">
            <v>525000</v>
          </cell>
          <cell r="T317"/>
        </row>
        <row r="318">
          <cell r="C318" t="str">
            <v>SS20-00049A</v>
          </cell>
          <cell r="D318">
            <v>20000</v>
          </cell>
          <cell r="E318">
            <v>20000</v>
          </cell>
          <cell r="F318">
            <v>20000</v>
          </cell>
          <cell r="G318">
            <v>20000</v>
          </cell>
          <cell r="H318">
            <v>25000</v>
          </cell>
          <cell r="I318"/>
          <cell r="J318"/>
          <cell r="K318">
            <v>105000</v>
          </cell>
          <cell r="L318">
            <v>105000</v>
          </cell>
          <cell r="M318">
            <v>105000</v>
          </cell>
          <cell r="N318">
            <v>105000</v>
          </cell>
          <cell r="O318"/>
          <cell r="P318"/>
          <cell r="Q318"/>
          <cell r="R318"/>
          <cell r="S318">
            <v>525000</v>
          </cell>
          <cell r="T318"/>
        </row>
        <row r="319">
          <cell r="C319" t="str">
            <v>SS20-00050A</v>
          </cell>
          <cell r="D319">
            <v>25000</v>
          </cell>
          <cell r="E319">
            <v>25000</v>
          </cell>
          <cell r="F319">
            <v>25000</v>
          </cell>
          <cell r="G319">
            <v>25000</v>
          </cell>
          <cell r="H319">
            <v>25000</v>
          </cell>
          <cell r="I319"/>
          <cell r="J319"/>
          <cell r="K319">
            <v>105000</v>
          </cell>
          <cell r="L319">
            <v>105000</v>
          </cell>
          <cell r="M319">
            <v>105000</v>
          </cell>
          <cell r="N319">
            <v>105000</v>
          </cell>
          <cell r="O319"/>
          <cell r="P319"/>
          <cell r="Q319"/>
          <cell r="R319"/>
          <cell r="S319">
            <v>545000</v>
          </cell>
          <cell r="T319"/>
        </row>
        <row r="320">
          <cell r="C320" t="str">
            <v>SS20-00051A</v>
          </cell>
          <cell r="D320">
            <v>25000</v>
          </cell>
          <cell r="E320">
            <v>25000</v>
          </cell>
          <cell r="F320">
            <v>25000</v>
          </cell>
          <cell r="G320">
            <v>25000</v>
          </cell>
          <cell r="H320">
            <v>25000</v>
          </cell>
          <cell r="I320"/>
          <cell r="J320"/>
          <cell r="K320">
            <v>105000</v>
          </cell>
          <cell r="L320">
            <v>105000</v>
          </cell>
          <cell r="M320">
            <v>105000</v>
          </cell>
          <cell r="N320">
            <v>105000</v>
          </cell>
          <cell r="O320"/>
          <cell r="P320"/>
          <cell r="Q320"/>
          <cell r="R320"/>
          <cell r="S320">
            <v>545000</v>
          </cell>
          <cell r="T320"/>
        </row>
        <row r="321">
          <cell r="C321" t="str">
            <v>SS20-00052A</v>
          </cell>
          <cell r="D321">
            <v>20000</v>
          </cell>
          <cell r="E321">
            <v>20000</v>
          </cell>
          <cell r="F321">
            <v>20000</v>
          </cell>
          <cell r="G321">
            <v>20000</v>
          </cell>
          <cell r="H321">
            <v>25000</v>
          </cell>
          <cell r="I321"/>
          <cell r="J321"/>
          <cell r="K321">
            <v>105000</v>
          </cell>
          <cell r="L321">
            <v>105000</v>
          </cell>
          <cell r="M321">
            <v>105000</v>
          </cell>
          <cell r="N321">
            <v>105000</v>
          </cell>
          <cell r="O321"/>
          <cell r="P321"/>
          <cell r="Q321"/>
          <cell r="R321"/>
          <cell r="S321">
            <v>525000</v>
          </cell>
          <cell r="T321"/>
        </row>
        <row r="322">
          <cell r="C322" t="str">
            <v>T002-0070</v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>
            <v>0</v>
          </cell>
          <cell r="T322"/>
        </row>
        <row r="323">
          <cell r="C323" t="str">
            <v>T002-0077</v>
          </cell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>
            <v>0</v>
          </cell>
          <cell r="T323"/>
        </row>
        <row r="324">
          <cell r="C324" t="str">
            <v>T002-0077</v>
          </cell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>
            <v>0</v>
          </cell>
          <cell r="T324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23.10"/>
      <sheetName val="Sheet1"/>
      <sheetName val="31.10"/>
      <sheetName val="07.11"/>
      <sheetName val="VẬT TƯ"/>
      <sheetName val="Sheet3"/>
      <sheetName val="STOCK (2)"/>
      <sheetName val="FCSTSDV"/>
      <sheetName val="stockok"/>
      <sheetName val="stockok (2)"/>
      <sheetName val="VẬT TƯ sản xuất"/>
      <sheetName val="VẬT TƯ IN TOPS"/>
      <sheetName val="Sheet2"/>
      <sheetName val="ok"/>
      <sheetName val="04.06"/>
      <sheetName val="tính băng dính sạch"/>
      <sheetName val="tính tồn"/>
      <sheetName val="fc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C2" t="str">
            <v>LJ63-15125B</v>
          </cell>
          <cell r="E2" t="str">
            <v xml:space="preserve">                  -  </v>
          </cell>
          <cell r="F2" t="str">
            <v xml:space="preserve">                  -  </v>
          </cell>
          <cell r="G2" t="str">
            <v xml:space="preserve">                  -  </v>
          </cell>
          <cell r="H2" t="str">
            <v xml:space="preserve">                  -  </v>
          </cell>
          <cell r="I2" t="str">
            <v xml:space="preserve">                  -  </v>
          </cell>
          <cell r="J2" t="str">
            <v xml:space="preserve">                  -  </v>
          </cell>
          <cell r="L2" t="str">
            <v xml:space="preserve">                  -  </v>
          </cell>
          <cell r="M2" t="str">
            <v xml:space="preserve">                  -  </v>
          </cell>
          <cell r="N2" t="str">
            <v xml:space="preserve">                  -  </v>
          </cell>
          <cell r="O2" t="str">
            <v xml:space="preserve">                  -  </v>
          </cell>
          <cell r="P2">
            <v>0</v>
          </cell>
          <cell r="Q2" t="str">
            <v>EG02 C - PANEL</v>
          </cell>
        </row>
        <row r="3">
          <cell r="C3" t="str">
            <v>LJ63-15126A</v>
          </cell>
          <cell r="E3" t="str">
            <v xml:space="preserve">                  -  </v>
          </cell>
          <cell r="F3" t="str">
            <v xml:space="preserve">                  -  </v>
          </cell>
          <cell r="G3" t="str">
            <v xml:space="preserve">                  -  </v>
          </cell>
          <cell r="H3" t="str">
            <v xml:space="preserve">                  -  </v>
          </cell>
          <cell r="I3" t="str">
            <v xml:space="preserve">                  -  </v>
          </cell>
          <cell r="J3" t="str">
            <v xml:space="preserve">                  -  </v>
          </cell>
          <cell r="L3" t="str">
            <v xml:space="preserve">                  -  </v>
          </cell>
          <cell r="M3" t="str">
            <v xml:space="preserve">                  -  </v>
          </cell>
          <cell r="N3" t="str">
            <v xml:space="preserve">                  -  </v>
          </cell>
          <cell r="O3" t="str">
            <v xml:space="preserve">                  -  </v>
          </cell>
          <cell r="P3">
            <v>0</v>
          </cell>
          <cell r="Q3" t="str">
            <v>EG02 C - IC PCF</v>
          </cell>
        </row>
        <row r="4">
          <cell r="C4" t="str">
            <v>LJ63-15128A</v>
          </cell>
          <cell r="E4" t="str">
            <v xml:space="preserve">                  -  </v>
          </cell>
          <cell r="F4" t="str">
            <v xml:space="preserve">                  -  </v>
          </cell>
          <cell r="G4" t="str">
            <v xml:space="preserve">                  -  </v>
          </cell>
          <cell r="H4" t="str">
            <v xml:space="preserve">                  -  </v>
          </cell>
          <cell r="I4" t="str">
            <v xml:space="preserve">                  -  </v>
          </cell>
          <cell r="J4" t="str">
            <v xml:space="preserve">                  -  </v>
          </cell>
          <cell r="L4" t="str">
            <v xml:space="preserve">                  -  </v>
          </cell>
          <cell r="M4" t="str">
            <v xml:space="preserve">                  -  </v>
          </cell>
          <cell r="N4" t="str">
            <v xml:space="preserve">                  -  </v>
          </cell>
          <cell r="O4" t="str">
            <v xml:space="preserve">                  -  </v>
          </cell>
          <cell r="P4">
            <v>0</v>
          </cell>
          <cell r="Q4" t="str">
            <v xml:space="preserve">EG02 C - WINDOW </v>
          </cell>
        </row>
        <row r="5">
          <cell r="C5" t="str">
            <v>LJ63-15456A</v>
          </cell>
          <cell r="E5" t="str">
            <v xml:space="preserve">                  -  </v>
          </cell>
          <cell r="F5" t="str">
            <v xml:space="preserve">                  -  </v>
          </cell>
          <cell r="G5" t="str">
            <v xml:space="preserve">                  -  </v>
          </cell>
          <cell r="H5" t="str">
            <v xml:space="preserve">                  -  </v>
          </cell>
          <cell r="I5" t="str">
            <v xml:space="preserve">                  -  </v>
          </cell>
          <cell r="J5" t="str">
            <v xml:space="preserve">                  -  </v>
          </cell>
          <cell r="L5" t="str">
            <v xml:space="preserve">                  -  </v>
          </cell>
          <cell r="M5" t="str">
            <v xml:space="preserve">                  -  </v>
          </cell>
          <cell r="N5" t="str">
            <v xml:space="preserve">                  -  </v>
          </cell>
          <cell r="O5" t="str">
            <v xml:space="preserve">                  -  </v>
          </cell>
          <cell r="P5">
            <v>0</v>
          </cell>
          <cell r="Q5" t="str">
            <v xml:space="preserve">HT01 C - WINDOW </v>
          </cell>
        </row>
        <row r="6">
          <cell r="C6" t="str">
            <v>LJ63-15458A</v>
          </cell>
          <cell r="E6" t="str">
            <v xml:space="preserve">                  -  </v>
          </cell>
          <cell r="F6" t="str">
            <v xml:space="preserve">                  -  </v>
          </cell>
          <cell r="G6" t="str">
            <v xml:space="preserve">                  -  </v>
          </cell>
          <cell r="H6" t="str">
            <v xml:space="preserve">                  -  </v>
          </cell>
          <cell r="I6" t="str">
            <v xml:space="preserve">                  -  </v>
          </cell>
          <cell r="J6" t="str">
            <v xml:space="preserve">                  -  </v>
          </cell>
          <cell r="L6" t="str">
            <v xml:space="preserve">                  -  </v>
          </cell>
          <cell r="M6" t="str">
            <v xml:space="preserve">                  -  </v>
          </cell>
          <cell r="N6" t="str">
            <v xml:space="preserve">                  -  </v>
          </cell>
          <cell r="O6" t="str">
            <v xml:space="preserve">                  -  </v>
          </cell>
          <cell r="P6">
            <v>0</v>
          </cell>
          <cell r="Q6" t="str">
            <v xml:space="preserve">HT01 C - IC </v>
          </cell>
        </row>
        <row r="7">
          <cell r="C7" t="str">
            <v>LJ63-15460A</v>
          </cell>
          <cell r="E7" t="str">
            <v xml:space="preserve">                  -  </v>
          </cell>
          <cell r="F7" t="str">
            <v xml:space="preserve">                  -  </v>
          </cell>
          <cell r="G7" t="str">
            <v xml:space="preserve">                  -  </v>
          </cell>
          <cell r="H7" t="str">
            <v xml:space="preserve">                  -  </v>
          </cell>
          <cell r="I7" t="str">
            <v xml:space="preserve">                  -  </v>
          </cell>
          <cell r="J7" t="str">
            <v xml:space="preserve">                  -  </v>
          </cell>
          <cell r="L7" t="str">
            <v xml:space="preserve">                  -  </v>
          </cell>
          <cell r="M7" t="str">
            <v xml:space="preserve">                  -  </v>
          </cell>
          <cell r="N7" t="str">
            <v xml:space="preserve">                  -  </v>
          </cell>
          <cell r="O7" t="str">
            <v xml:space="preserve">                  -  </v>
          </cell>
          <cell r="P7">
            <v>0</v>
          </cell>
          <cell r="Q7" t="str">
            <v>HT01 C - PANEL</v>
          </cell>
        </row>
        <row r="8">
          <cell r="C8" t="str">
            <v>LJ63-15487A</v>
          </cell>
          <cell r="E8" t="str">
            <v xml:space="preserve">                  -  </v>
          </cell>
          <cell r="F8" t="str">
            <v xml:space="preserve">                  -  </v>
          </cell>
          <cell r="G8" t="str">
            <v xml:space="preserve">                  -  </v>
          </cell>
          <cell r="H8" t="str">
            <v xml:space="preserve">                  -  </v>
          </cell>
          <cell r="I8" t="str">
            <v xml:space="preserve">                  -  </v>
          </cell>
          <cell r="J8" t="str">
            <v xml:space="preserve">                  -  </v>
          </cell>
          <cell r="L8" t="str">
            <v xml:space="preserve">                  -  </v>
          </cell>
          <cell r="M8" t="str">
            <v xml:space="preserve">                  -  </v>
          </cell>
          <cell r="N8" t="str">
            <v xml:space="preserve">                  -  </v>
          </cell>
          <cell r="O8" t="str">
            <v xml:space="preserve">                  -  </v>
          </cell>
          <cell r="P8">
            <v>0</v>
          </cell>
          <cell r="Q8" t="str">
            <v>HT01 C - FPC</v>
          </cell>
        </row>
        <row r="9">
          <cell r="C9" t="str">
            <v>LJ63-16219A</v>
          </cell>
          <cell r="E9" t="str">
            <v xml:space="preserve">                  -  </v>
          </cell>
          <cell r="F9" t="str">
            <v xml:space="preserve">                  -  </v>
          </cell>
          <cell r="G9" t="str">
            <v xml:space="preserve">                  -  </v>
          </cell>
          <cell r="H9" t="str">
            <v xml:space="preserve">                  -  </v>
          </cell>
          <cell r="I9" t="str">
            <v xml:space="preserve">                  -  </v>
          </cell>
          <cell r="J9" t="str">
            <v xml:space="preserve">                  -  </v>
          </cell>
          <cell r="L9" t="str">
            <v xml:space="preserve">                  -  </v>
          </cell>
          <cell r="M9" t="str">
            <v xml:space="preserve">                  -  </v>
          </cell>
          <cell r="N9" t="str">
            <v xml:space="preserve">                  -  </v>
          </cell>
          <cell r="O9" t="str">
            <v xml:space="preserve">                  -  </v>
          </cell>
          <cell r="P9">
            <v>0</v>
          </cell>
          <cell r="Q9" t="str">
            <v>HT28 C - PANEL</v>
          </cell>
        </row>
        <row r="10">
          <cell r="C10" t="str">
            <v>LJ63-16305A</v>
          </cell>
          <cell r="E10" t="str">
            <v xml:space="preserve">                  -  </v>
          </cell>
          <cell r="F10" t="str">
            <v xml:space="preserve">                  -  </v>
          </cell>
          <cell r="G10" t="str">
            <v xml:space="preserve">                  -  </v>
          </cell>
          <cell r="H10" t="str">
            <v xml:space="preserve">                  -  </v>
          </cell>
          <cell r="I10" t="str">
            <v xml:space="preserve">                  -  </v>
          </cell>
          <cell r="J10" t="str">
            <v xml:space="preserve">                  -  </v>
          </cell>
          <cell r="L10" t="str">
            <v xml:space="preserve">                  -  </v>
          </cell>
          <cell r="M10" t="str">
            <v xml:space="preserve">                  -  </v>
          </cell>
          <cell r="N10" t="str">
            <v xml:space="preserve">                  -  </v>
          </cell>
          <cell r="O10" t="str">
            <v xml:space="preserve">                  -  </v>
          </cell>
          <cell r="P10">
            <v>0</v>
          </cell>
          <cell r="Q10" t="str">
            <v xml:space="preserve">KR01 C - WINDOW </v>
          </cell>
        </row>
        <row r="11">
          <cell r="C11" t="str">
            <v>LJ63-15999A</v>
          </cell>
          <cell r="E11" t="str">
            <v xml:space="preserve">                  -  </v>
          </cell>
          <cell r="F11" t="str">
            <v xml:space="preserve">                  -  </v>
          </cell>
          <cell r="G11" t="str">
            <v xml:space="preserve">                  -  </v>
          </cell>
          <cell r="H11" t="str">
            <v xml:space="preserve">                  -  </v>
          </cell>
          <cell r="I11" t="str">
            <v xml:space="preserve">                  -  </v>
          </cell>
          <cell r="J11" t="str">
            <v xml:space="preserve">                  -  </v>
          </cell>
          <cell r="L11" t="str">
            <v xml:space="preserve">                  -  </v>
          </cell>
          <cell r="M11" t="str">
            <v xml:space="preserve">                  -  </v>
          </cell>
          <cell r="N11" t="str">
            <v xml:space="preserve">                  -  </v>
          </cell>
          <cell r="O11" t="str">
            <v xml:space="preserve">                  -  </v>
          </cell>
          <cell r="P11">
            <v>0</v>
          </cell>
          <cell r="Q11" t="str">
            <v>KK01 C - SPACER</v>
          </cell>
        </row>
        <row r="12">
          <cell r="C12" t="str">
            <v>LJ63-16071A</v>
          </cell>
          <cell r="E12" t="str">
            <v xml:space="preserve">                  -  </v>
          </cell>
          <cell r="F12" t="str">
            <v xml:space="preserve">                  -  </v>
          </cell>
          <cell r="G12" t="str">
            <v xml:space="preserve">                  -  </v>
          </cell>
          <cell r="H12" t="str">
            <v xml:space="preserve">                  -  </v>
          </cell>
          <cell r="I12" t="str">
            <v xml:space="preserve">                  -  </v>
          </cell>
          <cell r="J12" t="str">
            <v xml:space="preserve">                  -  </v>
          </cell>
          <cell r="L12" t="str">
            <v xml:space="preserve">                  -  </v>
          </cell>
          <cell r="M12" t="str">
            <v xml:space="preserve">                  -  </v>
          </cell>
          <cell r="N12" t="str">
            <v xml:space="preserve">                  -  </v>
          </cell>
          <cell r="O12" t="str">
            <v xml:space="preserve">                  -  </v>
          </cell>
          <cell r="P12">
            <v>0</v>
          </cell>
          <cell r="Q12" t="str">
            <v>KK01 C - PANEL</v>
          </cell>
        </row>
        <row r="13">
          <cell r="C13" t="str">
            <v>LJ63-16157A</v>
          </cell>
          <cell r="E13" t="str">
            <v xml:space="preserve">                  -  </v>
          </cell>
          <cell r="F13" t="str">
            <v xml:space="preserve">                  -  </v>
          </cell>
          <cell r="G13" t="str">
            <v xml:space="preserve">                  -  </v>
          </cell>
          <cell r="H13" t="str">
            <v xml:space="preserve">                  -  </v>
          </cell>
          <cell r="I13" t="str">
            <v xml:space="preserve">                  -  </v>
          </cell>
          <cell r="J13" t="str">
            <v xml:space="preserve">                  -  </v>
          </cell>
          <cell r="L13" t="str">
            <v xml:space="preserve">                  -  </v>
          </cell>
          <cell r="M13" t="str">
            <v xml:space="preserve">                  -  </v>
          </cell>
          <cell r="N13" t="str">
            <v xml:space="preserve">                  -  </v>
          </cell>
          <cell r="O13" t="str">
            <v xml:space="preserve">                  -  </v>
          </cell>
          <cell r="P13">
            <v>0</v>
          </cell>
          <cell r="Q13" t="str">
            <v>MJ01 C --COF</v>
          </cell>
        </row>
        <row r="14">
          <cell r="C14" t="str">
            <v>LJ63-16183A</v>
          </cell>
          <cell r="E14" t="str">
            <v xml:space="preserve">                  -  </v>
          </cell>
          <cell r="F14" t="str">
            <v xml:space="preserve">                  -  </v>
          </cell>
          <cell r="G14" t="str">
            <v xml:space="preserve">                  -  </v>
          </cell>
          <cell r="H14" t="str">
            <v xml:space="preserve">                  -  </v>
          </cell>
          <cell r="I14" t="str">
            <v xml:space="preserve">                  -  </v>
          </cell>
          <cell r="J14" t="str">
            <v xml:space="preserve">                  -  </v>
          </cell>
          <cell r="L14" t="str">
            <v xml:space="preserve">                  -  </v>
          </cell>
          <cell r="M14" t="str">
            <v xml:space="preserve">                  -  </v>
          </cell>
          <cell r="N14" t="str">
            <v xml:space="preserve">                  -  </v>
          </cell>
          <cell r="O14" t="str">
            <v xml:space="preserve">                  -  </v>
          </cell>
          <cell r="P14">
            <v>0</v>
          </cell>
          <cell r="Q14" t="str">
            <v>MJ01 C - PANEL</v>
          </cell>
        </row>
        <row r="15">
          <cell r="C15" t="str">
            <v>LJ63-15095A</v>
          </cell>
          <cell r="E15" t="str">
            <v xml:space="preserve">                  -  </v>
          </cell>
          <cell r="F15" t="str">
            <v xml:space="preserve">                  -  </v>
          </cell>
          <cell r="G15" t="str">
            <v xml:space="preserve">                  -  </v>
          </cell>
          <cell r="H15" t="str">
            <v xml:space="preserve">                  -  </v>
          </cell>
          <cell r="I15" t="str">
            <v xml:space="preserve">                  -  </v>
          </cell>
          <cell r="J15" t="str">
            <v xml:space="preserve">                  -  </v>
          </cell>
          <cell r="L15" t="str">
            <v xml:space="preserve">                  -  </v>
          </cell>
          <cell r="M15" t="str">
            <v xml:space="preserve">                  -  </v>
          </cell>
          <cell r="N15" t="str">
            <v xml:space="preserve">                  -  </v>
          </cell>
          <cell r="O15" t="str">
            <v xml:space="preserve">                  -  </v>
          </cell>
          <cell r="P15">
            <v>0</v>
          </cell>
          <cell r="Q15" t="str">
            <v>EU01 C - PANEL</v>
          </cell>
        </row>
        <row r="16">
          <cell r="C16" t="str">
            <v>LJ63-15645A</v>
          </cell>
          <cell r="E16" t="str">
            <v xml:space="preserve">                  -  </v>
          </cell>
          <cell r="F16" t="str">
            <v xml:space="preserve">                  -  </v>
          </cell>
          <cell r="G16" t="str">
            <v xml:space="preserve">                  -  </v>
          </cell>
          <cell r="H16" t="str">
            <v xml:space="preserve">                  -  </v>
          </cell>
          <cell r="I16" t="str">
            <v xml:space="preserve">                  -  </v>
          </cell>
          <cell r="J16" t="str">
            <v xml:space="preserve">                  -  </v>
          </cell>
          <cell r="L16" t="str">
            <v xml:space="preserve">                  -  </v>
          </cell>
          <cell r="M16" t="str">
            <v xml:space="preserve">                  -  </v>
          </cell>
          <cell r="N16" t="str">
            <v xml:space="preserve">                  -  </v>
          </cell>
          <cell r="O16" t="str">
            <v xml:space="preserve">                  -  </v>
          </cell>
          <cell r="P16">
            <v>0</v>
          </cell>
          <cell r="Q16" t="str">
            <v>EU01 C - COF</v>
          </cell>
        </row>
        <row r="17">
          <cell r="C17" t="str">
            <v>LJ63-16354A</v>
          </cell>
          <cell r="E17" t="str">
            <v xml:space="preserve">                  -  </v>
          </cell>
          <cell r="F17" t="str">
            <v xml:space="preserve">                  -  </v>
          </cell>
          <cell r="G17" t="str">
            <v xml:space="preserve">                  -  </v>
          </cell>
          <cell r="H17" t="str">
            <v xml:space="preserve">                  -  </v>
          </cell>
          <cell r="I17" t="str">
            <v xml:space="preserve">                  -  </v>
          </cell>
          <cell r="J17" t="str">
            <v xml:space="preserve">                  -  </v>
          </cell>
          <cell r="L17" t="str">
            <v xml:space="preserve">                  -  </v>
          </cell>
          <cell r="M17" t="str">
            <v xml:space="preserve">                  -  </v>
          </cell>
          <cell r="N17" t="str">
            <v xml:space="preserve">                  -  </v>
          </cell>
          <cell r="O17" t="str">
            <v xml:space="preserve">                  -  </v>
          </cell>
          <cell r="P17">
            <v>0</v>
          </cell>
          <cell r="Q17" t="str">
            <v>EU08 C - PANEL</v>
          </cell>
        </row>
        <row r="18">
          <cell r="C18" t="str">
            <v>LJ63-17015A</v>
          </cell>
          <cell r="E18" t="str">
            <v xml:space="preserve">                  -  </v>
          </cell>
          <cell r="F18" t="str">
            <v xml:space="preserve">                  -  </v>
          </cell>
          <cell r="G18" t="str">
            <v xml:space="preserve">                  -  </v>
          </cell>
          <cell r="H18" t="str">
            <v xml:space="preserve">                  -  </v>
          </cell>
          <cell r="I18" t="str">
            <v xml:space="preserve">                  -  </v>
          </cell>
          <cell r="J18" t="str">
            <v xml:space="preserve">                  -  </v>
          </cell>
          <cell r="L18" t="str">
            <v xml:space="preserve">                  -  </v>
          </cell>
          <cell r="M18" t="str">
            <v xml:space="preserve">                  -  </v>
          </cell>
          <cell r="N18" t="str">
            <v xml:space="preserve">                  -  </v>
          </cell>
          <cell r="O18" t="str">
            <v xml:space="preserve">                  -  </v>
          </cell>
          <cell r="P18">
            <v>0</v>
          </cell>
          <cell r="Q18" t="str">
            <v>EU09 C - PANEL</v>
          </cell>
        </row>
        <row r="19">
          <cell r="C19" t="str">
            <v>LJ63-17016A</v>
          </cell>
          <cell r="E19" t="str">
            <v xml:space="preserve">                  -  </v>
          </cell>
          <cell r="F19" t="str">
            <v xml:space="preserve">                  -  </v>
          </cell>
          <cell r="G19" t="str">
            <v xml:space="preserve">                  -  </v>
          </cell>
          <cell r="H19" t="str">
            <v xml:space="preserve">                  -  </v>
          </cell>
          <cell r="I19" t="str">
            <v xml:space="preserve">                  -  </v>
          </cell>
          <cell r="J19" t="str">
            <v xml:space="preserve">                  -  </v>
          </cell>
          <cell r="L19" t="str">
            <v xml:space="preserve">                  -  </v>
          </cell>
          <cell r="M19" t="str">
            <v xml:space="preserve">                  -  </v>
          </cell>
          <cell r="N19" t="str">
            <v xml:space="preserve">                  -  </v>
          </cell>
          <cell r="O19" t="str">
            <v xml:space="preserve">                  -  </v>
          </cell>
          <cell r="P19">
            <v>0</v>
          </cell>
          <cell r="Q19" t="str">
            <v>MJ04 C --PANEL</v>
          </cell>
        </row>
        <row r="20">
          <cell r="C20" t="str">
            <v>LJ63-16343A</v>
          </cell>
          <cell r="E20">
            <v>5000</v>
          </cell>
          <cell r="F20">
            <v>5000</v>
          </cell>
          <cell r="G20">
            <v>5000</v>
          </cell>
          <cell r="H20">
            <v>5000</v>
          </cell>
          <cell r="I20">
            <v>5000</v>
          </cell>
          <cell r="J20">
            <v>5000</v>
          </cell>
          <cell r="K20">
            <v>5000</v>
          </cell>
          <cell r="L20">
            <v>35000</v>
          </cell>
          <cell r="M20">
            <v>35000</v>
          </cell>
          <cell r="N20">
            <v>35000</v>
          </cell>
          <cell r="O20">
            <v>35000</v>
          </cell>
          <cell r="P20">
            <v>175000</v>
          </cell>
          <cell r="Q20" t="str">
            <v>ME09 C --GRIP</v>
          </cell>
        </row>
        <row r="21">
          <cell r="C21" t="str">
            <v>LJ63-16362A</v>
          </cell>
          <cell r="E21">
            <v>6000</v>
          </cell>
          <cell r="F21">
            <v>6000</v>
          </cell>
          <cell r="G21">
            <v>6000</v>
          </cell>
          <cell r="H21">
            <v>6000</v>
          </cell>
          <cell r="I21">
            <v>6000</v>
          </cell>
          <cell r="J21">
            <v>6000</v>
          </cell>
          <cell r="K21">
            <v>6000</v>
          </cell>
          <cell r="L21">
            <v>30000</v>
          </cell>
          <cell r="M21">
            <v>30000</v>
          </cell>
          <cell r="N21">
            <v>30000</v>
          </cell>
          <cell r="O21">
            <v>30000</v>
          </cell>
          <cell r="P21">
            <v>162000</v>
          </cell>
          <cell r="Q21" t="str">
            <v>ME09 C --WINDOW C</v>
          </cell>
        </row>
        <row r="22">
          <cell r="C22" t="str">
            <v>LJ63-16436A</v>
          </cell>
          <cell r="E22">
            <v>5000</v>
          </cell>
          <cell r="F22">
            <v>5000</v>
          </cell>
          <cell r="G22">
            <v>5000</v>
          </cell>
          <cell r="H22">
            <v>5000</v>
          </cell>
          <cell r="I22">
            <v>5000</v>
          </cell>
          <cell r="J22">
            <v>5000</v>
          </cell>
          <cell r="K22">
            <v>5000</v>
          </cell>
          <cell r="L22">
            <v>35000</v>
          </cell>
          <cell r="M22">
            <v>35000</v>
          </cell>
          <cell r="N22">
            <v>35000</v>
          </cell>
          <cell r="O22">
            <v>35000</v>
          </cell>
          <cell r="P22">
            <v>175000</v>
          </cell>
          <cell r="Q22" t="str">
            <v>MR01 C --FPC</v>
          </cell>
        </row>
        <row r="23">
          <cell r="C23" t="str">
            <v>LJ63-17513A</v>
          </cell>
          <cell r="E23">
            <v>6000</v>
          </cell>
          <cell r="F23">
            <v>6000</v>
          </cell>
          <cell r="G23">
            <v>6000</v>
          </cell>
          <cell r="H23">
            <v>6000</v>
          </cell>
          <cell r="I23">
            <v>6000</v>
          </cell>
          <cell r="J23">
            <v>6000</v>
          </cell>
          <cell r="K23">
            <v>6000</v>
          </cell>
          <cell r="L23">
            <v>36000</v>
          </cell>
          <cell r="M23">
            <v>36000</v>
          </cell>
          <cell r="N23">
            <v>36000</v>
          </cell>
          <cell r="O23">
            <v>36000</v>
          </cell>
          <cell r="P23">
            <v>186000</v>
          </cell>
          <cell r="Q23" t="str">
            <v>ME11 C - IC</v>
          </cell>
        </row>
        <row r="24">
          <cell r="C24" t="str">
            <v>LJ63-18656A</v>
          </cell>
          <cell r="E24">
            <v>5000</v>
          </cell>
          <cell r="F24">
            <v>5000</v>
          </cell>
          <cell r="G24">
            <v>5000</v>
          </cell>
          <cell r="H24">
            <v>5000</v>
          </cell>
          <cell r="I24">
            <v>5000</v>
          </cell>
          <cell r="J24">
            <v>5000</v>
          </cell>
          <cell r="K24">
            <v>5000</v>
          </cell>
          <cell r="L24">
            <v>30000</v>
          </cell>
          <cell r="M24">
            <v>30000</v>
          </cell>
          <cell r="N24">
            <v>30000</v>
          </cell>
          <cell r="O24">
            <v>30000</v>
          </cell>
          <cell r="P24">
            <v>155000</v>
          </cell>
          <cell r="Q24" t="str">
            <v>ME11 C - PANEL</v>
          </cell>
        </row>
        <row r="25">
          <cell r="C25" t="str">
            <v>LJ63-16296A</v>
          </cell>
          <cell r="E25" t="str">
            <v xml:space="preserve">                  -  </v>
          </cell>
          <cell r="F25" t="str">
            <v xml:space="preserve">                  -  </v>
          </cell>
          <cell r="G25" t="str">
            <v xml:space="preserve">                  -  </v>
          </cell>
          <cell r="H25" t="str">
            <v xml:space="preserve">                  -  </v>
          </cell>
          <cell r="I25" t="str">
            <v xml:space="preserve">                  -  </v>
          </cell>
          <cell r="J25" t="str">
            <v xml:space="preserve">                  -  </v>
          </cell>
          <cell r="L25" t="str">
            <v xml:space="preserve">                  -  </v>
          </cell>
          <cell r="M25" t="str">
            <v xml:space="preserve">                  -  </v>
          </cell>
          <cell r="N25" t="str">
            <v xml:space="preserve">                  -  </v>
          </cell>
          <cell r="O25" t="str">
            <v xml:space="preserve">                  -  </v>
          </cell>
          <cell r="P25">
            <v>0</v>
          </cell>
          <cell r="Q25" t="str">
            <v>ME09 C - PANEL</v>
          </cell>
        </row>
        <row r="26">
          <cell r="C26" t="str">
            <v>LJ63-16215A</v>
          </cell>
          <cell r="E26" t="str">
            <v xml:space="preserve">                  -  </v>
          </cell>
          <cell r="F26" t="str">
            <v xml:space="preserve">                  -  </v>
          </cell>
          <cell r="G26" t="str">
            <v xml:space="preserve">                  -  </v>
          </cell>
          <cell r="H26" t="str">
            <v xml:space="preserve">                  -  </v>
          </cell>
          <cell r="I26" t="str">
            <v xml:space="preserve">                  -  </v>
          </cell>
          <cell r="J26" t="str">
            <v xml:space="preserve">                  -  </v>
          </cell>
          <cell r="L26" t="str">
            <v xml:space="preserve">                  -  </v>
          </cell>
          <cell r="M26" t="str">
            <v xml:space="preserve">                  -  </v>
          </cell>
          <cell r="N26" t="str">
            <v xml:space="preserve">                  -  </v>
          </cell>
          <cell r="O26" t="str">
            <v xml:space="preserve">                  -  </v>
          </cell>
          <cell r="P26">
            <v>0</v>
          </cell>
          <cell r="Q26" t="str">
            <v>MR01 C --IC</v>
          </cell>
        </row>
        <row r="27">
          <cell r="C27" t="str">
            <v>LJ63-16232A</v>
          </cell>
          <cell r="E27" t="str">
            <v xml:space="preserve">                  -  </v>
          </cell>
          <cell r="F27" t="str">
            <v xml:space="preserve">                  -  </v>
          </cell>
          <cell r="G27" t="str">
            <v xml:space="preserve">                  -  </v>
          </cell>
          <cell r="H27" t="str">
            <v xml:space="preserve">                  -  </v>
          </cell>
          <cell r="I27" t="str">
            <v xml:space="preserve">                  -  </v>
          </cell>
          <cell r="J27" t="str">
            <v xml:space="preserve">                  -  </v>
          </cell>
          <cell r="L27" t="str">
            <v xml:space="preserve">                  -  </v>
          </cell>
          <cell r="M27" t="str">
            <v xml:space="preserve">                  -  </v>
          </cell>
          <cell r="N27" t="str">
            <v xml:space="preserve">                  -  </v>
          </cell>
          <cell r="O27" t="str">
            <v xml:space="preserve">                  -  </v>
          </cell>
          <cell r="P27">
            <v>0</v>
          </cell>
          <cell r="Q27" t="str">
            <v>MR01 C --SPACER</v>
          </cell>
        </row>
        <row r="28">
          <cell r="C28" t="str">
            <v>LJ63-16317B</v>
          </cell>
          <cell r="E28">
            <v>3780</v>
          </cell>
          <cell r="F28">
            <v>6048</v>
          </cell>
          <cell r="G28">
            <v>6048</v>
          </cell>
          <cell r="H28">
            <v>6048</v>
          </cell>
          <cell r="I28">
            <v>6048</v>
          </cell>
          <cell r="J28">
            <v>6048</v>
          </cell>
          <cell r="K28">
            <v>6048</v>
          </cell>
          <cell r="L28">
            <v>37800</v>
          </cell>
          <cell r="M28">
            <v>21000</v>
          </cell>
          <cell r="N28">
            <v>18000</v>
          </cell>
          <cell r="O28">
            <v>18000</v>
          </cell>
          <cell r="P28">
            <v>134868</v>
          </cell>
          <cell r="Q28" t="str">
            <v>MQ01 C - PAD</v>
          </cell>
        </row>
        <row r="29">
          <cell r="C29" t="str">
            <v>LJ63-16334A</v>
          </cell>
          <cell r="E29" t="str">
            <v xml:space="preserve">                  -  </v>
          </cell>
          <cell r="F29" t="str">
            <v xml:space="preserve">                  -  </v>
          </cell>
          <cell r="G29" t="str">
            <v xml:space="preserve">                  -  </v>
          </cell>
          <cell r="H29" t="str">
            <v xml:space="preserve">                  -  </v>
          </cell>
          <cell r="I29" t="str">
            <v xml:space="preserve">                  -  </v>
          </cell>
          <cell r="J29" t="str">
            <v xml:space="preserve">                  -  </v>
          </cell>
          <cell r="L29" t="str">
            <v xml:space="preserve">                  -  </v>
          </cell>
          <cell r="M29" t="str">
            <v xml:space="preserve">                  -  </v>
          </cell>
          <cell r="N29" t="str">
            <v xml:space="preserve">                  -  </v>
          </cell>
          <cell r="O29" t="str">
            <v xml:space="preserve">                  -  </v>
          </cell>
          <cell r="P29">
            <v>0</v>
          </cell>
          <cell r="Q29" t="str">
            <v xml:space="preserve">MR01 C - WINDOW </v>
          </cell>
        </row>
        <row r="30">
          <cell r="C30" t="str">
            <v>LJ63-16344A</v>
          </cell>
          <cell r="E30">
            <v>3000</v>
          </cell>
          <cell r="F30">
            <v>3000</v>
          </cell>
          <cell r="G30">
            <v>3000</v>
          </cell>
          <cell r="H30">
            <v>3000</v>
          </cell>
          <cell r="I30">
            <v>3000</v>
          </cell>
          <cell r="J30">
            <v>3000</v>
          </cell>
          <cell r="K30">
            <v>3000</v>
          </cell>
          <cell r="L30">
            <v>18000</v>
          </cell>
          <cell r="M30">
            <v>21000</v>
          </cell>
          <cell r="N30">
            <v>18000</v>
          </cell>
          <cell r="O30">
            <v>18000</v>
          </cell>
          <cell r="P30">
            <v>96000</v>
          </cell>
          <cell r="Q30" t="str">
            <v>MR01 C - PANEL</v>
          </cell>
        </row>
        <row r="31">
          <cell r="C31" t="str">
            <v>LJ63-16300A</v>
          </cell>
          <cell r="E31">
            <v>3000</v>
          </cell>
          <cell r="F31">
            <v>3000</v>
          </cell>
          <cell r="G31">
            <v>3000</v>
          </cell>
          <cell r="H31">
            <v>3000</v>
          </cell>
          <cell r="I31">
            <v>3000</v>
          </cell>
          <cell r="J31">
            <v>3000</v>
          </cell>
          <cell r="K31">
            <v>3000</v>
          </cell>
          <cell r="L31">
            <v>21000</v>
          </cell>
          <cell r="M31">
            <v>21000</v>
          </cell>
          <cell r="N31">
            <v>18000</v>
          </cell>
          <cell r="O31">
            <v>18000</v>
          </cell>
          <cell r="P31">
            <v>99000</v>
          </cell>
          <cell r="Q31" t="str">
            <v xml:space="preserve">MR01 C --WINDOW </v>
          </cell>
        </row>
        <row r="32">
          <cell r="C32" t="str">
            <v>LJ63-16500B</v>
          </cell>
          <cell r="E32" t="str">
            <v xml:space="preserve">                  -  </v>
          </cell>
          <cell r="F32" t="str">
            <v xml:space="preserve">                  -  </v>
          </cell>
          <cell r="G32" t="str">
            <v xml:space="preserve">                  -  </v>
          </cell>
          <cell r="H32" t="str">
            <v xml:space="preserve">                  -  </v>
          </cell>
          <cell r="I32" t="str">
            <v xml:space="preserve">                  -  </v>
          </cell>
          <cell r="J32" t="str">
            <v xml:space="preserve">                  -  </v>
          </cell>
          <cell r="L32" t="str">
            <v xml:space="preserve">                  -  </v>
          </cell>
          <cell r="M32" t="str">
            <v xml:space="preserve">                  -  </v>
          </cell>
          <cell r="N32" t="str">
            <v xml:space="preserve">                  -  </v>
          </cell>
          <cell r="O32" t="str">
            <v xml:space="preserve">                  -  </v>
          </cell>
          <cell r="P32">
            <v>0</v>
          </cell>
          <cell r="Q32" t="str">
            <v>NP01 C --IC</v>
          </cell>
        </row>
        <row r="33">
          <cell r="C33" t="str">
            <v>LJ63-16467B</v>
          </cell>
          <cell r="E33" t="str">
            <v xml:space="preserve">                  -  </v>
          </cell>
          <cell r="F33" t="str">
            <v xml:space="preserve">                  -  </v>
          </cell>
          <cell r="G33" t="str">
            <v xml:space="preserve">                  -  </v>
          </cell>
          <cell r="H33" t="str">
            <v xml:space="preserve">                  -  </v>
          </cell>
          <cell r="I33" t="str">
            <v xml:space="preserve">                  -  </v>
          </cell>
          <cell r="J33" t="str">
            <v xml:space="preserve">                  -  </v>
          </cell>
          <cell r="L33" t="str">
            <v xml:space="preserve">                  -  </v>
          </cell>
          <cell r="M33" t="str">
            <v xml:space="preserve">                  -  </v>
          </cell>
          <cell r="N33" t="str">
            <v xml:space="preserve">                  -  </v>
          </cell>
          <cell r="O33" t="str">
            <v xml:space="preserve">                  -  </v>
          </cell>
          <cell r="P33">
            <v>0</v>
          </cell>
          <cell r="Q33" t="str">
            <v>NP01 C --WINDOW</v>
          </cell>
        </row>
        <row r="34">
          <cell r="C34" t="str">
            <v>LJ63-16465A</v>
          </cell>
          <cell r="E34" t="str">
            <v xml:space="preserve">                  -  </v>
          </cell>
          <cell r="F34" t="str">
            <v xml:space="preserve">                  -  </v>
          </cell>
          <cell r="G34" t="str">
            <v xml:space="preserve">                  -  </v>
          </cell>
          <cell r="H34" t="str">
            <v xml:space="preserve">                  -  </v>
          </cell>
          <cell r="I34" t="str">
            <v xml:space="preserve">                  -  </v>
          </cell>
          <cell r="J34" t="str">
            <v xml:space="preserve">                  -  </v>
          </cell>
          <cell r="L34" t="str">
            <v xml:space="preserve">                  -  </v>
          </cell>
          <cell r="M34" t="str">
            <v xml:space="preserve">                  -  </v>
          </cell>
          <cell r="N34" t="str">
            <v xml:space="preserve">                  -  </v>
          </cell>
          <cell r="O34" t="str">
            <v xml:space="preserve">                  -  </v>
          </cell>
          <cell r="P34">
            <v>0</v>
          </cell>
          <cell r="Q34" t="str">
            <v>NP01 C - PANEL</v>
          </cell>
        </row>
        <row r="35">
          <cell r="C35" t="str">
            <v>LJ63-16507A</v>
          </cell>
          <cell r="E35" t="str">
            <v xml:space="preserve">                  -  </v>
          </cell>
          <cell r="F35" t="str">
            <v xml:space="preserve">                  -  </v>
          </cell>
          <cell r="G35" t="str">
            <v xml:space="preserve">                  -  </v>
          </cell>
          <cell r="H35" t="str">
            <v xml:space="preserve">                  -  </v>
          </cell>
          <cell r="I35" t="str">
            <v xml:space="preserve">                  -  </v>
          </cell>
          <cell r="J35" t="str">
            <v xml:space="preserve">                  -  </v>
          </cell>
          <cell r="L35" t="str">
            <v xml:space="preserve">                  -  </v>
          </cell>
          <cell r="M35" t="str">
            <v xml:space="preserve">                  -  </v>
          </cell>
          <cell r="N35" t="str">
            <v xml:space="preserve">                  -  </v>
          </cell>
          <cell r="O35" t="str">
            <v xml:space="preserve">                  -  </v>
          </cell>
          <cell r="P35">
            <v>0</v>
          </cell>
          <cell r="Q35" t="str">
            <v>NP01 C --SPACER</v>
          </cell>
        </row>
        <row r="36">
          <cell r="C36" t="str">
            <v>LJ63-16465C</v>
          </cell>
          <cell r="E36" t="str">
            <v xml:space="preserve">                  -  </v>
          </cell>
          <cell r="F36" t="str">
            <v xml:space="preserve">                  -  </v>
          </cell>
          <cell r="G36" t="str">
            <v xml:space="preserve">                  -  </v>
          </cell>
          <cell r="H36" t="str">
            <v xml:space="preserve">                  -  </v>
          </cell>
          <cell r="I36" t="str">
            <v xml:space="preserve">                  -  </v>
          </cell>
          <cell r="J36" t="str">
            <v xml:space="preserve">                  -  </v>
          </cell>
          <cell r="L36" t="str">
            <v xml:space="preserve">                  -  </v>
          </cell>
          <cell r="M36" t="str">
            <v xml:space="preserve">                  -  </v>
          </cell>
          <cell r="N36" t="str">
            <v xml:space="preserve">                  -  </v>
          </cell>
          <cell r="O36" t="str">
            <v xml:space="preserve">                  -  </v>
          </cell>
          <cell r="P36">
            <v>0</v>
          </cell>
          <cell r="Q36" t="str">
            <v>NP01 C - PANEL</v>
          </cell>
        </row>
        <row r="37">
          <cell r="C37" t="str">
            <v>LJ63-16395B</v>
          </cell>
          <cell r="E37">
            <v>6468</v>
          </cell>
          <cell r="F37">
            <v>6468</v>
          </cell>
          <cell r="G37">
            <v>6468</v>
          </cell>
          <cell r="H37">
            <v>6468</v>
          </cell>
          <cell r="I37">
            <v>6468</v>
          </cell>
          <cell r="J37">
            <v>6468</v>
          </cell>
          <cell r="K37">
            <v>6468</v>
          </cell>
          <cell r="L37">
            <v>32340</v>
          </cell>
          <cell r="M37">
            <v>32340</v>
          </cell>
          <cell r="N37">
            <v>32340</v>
          </cell>
          <cell r="O37">
            <v>32340</v>
          </cell>
          <cell r="P37">
            <v>174636</v>
          </cell>
          <cell r="Q37" t="str">
            <v>PX01 C - PAD</v>
          </cell>
        </row>
        <row r="38">
          <cell r="C38" t="str">
            <v>LJ63-16462B</v>
          </cell>
          <cell r="E38" t="str">
            <v xml:space="preserve">                  -  </v>
          </cell>
          <cell r="F38" t="str">
            <v xml:space="preserve">                  -  </v>
          </cell>
          <cell r="G38" t="str">
            <v xml:space="preserve">                  -  </v>
          </cell>
          <cell r="H38" t="str">
            <v xml:space="preserve">                  -  </v>
          </cell>
          <cell r="I38" t="str">
            <v xml:space="preserve">                  -  </v>
          </cell>
          <cell r="J38" t="str">
            <v xml:space="preserve">                  -  </v>
          </cell>
          <cell r="L38" t="str">
            <v xml:space="preserve">                  -  </v>
          </cell>
          <cell r="M38" t="str">
            <v xml:space="preserve">                  -  </v>
          </cell>
          <cell r="N38" t="str">
            <v xml:space="preserve">                  -  </v>
          </cell>
          <cell r="O38" t="str">
            <v xml:space="preserve">                  -  </v>
          </cell>
          <cell r="P38">
            <v>0</v>
          </cell>
          <cell r="Q38" t="str">
            <v xml:space="preserve">NP01 C --WINDOW </v>
          </cell>
        </row>
        <row r="39">
          <cell r="C39" t="str">
            <v>LJ63-16465B</v>
          </cell>
          <cell r="E39" t="str">
            <v xml:space="preserve">                  -  </v>
          </cell>
          <cell r="F39" t="str">
            <v xml:space="preserve">                  -  </v>
          </cell>
          <cell r="G39" t="str">
            <v xml:space="preserve">                  -  </v>
          </cell>
          <cell r="H39" t="str">
            <v xml:space="preserve">                  -  </v>
          </cell>
          <cell r="I39" t="str">
            <v xml:space="preserve">                  -  </v>
          </cell>
          <cell r="J39" t="str">
            <v xml:space="preserve">                  -  </v>
          </cell>
          <cell r="L39" t="str">
            <v xml:space="preserve">                  -  </v>
          </cell>
          <cell r="M39" t="str">
            <v xml:space="preserve">                  -  </v>
          </cell>
          <cell r="N39" t="str">
            <v xml:space="preserve">                  -  </v>
          </cell>
          <cell r="O39" t="str">
            <v xml:space="preserve">                  -  </v>
          </cell>
          <cell r="P39">
            <v>0</v>
          </cell>
          <cell r="Q39" t="str">
            <v>NP01 C - PANEL</v>
          </cell>
        </row>
        <row r="40">
          <cell r="C40" t="str">
            <v>LJ63-16462C</v>
          </cell>
          <cell r="E40" t="str">
            <v xml:space="preserve">                  -  </v>
          </cell>
          <cell r="F40" t="str">
            <v xml:space="preserve">                  -  </v>
          </cell>
          <cell r="G40" t="str">
            <v xml:space="preserve">                  -  </v>
          </cell>
          <cell r="H40" t="str">
            <v xml:space="preserve">                  -  </v>
          </cell>
          <cell r="I40" t="str">
            <v xml:space="preserve">                  -  </v>
          </cell>
          <cell r="J40" t="str">
            <v xml:space="preserve">                  -  </v>
          </cell>
          <cell r="L40" t="str">
            <v xml:space="preserve">                  -  </v>
          </cell>
          <cell r="M40" t="str">
            <v xml:space="preserve">                  -  </v>
          </cell>
          <cell r="N40" t="str">
            <v xml:space="preserve">                  -  </v>
          </cell>
          <cell r="O40" t="str">
            <v xml:space="preserve">                  -  </v>
          </cell>
          <cell r="P40">
            <v>0</v>
          </cell>
          <cell r="Q40" t="str">
            <v xml:space="preserve">NP01 C --WINDOW </v>
          </cell>
        </row>
        <row r="41">
          <cell r="C41" t="str">
            <v>LJ63-16597A</v>
          </cell>
          <cell r="E41">
            <v>3500</v>
          </cell>
          <cell r="F41">
            <v>7000</v>
          </cell>
          <cell r="G41">
            <v>7000</v>
          </cell>
          <cell r="H41">
            <v>7000</v>
          </cell>
          <cell r="I41">
            <v>7000</v>
          </cell>
          <cell r="J41">
            <v>7000</v>
          </cell>
          <cell r="K41">
            <v>7000</v>
          </cell>
          <cell r="L41">
            <v>38500</v>
          </cell>
          <cell r="M41">
            <v>49000</v>
          </cell>
          <cell r="N41">
            <v>49000</v>
          </cell>
          <cell r="O41">
            <v>49000</v>
          </cell>
          <cell r="P41">
            <v>231000</v>
          </cell>
          <cell r="Q41" t="str">
            <v xml:space="preserve">RD01 C - SPACER </v>
          </cell>
        </row>
        <row r="42">
          <cell r="C42" t="str">
            <v>LJ63-16706A</v>
          </cell>
          <cell r="E42">
            <v>6000</v>
          </cell>
          <cell r="F42">
            <v>6000</v>
          </cell>
          <cell r="G42">
            <v>6000</v>
          </cell>
          <cell r="H42">
            <v>6000</v>
          </cell>
          <cell r="I42">
            <v>6000</v>
          </cell>
          <cell r="J42">
            <v>6000</v>
          </cell>
          <cell r="K42">
            <v>6000</v>
          </cell>
          <cell r="L42">
            <v>36000</v>
          </cell>
          <cell r="M42">
            <v>42000</v>
          </cell>
          <cell r="N42">
            <v>42000</v>
          </cell>
          <cell r="O42">
            <v>42000</v>
          </cell>
          <cell r="P42">
            <v>204000</v>
          </cell>
          <cell r="Q42" t="str">
            <v>RD01 C - IC</v>
          </cell>
        </row>
        <row r="43">
          <cell r="C43" t="str">
            <v>LJ63-16707A</v>
          </cell>
          <cell r="E43">
            <v>1200</v>
          </cell>
          <cell r="F43">
            <v>6000</v>
          </cell>
          <cell r="G43">
            <v>6000</v>
          </cell>
          <cell r="H43">
            <v>6000</v>
          </cell>
          <cell r="I43">
            <v>6000</v>
          </cell>
          <cell r="J43">
            <v>6000</v>
          </cell>
          <cell r="K43">
            <v>6000</v>
          </cell>
          <cell r="L43">
            <v>31200</v>
          </cell>
          <cell r="M43">
            <v>42000</v>
          </cell>
          <cell r="N43">
            <v>42000</v>
          </cell>
          <cell r="O43">
            <v>42000</v>
          </cell>
          <cell r="P43">
            <v>194400</v>
          </cell>
          <cell r="Q43" t="str">
            <v>RD01 C - PAD</v>
          </cell>
        </row>
        <row r="44">
          <cell r="C44" t="str">
            <v>LJ63-16787A</v>
          </cell>
          <cell r="E44">
            <v>15000</v>
          </cell>
          <cell r="F44">
            <v>15000</v>
          </cell>
          <cell r="G44">
            <v>15000</v>
          </cell>
          <cell r="H44">
            <v>15000</v>
          </cell>
          <cell r="I44">
            <v>15000</v>
          </cell>
          <cell r="J44">
            <v>15000</v>
          </cell>
          <cell r="K44">
            <v>15000</v>
          </cell>
          <cell r="L44">
            <v>33000</v>
          </cell>
          <cell r="M44">
            <v>42000</v>
          </cell>
          <cell r="N44">
            <v>42000</v>
          </cell>
          <cell r="O44">
            <v>42000</v>
          </cell>
          <cell r="P44">
            <v>264000</v>
          </cell>
          <cell r="Q44" t="str">
            <v xml:space="preserve">RD01 C - WINDOW </v>
          </cell>
        </row>
        <row r="45">
          <cell r="C45" t="str">
            <v>LJ63-16787B</v>
          </cell>
          <cell r="E45" t="str">
            <v xml:space="preserve">                  -  </v>
          </cell>
          <cell r="F45" t="str">
            <v xml:space="preserve">                  -  </v>
          </cell>
          <cell r="G45" t="str">
            <v xml:space="preserve">                  -  </v>
          </cell>
          <cell r="H45" t="str">
            <v xml:space="preserve">                  -  </v>
          </cell>
          <cell r="I45" t="str">
            <v xml:space="preserve">                  -  </v>
          </cell>
          <cell r="J45" t="str">
            <v xml:space="preserve">                  -  </v>
          </cell>
          <cell r="L45" t="str">
            <v xml:space="preserve">                  -  </v>
          </cell>
          <cell r="M45" t="str">
            <v xml:space="preserve">                  -  </v>
          </cell>
          <cell r="N45" t="str">
            <v xml:space="preserve">                  -  </v>
          </cell>
          <cell r="O45" t="str">
            <v xml:space="preserve">                  -  </v>
          </cell>
          <cell r="P45">
            <v>0</v>
          </cell>
          <cell r="Q45" t="str">
            <v xml:space="preserve">RD01 C - WINDOW </v>
          </cell>
        </row>
        <row r="46">
          <cell r="C46" t="str">
            <v>LJ63-16595B</v>
          </cell>
          <cell r="E46">
            <v>6000</v>
          </cell>
          <cell r="F46">
            <v>6000</v>
          </cell>
          <cell r="G46">
            <v>6000</v>
          </cell>
          <cell r="H46">
            <v>6000</v>
          </cell>
          <cell r="I46">
            <v>6000</v>
          </cell>
          <cell r="J46">
            <v>6000</v>
          </cell>
          <cell r="K46">
            <v>6000</v>
          </cell>
          <cell r="L46">
            <v>36000</v>
          </cell>
          <cell r="M46">
            <v>42000</v>
          </cell>
          <cell r="N46">
            <v>42000</v>
          </cell>
          <cell r="O46">
            <v>42000</v>
          </cell>
          <cell r="P46">
            <v>204000</v>
          </cell>
          <cell r="Q46" t="str">
            <v>RD01 C - WINDOW</v>
          </cell>
        </row>
        <row r="47">
          <cell r="C47" t="str">
            <v>LJ63-17315A</v>
          </cell>
          <cell r="E47">
            <v>12000</v>
          </cell>
          <cell r="F47">
            <v>12000</v>
          </cell>
          <cell r="G47">
            <v>18000</v>
          </cell>
          <cell r="H47">
            <v>12000</v>
          </cell>
          <cell r="I47">
            <v>18000</v>
          </cell>
          <cell r="J47">
            <v>18000</v>
          </cell>
          <cell r="K47">
            <v>18000</v>
          </cell>
          <cell r="L47">
            <v>78000</v>
          </cell>
          <cell r="M47">
            <v>72000</v>
          </cell>
          <cell r="N47">
            <v>72000</v>
          </cell>
          <cell r="O47">
            <v>72000</v>
          </cell>
          <cell r="P47">
            <v>402000</v>
          </cell>
          <cell r="Q47" t="str">
            <v>WQ01 C - IC</v>
          </cell>
        </row>
        <row r="48">
          <cell r="C48" t="str">
            <v>LJ63-17304A</v>
          </cell>
          <cell r="E48">
            <v>50000</v>
          </cell>
          <cell r="F48">
            <v>50000</v>
          </cell>
          <cell r="G48">
            <v>50000</v>
          </cell>
          <cell r="H48">
            <v>50000</v>
          </cell>
          <cell r="I48">
            <v>50000</v>
          </cell>
          <cell r="J48">
            <v>50000</v>
          </cell>
          <cell r="K48">
            <v>50000</v>
          </cell>
          <cell r="L48">
            <v>108000</v>
          </cell>
          <cell r="M48">
            <v>72000</v>
          </cell>
          <cell r="N48">
            <v>72000</v>
          </cell>
          <cell r="O48">
            <v>72000</v>
          </cell>
          <cell r="P48">
            <v>674000</v>
          </cell>
          <cell r="Q48" t="str">
            <v>WQ01 C - WINDOW</v>
          </cell>
        </row>
        <row r="49">
          <cell r="C49" t="str">
            <v>LJ63-17347A</v>
          </cell>
          <cell r="E49">
            <v>10500</v>
          </cell>
          <cell r="F49">
            <v>10500</v>
          </cell>
          <cell r="G49">
            <v>10500</v>
          </cell>
          <cell r="H49">
            <v>10500</v>
          </cell>
          <cell r="I49">
            <v>10500</v>
          </cell>
          <cell r="J49">
            <v>10500</v>
          </cell>
          <cell r="K49">
            <v>10500</v>
          </cell>
          <cell r="L49">
            <v>63000</v>
          </cell>
          <cell r="M49">
            <v>72000</v>
          </cell>
          <cell r="N49">
            <v>60000</v>
          </cell>
          <cell r="O49">
            <v>60000</v>
          </cell>
          <cell r="P49">
            <v>328500</v>
          </cell>
          <cell r="Q49" t="str">
            <v>WQ01 C - SPACER</v>
          </cell>
        </row>
        <row r="50">
          <cell r="C50" t="str">
            <v>LJ63-17349A</v>
          </cell>
          <cell r="E50" t="str">
            <v xml:space="preserve">                  -  </v>
          </cell>
          <cell r="F50" t="str">
            <v xml:space="preserve">                  -  </v>
          </cell>
          <cell r="G50" t="str">
            <v xml:space="preserve">                  -  </v>
          </cell>
          <cell r="H50" t="str">
            <v xml:space="preserve">                  -  </v>
          </cell>
          <cell r="I50" t="str">
            <v xml:space="preserve">                  -  </v>
          </cell>
          <cell r="J50" t="str">
            <v xml:space="preserve">                  -  </v>
          </cell>
          <cell r="L50" t="str">
            <v xml:space="preserve">                  -  </v>
          </cell>
          <cell r="M50" t="str">
            <v xml:space="preserve">                  -  </v>
          </cell>
          <cell r="N50" t="str">
            <v xml:space="preserve">                  -  </v>
          </cell>
          <cell r="O50" t="str">
            <v xml:space="preserve">                  -  </v>
          </cell>
          <cell r="P50">
            <v>0</v>
          </cell>
          <cell r="Q50" t="str">
            <v>WQ01 C - GRIP</v>
          </cell>
        </row>
        <row r="51">
          <cell r="C51" t="str">
            <v>LJ63-17451A</v>
          </cell>
          <cell r="E51">
            <v>18000</v>
          </cell>
          <cell r="F51">
            <v>18000</v>
          </cell>
          <cell r="G51">
            <v>48000</v>
          </cell>
          <cell r="H51">
            <v>42000</v>
          </cell>
          <cell r="I51">
            <v>48000</v>
          </cell>
          <cell r="J51">
            <v>48000</v>
          </cell>
          <cell r="K51">
            <v>48000</v>
          </cell>
          <cell r="L51">
            <v>206000</v>
          </cell>
          <cell r="M51">
            <v>252000</v>
          </cell>
          <cell r="N51">
            <v>180000</v>
          </cell>
          <cell r="O51">
            <v>180000</v>
          </cell>
          <cell r="P51">
            <v>1088000</v>
          </cell>
          <cell r="Q51" t="str">
            <v>WQ01 C - GRIP</v>
          </cell>
        </row>
        <row r="52">
          <cell r="C52" t="str">
            <v>LJ63-17348A</v>
          </cell>
          <cell r="E52">
            <v>27000</v>
          </cell>
          <cell r="F52">
            <v>36000</v>
          </cell>
          <cell r="G52">
            <v>57000</v>
          </cell>
          <cell r="H52">
            <v>42000</v>
          </cell>
          <cell r="I52">
            <v>48000</v>
          </cell>
          <cell r="J52">
            <v>39000</v>
          </cell>
          <cell r="K52">
            <v>39000</v>
          </cell>
          <cell r="L52">
            <v>288000</v>
          </cell>
          <cell r="M52">
            <v>417000</v>
          </cell>
          <cell r="N52">
            <v>102000</v>
          </cell>
          <cell r="O52">
            <v>102000</v>
          </cell>
          <cell r="P52">
            <v>1197000</v>
          </cell>
          <cell r="Q52" t="str">
            <v>WQ01 C - FPC</v>
          </cell>
        </row>
        <row r="53">
          <cell r="C53" t="str">
            <v>LJ63-17310A</v>
          </cell>
          <cell r="E53">
            <v>15000</v>
          </cell>
          <cell r="F53">
            <v>15000</v>
          </cell>
          <cell r="G53">
            <v>15000</v>
          </cell>
          <cell r="H53">
            <v>15000</v>
          </cell>
          <cell r="I53">
            <v>15000</v>
          </cell>
          <cell r="J53">
            <v>15000</v>
          </cell>
          <cell r="K53">
            <v>15000</v>
          </cell>
          <cell r="L53">
            <v>85350</v>
          </cell>
          <cell r="M53">
            <v>72000</v>
          </cell>
          <cell r="N53">
            <v>60000</v>
          </cell>
          <cell r="O53">
            <v>60000</v>
          </cell>
          <cell r="P53">
            <v>382350</v>
          </cell>
          <cell r="Q53" t="str">
            <v>WQ01 C - PAD</v>
          </cell>
        </row>
        <row r="54">
          <cell r="C54" t="str">
            <v>LJ63-17543A</v>
          </cell>
          <cell r="E54">
            <v>30000</v>
          </cell>
          <cell r="F54">
            <v>30000</v>
          </cell>
          <cell r="G54">
            <v>30000</v>
          </cell>
          <cell r="H54">
            <v>30000</v>
          </cell>
          <cell r="I54">
            <v>30000</v>
          </cell>
          <cell r="J54">
            <v>30000</v>
          </cell>
          <cell r="K54">
            <v>30000</v>
          </cell>
          <cell r="L54">
            <v>90000</v>
          </cell>
          <cell r="M54">
            <v>180000</v>
          </cell>
          <cell r="N54">
            <v>120000</v>
          </cell>
          <cell r="O54">
            <v>120000</v>
          </cell>
          <cell r="P54">
            <v>720000</v>
          </cell>
          <cell r="Q54" t="str">
            <v>WQ01 C - PAD</v>
          </cell>
        </row>
        <row r="55">
          <cell r="C55" t="str">
            <v>LJ63-17830A</v>
          </cell>
          <cell r="E55">
            <v>6000</v>
          </cell>
          <cell r="F55">
            <v>6000</v>
          </cell>
          <cell r="G55">
            <v>6000</v>
          </cell>
          <cell r="H55">
            <v>6000</v>
          </cell>
          <cell r="I55">
            <v>6000</v>
          </cell>
          <cell r="J55">
            <v>6000</v>
          </cell>
          <cell r="K55">
            <v>6000</v>
          </cell>
          <cell r="L55">
            <v>36000</v>
          </cell>
          <cell r="M55">
            <v>72000</v>
          </cell>
          <cell r="N55">
            <v>60000</v>
          </cell>
          <cell r="O55">
            <v>60000</v>
          </cell>
          <cell r="P55">
            <v>270000</v>
          </cell>
          <cell r="Q55" t="str">
            <v>WQ01 C - PANEL</v>
          </cell>
        </row>
        <row r="56">
          <cell r="C56" t="str">
            <v>LJ63-17616A</v>
          </cell>
          <cell r="E56">
            <v>16000</v>
          </cell>
          <cell r="F56">
            <v>16000</v>
          </cell>
          <cell r="G56">
            <v>16000</v>
          </cell>
          <cell r="H56">
            <v>16000</v>
          </cell>
          <cell r="I56">
            <v>16000</v>
          </cell>
          <cell r="J56">
            <v>16000</v>
          </cell>
          <cell r="K56">
            <v>16000</v>
          </cell>
          <cell r="L56">
            <v>48000</v>
          </cell>
          <cell r="M56">
            <v>48000</v>
          </cell>
          <cell r="N56">
            <v>48000</v>
          </cell>
          <cell r="O56">
            <v>48000</v>
          </cell>
          <cell r="P56">
            <v>304000</v>
          </cell>
          <cell r="Q56" t="str">
            <v>WH01 C - IC</v>
          </cell>
        </row>
        <row r="57">
          <cell r="C57" t="str">
            <v>LJ63-17602A</v>
          </cell>
          <cell r="E57" t="str">
            <v xml:space="preserve">                  -  </v>
          </cell>
          <cell r="F57" t="str">
            <v xml:space="preserve">                  -  </v>
          </cell>
          <cell r="G57" t="str">
            <v xml:space="preserve">                  -  </v>
          </cell>
          <cell r="H57" t="str">
            <v xml:space="preserve">                  -  </v>
          </cell>
          <cell r="I57" t="str">
            <v xml:space="preserve">                  -  </v>
          </cell>
          <cell r="J57" t="str">
            <v xml:space="preserve">                  -  </v>
          </cell>
          <cell r="L57" t="str">
            <v xml:space="preserve">                  -  </v>
          </cell>
          <cell r="M57" t="str">
            <v xml:space="preserve">                  -  </v>
          </cell>
          <cell r="N57" t="str">
            <v xml:space="preserve">                  -  </v>
          </cell>
          <cell r="O57" t="str">
            <v xml:space="preserve">                  -  </v>
          </cell>
          <cell r="P57">
            <v>0</v>
          </cell>
          <cell r="Q57" t="str">
            <v>WH01 C - PAD</v>
          </cell>
        </row>
        <row r="58">
          <cell r="C58" t="str">
            <v>LJ63-17609A</v>
          </cell>
          <cell r="E58" t="str">
            <v xml:space="preserve">                  -  </v>
          </cell>
          <cell r="F58" t="str">
            <v xml:space="preserve">                  -  </v>
          </cell>
          <cell r="G58" t="str">
            <v xml:space="preserve">                  -  </v>
          </cell>
          <cell r="H58" t="str">
            <v xml:space="preserve">                  -  </v>
          </cell>
          <cell r="I58" t="str">
            <v xml:space="preserve">                  -  </v>
          </cell>
          <cell r="J58" t="str">
            <v xml:space="preserve">                  -  </v>
          </cell>
          <cell r="L58" t="str">
            <v xml:space="preserve">                  -  </v>
          </cell>
          <cell r="M58" t="str">
            <v xml:space="preserve">                  -  </v>
          </cell>
          <cell r="N58" t="str">
            <v xml:space="preserve">                  -  </v>
          </cell>
          <cell r="O58" t="str">
            <v xml:space="preserve">                  -  </v>
          </cell>
          <cell r="P58">
            <v>0</v>
          </cell>
          <cell r="Q58" t="str">
            <v>WH01 C - WINDOW</v>
          </cell>
        </row>
        <row r="59">
          <cell r="C59" t="str">
            <v>LJ63-17617A</v>
          </cell>
          <cell r="E59">
            <v>3000</v>
          </cell>
          <cell r="F59">
            <v>3000</v>
          </cell>
          <cell r="G59">
            <v>3000</v>
          </cell>
          <cell r="H59">
            <v>3000</v>
          </cell>
          <cell r="I59">
            <v>3000</v>
          </cell>
          <cell r="J59">
            <v>3000</v>
          </cell>
          <cell r="K59">
            <v>3000</v>
          </cell>
          <cell r="L59">
            <v>27000</v>
          </cell>
          <cell r="M59">
            <v>27000</v>
          </cell>
          <cell r="N59">
            <v>27000</v>
          </cell>
          <cell r="O59">
            <v>27000</v>
          </cell>
          <cell r="P59">
            <v>129000</v>
          </cell>
          <cell r="Q59" t="str">
            <v>WH01 C - SPACER</v>
          </cell>
        </row>
        <row r="60">
          <cell r="C60" t="str">
            <v>LJ63-17630A</v>
          </cell>
          <cell r="E60" t="str">
            <v xml:space="preserve">                  -  </v>
          </cell>
          <cell r="F60" t="str">
            <v xml:space="preserve">                  -  </v>
          </cell>
          <cell r="G60" t="str">
            <v xml:space="preserve">                  -  </v>
          </cell>
          <cell r="H60" t="str">
            <v xml:space="preserve">                  -  </v>
          </cell>
          <cell r="I60" t="str">
            <v xml:space="preserve">                  -  </v>
          </cell>
          <cell r="J60" t="str">
            <v xml:space="preserve">                  -  </v>
          </cell>
          <cell r="L60" t="str">
            <v xml:space="preserve">                  -  </v>
          </cell>
          <cell r="M60" t="str">
            <v xml:space="preserve">                  -  </v>
          </cell>
          <cell r="N60" t="str">
            <v xml:space="preserve">                  -  </v>
          </cell>
          <cell r="O60" t="str">
            <v xml:space="preserve">                  -  </v>
          </cell>
          <cell r="P60">
            <v>0</v>
          </cell>
          <cell r="Q60" t="str">
            <v xml:space="preserve">WH01 C - WINDOW </v>
          </cell>
        </row>
        <row r="61">
          <cell r="C61" t="str">
            <v>LJ63-17631A</v>
          </cell>
          <cell r="E61" t="str">
            <v xml:space="preserve">                  -  </v>
          </cell>
          <cell r="F61" t="str">
            <v xml:space="preserve">                  -  </v>
          </cell>
          <cell r="G61" t="str">
            <v xml:space="preserve">                  -  </v>
          </cell>
          <cell r="H61" t="str">
            <v xml:space="preserve">                  -  </v>
          </cell>
          <cell r="I61" t="str">
            <v xml:space="preserve">                  -  </v>
          </cell>
          <cell r="J61" t="str">
            <v xml:space="preserve">                  -  </v>
          </cell>
          <cell r="L61" t="str">
            <v xml:space="preserve">                  -  </v>
          </cell>
          <cell r="M61" t="str">
            <v xml:space="preserve">                  -  </v>
          </cell>
          <cell r="N61" t="str">
            <v xml:space="preserve">                  -  </v>
          </cell>
          <cell r="O61" t="str">
            <v xml:space="preserve">                  -  </v>
          </cell>
          <cell r="P61">
            <v>0</v>
          </cell>
          <cell r="Q61" t="str">
            <v>WH01 C - PANEL</v>
          </cell>
        </row>
        <row r="62">
          <cell r="C62" t="str">
            <v>LJ63-17308A</v>
          </cell>
          <cell r="E62">
            <v>30000</v>
          </cell>
          <cell r="F62">
            <v>30000</v>
          </cell>
          <cell r="G62">
            <v>30000</v>
          </cell>
          <cell r="H62">
            <v>30000</v>
          </cell>
          <cell r="I62">
            <v>30000</v>
          </cell>
          <cell r="J62">
            <v>30000</v>
          </cell>
          <cell r="K62">
            <v>30000</v>
          </cell>
          <cell r="L62">
            <v>120000</v>
          </cell>
          <cell r="M62">
            <v>180000</v>
          </cell>
          <cell r="N62">
            <v>120000</v>
          </cell>
          <cell r="O62">
            <v>120000</v>
          </cell>
          <cell r="P62">
            <v>750000</v>
          </cell>
          <cell r="Q62" t="str">
            <v>WP01 C --WINDOW</v>
          </cell>
        </row>
        <row r="63">
          <cell r="C63" t="str">
            <v>LJ63-17350A</v>
          </cell>
          <cell r="E63">
            <v>28000</v>
          </cell>
          <cell r="F63">
            <v>28000</v>
          </cell>
          <cell r="G63">
            <v>28000</v>
          </cell>
          <cell r="H63">
            <v>31500</v>
          </cell>
          <cell r="I63">
            <v>28000</v>
          </cell>
          <cell r="J63">
            <v>29166.666666666701</v>
          </cell>
          <cell r="K63">
            <v>29166.666666666701</v>
          </cell>
          <cell r="L63">
            <v>115500</v>
          </cell>
          <cell r="M63">
            <v>178500</v>
          </cell>
          <cell r="N63">
            <v>120000</v>
          </cell>
          <cell r="O63">
            <v>120000</v>
          </cell>
          <cell r="P63">
            <v>735833.33333333337</v>
          </cell>
          <cell r="Q63" t="str">
            <v>WP01 C --SPACER</v>
          </cell>
        </row>
        <row r="64">
          <cell r="C64" t="str">
            <v>LJ63-17430A</v>
          </cell>
          <cell r="E64" t="str">
            <v xml:space="preserve">                  -  </v>
          </cell>
          <cell r="F64" t="str">
            <v xml:space="preserve">                  -  </v>
          </cell>
          <cell r="G64" t="str">
            <v xml:space="preserve">                  -  </v>
          </cell>
          <cell r="H64" t="str">
            <v xml:space="preserve">                  -  </v>
          </cell>
          <cell r="I64" t="str">
            <v xml:space="preserve">                  -  </v>
          </cell>
          <cell r="J64" t="str">
            <v xml:space="preserve">                  -  </v>
          </cell>
          <cell r="L64" t="str">
            <v xml:space="preserve">                  -  </v>
          </cell>
          <cell r="M64" t="str">
            <v xml:space="preserve">                  -  </v>
          </cell>
          <cell r="N64" t="str">
            <v xml:space="preserve">                  -  </v>
          </cell>
          <cell r="O64" t="str">
            <v xml:space="preserve">                  -  </v>
          </cell>
          <cell r="P64">
            <v>0</v>
          </cell>
          <cell r="Q64" t="str">
            <v>WP01 C --WINDOW</v>
          </cell>
        </row>
        <row r="65">
          <cell r="C65" t="str">
            <v>LJ63-17312A</v>
          </cell>
          <cell r="E65">
            <v>30000</v>
          </cell>
          <cell r="F65">
            <v>30000</v>
          </cell>
          <cell r="G65">
            <v>30000</v>
          </cell>
          <cell r="H65">
            <v>30000</v>
          </cell>
          <cell r="I65">
            <v>30000</v>
          </cell>
          <cell r="J65">
            <v>30000</v>
          </cell>
          <cell r="K65">
            <v>30000</v>
          </cell>
          <cell r="L65">
            <v>120000</v>
          </cell>
          <cell r="M65">
            <v>90000</v>
          </cell>
          <cell r="N65">
            <v>78000</v>
          </cell>
          <cell r="O65">
            <v>78000</v>
          </cell>
          <cell r="P65">
            <v>576000</v>
          </cell>
          <cell r="Q65" t="str">
            <v>WP01 C --IC</v>
          </cell>
        </row>
        <row r="66">
          <cell r="C66" t="str">
            <v>LJ63-17834B</v>
          </cell>
          <cell r="E66">
            <v>50000</v>
          </cell>
          <cell r="F66">
            <v>50000</v>
          </cell>
          <cell r="G66">
            <v>50000</v>
          </cell>
          <cell r="H66">
            <v>50000</v>
          </cell>
          <cell r="I66">
            <v>50000</v>
          </cell>
          <cell r="J66">
            <v>50000</v>
          </cell>
          <cell r="K66">
            <v>50000</v>
          </cell>
          <cell r="L66">
            <v>100000</v>
          </cell>
          <cell r="M66">
            <v>110000</v>
          </cell>
          <cell r="N66">
            <v>110000</v>
          </cell>
          <cell r="O66">
            <v>110000</v>
          </cell>
          <cell r="P66">
            <v>780000</v>
          </cell>
          <cell r="Q66" t="str">
            <v>WP01 C --PANEL</v>
          </cell>
        </row>
        <row r="67">
          <cell r="C67" t="str">
            <v>LJ63-17834A</v>
          </cell>
          <cell r="E67">
            <v>50000</v>
          </cell>
          <cell r="F67">
            <v>50000</v>
          </cell>
          <cell r="G67">
            <v>50000</v>
          </cell>
          <cell r="H67">
            <v>50000</v>
          </cell>
          <cell r="I67">
            <v>50000</v>
          </cell>
          <cell r="J67">
            <v>50000</v>
          </cell>
          <cell r="K67">
            <v>50000</v>
          </cell>
          <cell r="L67">
            <v>100000</v>
          </cell>
          <cell r="M67">
            <v>110000</v>
          </cell>
          <cell r="N67">
            <v>110000</v>
          </cell>
          <cell r="O67">
            <v>110000</v>
          </cell>
          <cell r="P67">
            <v>780000</v>
          </cell>
          <cell r="Q67" t="str">
            <v>WP01 C --PANEL</v>
          </cell>
        </row>
        <row r="68">
          <cell r="C68" t="str">
            <v>LJ63-17834D</v>
          </cell>
          <cell r="E68" t="str">
            <v xml:space="preserve">                  -  </v>
          </cell>
          <cell r="F68" t="str">
            <v xml:space="preserve">                  -  </v>
          </cell>
          <cell r="G68" t="str">
            <v xml:space="preserve">                  -  </v>
          </cell>
          <cell r="H68" t="str">
            <v xml:space="preserve">                  -  </v>
          </cell>
          <cell r="I68" t="str">
            <v xml:space="preserve">                  -  </v>
          </cell>
          <cell r="J68" t="str">
            <v xml:space="preserve">                  -  </v>
          </cell>
          <cell r="L68" t="str">
            <v xml:space="preserve">                  -  </v>
          </cell>
          <cell r="M68" t="str">
            <v xml:space="preserve">                  -  </v>
          </cell>
          <cell r="N68" t="str">
            <v xml:space="preserve">                  -  </v>
          </cell>
          <cell r="O68" t="str">
            <v xml:space="preserve">                  -  </v>
          </cell>
          <cell r="P68">
            <v>0</v>
          </cell>
          <cell r="Q68" t="str">
            <v>WP01 C --PANEL</v>
          </cell>
        </row>
        <row r="69">
          <cell r="C69" t="str">
            <v>LJ63-18013A</v>
          </cell>
          <cell r="E69">
            <v>14000</v>
          </cell>
          <cell r="F69">
            <v>10500</v>
          </cell>
          <cell r="G69">
            <v>14000</v>
          </cell>
          <cell r="H69">
            <v>10500</v>
          </cell>
          <cell r="I69">
            <v>10500</v>
          </cell>
          <cell r="J69">
            <v>10500</v>
          </cell>
          <cell r="K69">
            <v>10500</v>
          </cell>
          <cell r="L69">
            <v>59500</v>
          </cell>
          <cell r="M69">
            <v>59500</v>
          </cell>
          <cell r="N69">
            <v>59500</v>
          </cell>
          <cell r="O69">
            <v>59500</v>
          </cell>
          <cell r="P69">
            <v>318500</v>
          </cell>
          <cell r="Q69" t="str">
            <v>TG01 C - SPACER</v>
          </cell>
        </row>
        <row r="70">
          <cell r="C70" t="str">
            <v>LJ63-18020A</v>
          </cell>
          <cell r="E70">
            <v>12000</v>
          </cell>
          <cell r="F70">
            <v>12000</v>
          </cell>
          <cell r="G70">
            <v>12000</v>
          </cell>
          <cell r="H70">
            <v>12000</v>
          </cell>
          <cell r="I70">
            <v>12000</v>
          </cell>
          <cell r="J70">
            <v>12000</v>
          </cell>
          <cell r="K70">
            <v>12000</v>
          </cell>
          <cell r="L70">
            <v>36000</v>
          </cell>
          <cell r="M70">
            <v>36000</v>
          </cell>
          <cell r="N70">
            <v>36000</v>
          </cell>
          <cell r="O70">
            <v>36000</v>
          </cell>
          <cell r="P70">
            <v>228000</v>
          </cell>
          <cell r="Q70" t="str">
            <v>TG01 C - IC</v>
          </cell>
        </row>
        <row r="71">
          <cell r="C71" t="str">
            <v>LJ63-18021A</v>
          </cell>
          <cell r="E71">
            <v>10500</v>
          </cell>
          <cell r="F71">
            <v>10500</v>
          </cell>
          <cell r="G71">
            <v>14000</v>
          </cell>
          <cell r="H71">
            <v>10500</v>
          </cell>
          <cell r="I71">
            <v>10500</v>
          </cell>
          <cell r="J71">
            <v>10500</v>
          </cell>
          <cell r="K71">
            <v>10500</v>
          </cell>
          <cell r="L71">
            <v>56000</v>
          </cell>
          <cell r="M71">
            <v>56000</v>
          </cell>
          <cell r="N71">
            <v>56000</v>
          </cell>
          <cell r="O71">
            <v>56000</v>
          </cell>
          <cell r="P71">
            <v>301000</v>
          </cell>
          <cell r="Q71" t="str">
            <v>TG01 C - PAD</v>
          </cell>
        </row>
        <row r="72">
          <cell r="C72" t="str">
            <v>LJ63-18022A</v>
          </cell>
          <cell r="E72">
            <v>27000</v>
          </cell>
          <cell r="F72">
            <v>18000</v>
          </cell>
          <cell r="G72">
            <v>15000</v>
          </cell>
          <cell r="H72">
            <v>15000</v>
          </cell>
          <cell r="I72">
            <v>15000</v>
          </cell>
          <cell r="J72">
            <v>15000</v>
          </cell>
          <cell r="K72">
            <v>15000</v>
          </cell>
          <cell r="L72">
            <v>102000</v>
          </cell>
          <cell r="M72">
            <v>102000</v>
          </cell>
          <cell r="N72">
            <v>102000</v>
          </cell>
          <cell r="O72">
            <v>102000</v>
          </cell>
          <cell r="P72">
            <v>528000</v>
          </cell>
          <cell r="Q72" t="str">
            <v>TG01 C - WINDOW</v>
          </cell>
        </row>
        <row r="73">
          <cell r="C73" t="str">
            <v>LJ63-18273A</v>
          </cell>
          <cell r="E73" t="str">
            <v xml:space="preserve">                  -  </v>
          </cell>
          <cell r="F73" t="str">
            <v xml:space="preserve">                  -  </v>
          </cell>
          <cell r="G73" t="str">
            <v xml:space="preserve">                  -  </v>
          </cell>
          <cell r="H73" t="str">
            <v xml:space="preserve">                  -  </v>
          </cell>
          <cell r="I73" t="str">
            <v xml:space="preserve">                  -  </v>
          </cell>
          <cell r="J73" t="str">
            <v xml:space="preserve">                  -  </v>
          </cell>
          <cell r="L73" t="str">
            <v xml:space="preserve">                  -  </v>
          </cell>
          <cell r="M73" t="str">
            <v xml:space="preserve">                  -  </v>
          </cell>
          <cell r="N73" t="str">
            <v xml:space="preserve">                  -  </v>
          </cell>
          <cell r="O73" t="str">
            <v xml:space="preserve">                  -  </v>
          </cell>
          <cell r="P73">
            <v>0</v>
          </cell>
          <cell r="Q73" t="str">
            <v xml:space="preserve">TV01 C - PANEL
</v>
          </cell>
        </row>
        <row r="74">
          <cell r="C74" t="str">
            <v>LJ63-18142A</v>
          </cell>
          <cell r="E74">
            <v>27000</v>
          </cell>
          <cell r="F74">
            <v>27000</v>
          </cell>
          <cell r="G74">
            <v>27000</v>
          </cell>
          <cell r="H74">
            <v>27000</v>
          </cell>
          <cell r="I74">
            <v>27000</v>
          </cell>
          <cell r="J74">
            <v>27000</v>
          </cell>
          <cell r="K74">
            <v>27000</v>
          </cell>
          <cell r="L74">
            <v>50000</v>
          </cell>
          <cell r="M74">
            <v>50000</v>
          </cell>
          <cell r="N74">
            <v>50000</v>
          </cell>
          <cell r="O74">
            <v>50000</v>
          </cell>
          <cell r="P74">
            <v>389000</v>
          </cell>
          <cell r="Q74" t="str">
            <v>TV01 C - IC</v>
          </cell>
        </row>
        <row r="75">
          <cell r="C75" t="str">
            <v>LJ63-18143A</v>
          </cell>
          <cell r="E75" t="str">
            <v xml:space="preserve">                  -  </v>
          </cell>
          <cell r="F75" t="str">
            <v xml:space="preserve">                  -  </v>
          </cell>
          <cell r="G75" t="str">
            <v xml:space="preserve">                  -  </v>
          </cell>
          <cell r="H75" t="str">
            <v xml:space="preserve">                  -  </v>
          </cell>
          <cell r="I75" t="str">
            <v xml:space="preserve">                  -  </v>
          </cell>
          <cell r="J75" t="str">
            <v xml:space="preserve">                  -  </v>
          </cell>
          <cell r="L75" t="str">
            <v xml:space="preserve">                  -  </v>
          </cell>
          <cell r="M75" t="str">
            <v xml:space="preserve">                  -  </v>
          </cell>
          <cell r="N75" t="str">
            <v xml:space="preserve">                  -  </v>
          </cell>
          <cell r="O75" t="str">
            <v xml:space="preserve">                  -  </v>
          </cell>
          <cell r="P75">
            <v>0</v>
          </cell>
          <cell r="Q75" t="str">
            <v>TV01 C - SPACER</v>
          </cell>
        </row>
        <row r="76">
          <cell r="C76" t="str">
            <v>LJ63-18319A</v>
          </cell>
          <cell r="E76" t="str">
            <v xml:space="preserve">                  -  </v>
          </cell>
          <cell r="F76" t="str">
            <v xml:space="preserve">                  -  </v>
          </cell>
          <cell r="G76" t="str">
            <v xml:space="preserve">                  -  </v>
          </cell>
          <cell r="H76" t="str">
            <v xml:space="preserve">                  -  </v>
          </cell>
          <cell r="I76" t="str">
            <v xml:space="preserve">                  -  </v>
          </cell>
          <cell r="J76" t="str">
            <v xml:space="preserve">                  -  </v>
          </cell>
          <cell r="L76" t="str">
            <v xml:space="preserve">                  -  </v>
          </cell>
          <cell r="M76" t="str">
            <v xml:space="preserve">                  -  </v>
          </cell>
          <cell r="N76" t="str">
            <v xml:space="preserve">                  -  </v>
          </cell>
          <cell r="O76" t="str">
            <v xml:space="preserve">                  -  </v>
          </cell>
          <cell r="P76">
            <v>0</v>
          </cell>
          <cell r="Q76" t="str">
            <v>TV01 C - FPC</v>
          </cell>
        </row>
        <row r="77">
          <cell r="C77" t="str">
            <v>LJ63-18274A</v>
          </cell>
          <cell r="E77" t="str">
            <v xml:space="preserve">                  -  </v>
          </cell>
          <cell r="F77" t="str">
            <v xml:space="preserve">                  -  </v>
          </cell>
          <cell r="G77" t="str">
            <v xml:space="preserve">                  -  </v>
          </cell>
          <cell r="H77" t="str">
            <v xml:space="preserve">                  -  </v>
          </cell>
          <cell r="I77" t="str">
            <v xml:space="preserve">                  -  </v>
          </cell>
          <cell r="J77" t="str">
            <v xml:space="preserve">                  -  </v>
          </cell>
          <cell r="L77" t="str">
            <v xml:space="preserve">                  -  </v>
          </cell>
          <cell r="M77" t="str">
            <v xml:space="preserve">                  -  </v>
          </cell>
          <cell r="N77" t="str">
            <v xml:space="preserve">                  -  </v>
          </cell>
          <cell r="O77" t="str">
            <v xml:space="preserve">                  -  </v>
          </cell>
          <cell r="P77">
            <v>0</v>
          </cell>
          <cell r="Q77" t="str">
            <v xml:space="preserve">TW01 C - PANEL
</v>
          </cell>
        </row>
        <row r="78">
          <cell r="C78" t="str">
            <v>LJ63-18145A</v>
          </cell>
          <cell r="E78" t="str">
            <v xml:space="preserve">                  -  </v>
          </cell>
          <cell r="F78" t="str">
            <v xml:space="preserve">                  -  </v>
          </cell>
          <cell r="G78" t="str">
            <v xml:space="preserve">                  -  </v>
          </cell>
          <cell r="H78" t="str">
            <v xml:space="preserve">                  -  </v>
          </cell>
          <cell r="I78" t="str">
            <v xml:space="preserve">                  -  </v>
          </cell>
          <cell r="J78" t="str">
            <v xml:space="preserve">                  -  </v>
          </cell>
          <cell r="L78" t="str">
            <v xml:space="preserve">                  -  </v>
          </cell>
          <cell r="M78" t="str">
            <v xml:space="preserve">                  -  </v>
          </cell>
          <cell r="N78" t="str">
            <v xml:space="preserve">                  -  </v>
          </cell>
          <cell r="O78" t="str">
            <v xml:space="preserve">                  -  </v>
          </cell>
          <cell r="P78">
            <v>0</v>
          </cell>
          <cell r="Q78" t="str">
            <v>TW01 C - IC</v>
          </cell>
        </row>
        <row r="79">
          <cell r="C79" t="str">
            <v>LJ63-18798A</v>
          </cell>
          <cell r="E79" t="str">
            <v xml:space="preserve">                  -  </v>
          </cell>
          <cell r="F79" t="str">
            <v xml:space="preserve">                  -  </v>
          </cell>
          <cell r="G79" t="str">
            <v xml:space="preserve">                  -  </v>
          </cell>
          <cell r="H79" t="str">
            <v xml:space="preserve">                  -  </v>
          </cell>
          <cell r="I79" t="str">
            <v xml:space="preserve">                  -  </v>
          </cell>
          <cell r="J79" t="str">
            <v xml:space="preserve">                  -  </v>
          </cell>
          <cell r="L79" t="str">
            <v xml:space="preserve">                  -  </v>
          </cell>
          <cell r="M79" t="str">
            <v xml:space="preserve">                  -  </v>
          </cell>
          <cell r="N79" t="str">
            <v xml:space="preserve">                  -  </v>
          </cell>
          <cell r="O79" t="str">
            <v xml:space="preserve">                  -  </v>
          </cell>
          <cell r="P79">
            <v>0</v>
          </cell>
          <cell r="Q79" t="str">
            <v>TW01 C - SPACER</v>
          </cell>
        </row>
        <row r="80">
          <cell r="C80" t="str">
            <v>LJ63-18318A</v>
          </cell>
          <cell r="E80" t="str">
            <v xml:space="preserve">                  -  </v>
          </cell>
          <cell r="F80" t="str">
            <v xml:space="preserve">                  -  </v>
          </cell>
          <cell r="G80" t="str">
            <v xml:space="preserve">                  -  </v>
          </cell>
          <cell r="H80" t="str">
            <v xml:space="preserve">                  -  </v>
          </cell>
          <cell r="I80" t="str">
            <v xml:space="preserve">                  -  </v>
          </cell>
          <cell r="J80" t="str">
            <v xml:space="preserve">                  -  </v>
          </cell>
          <cell r="L80" t="str">
            <v xml:space="preserve">                  -  </v>
          </cell>
          <cell r="M80" t="str">
            <v xml:space="preserve">                  -  </v>
          </cell>
          <cell r="N80" t="str">
            <v xml:space="preserve">                  -  </v>
          </cell>
          <cell r="O80" t="str">
            <v xml:space="preserve">                  -  </v>
          </cell>
          <cell r="P80">
            <v>0</v>
          </cell>
          <cell r="Q80" t="str">
            <v>TW01 C - FPC</v>
          </cell>
        </row>
        <row r="81">
          <cell r="C81" t="str">
            <v>LJ63-18144A</v>
          </cell>
          <cell r="E81" t="str">
            <v xml:space="preserve">                  -  </v>
          </cell>
          <cell r="F81" t="str">
            <v xml:space="preserve">                  -  </v>
          </cell>
          <cell r="G81" t="str">
            <v xml:space="preserve">                  -  </v>
          </cell>
          <cell r="H81" t="str">
            <v xml:space="preserve">                  -  </v>
          </cell>
          <cell r="I81" t="str">
            <v xml:space="preserve">                  -  </v>
          </cell>
          <cell r="J81" t="str">
            <v xml:space="preserve">                  -  </v>
          </cell>
          <cell r="L81" t="str">
            <v xml:space="preserve">                  -  </v>
          </cell>
          <cell r="M81" t="str">
            <v xml:space="preserve">                  -  </v>
          </cell>
          <cell r="N81" t="str">
            <v xml:space="preserve">                  -  </v>
          </cell>
          <cell r="O81" t="str">
            <v xml:space="preserve">                  -  </v>
          </cell>
          <cell r="P81">
            <v>0</v>
          </cell>
          <cell r="Q81" t="str">
            <v>TV01 C --PAD</v>
          </cell>
        </row>
        <row r="82">
          <cell r="C82" t="str">
            <v>LJ63-18662A</v>
          </cell>
          <cell r="E82">
            <v>9000</v>
          </cell>
          <cell r="F82">
            <v>9000</v>
          </cell>
          <cell r="G82">
            <v>9000</v>
          </cell>
          <cell r="H82">
            <v>9000</v>
          </cell>
          <cell r="I82">
            <v>9000</v>
          </cell>
          <cell r="J82">
            <v>9000</v>
          </cell>
          <cell r="K82">
            <v>9000</v>
          </cell>
          <cell r="L82">
            <v>18000</v>
          </cell>
          <cell r="M82">
            <v>18000</v>
          </cell>
          <cell r="N82">
            <v>18000</v>
          </cell>
          <cell r="O82">
            <v>18000</v>
          </cell>
          <cell r="P82">
            <v>135000</v>
          </cell>
          <cell r="Q82" t="str">
            <v>US01 C - WINDOW</v>
          </cell>
        </row>
        <row r="83">
          <cell r="C83" t="str">
            <v>LJ63-18666B</v>
          </cell>
          <cell r="E83">
            <v>9000</v>
          </cell>
          <cell r="F83">
            <v>9000</v>
          </cell>
          <cell r="G83">
            <v>9000</v>
          </cell>
          <cell r="H83">
            <v>9000</v>
          </cell>
          <cell r="I83">
            <v>9000</v>
          </cell>
          <cell r="J83">
            <v>9000</v>
          </cell>
          <cell r="K83">
            <v>9000</v>
          </cell>
          <cell r="L83">
            <v>18000</v>
          </cell>
          <cell r="M83">
            <v>18000</v>
          </cell>
          <cell r="N83">
            <v>18000</v>
          </cell>
          <cell r="O83">
            <v>18000</v>
          </cell>
          <cell r="P83">
            <v>135000</v>
          </cell>
          <cell r="Q83" t="str">
            <v>US01 C -  PANEL</v>
          </cell>
        </row>
        <row r="84">
          <cell r="C84" t="str">
            <v>LJ63-18665A</v>
          </cell>
          <cell r="E84">
            <v>18000</v>
          </cell>
          <cell r="F84">
            <v>18000</v>
          </cell>
          <cell r="G84">
            <v>18000</v>
          </cell>
          <cell r="H84">
            <v>18000</v>
          </cell>
          <cell r="I84">
            <v>18000</v>
          </cell>
          <cell r="J84">
            <v>18000</v>
          </cell>
          <cell r="K84">
            <v>18000</v>
          </cell>
          <cell r="L84">
            <v>38000</v>
          </cell>
          <cell r="M84">
            <v>38000</v>
          </cell>
          <cell r="N84">
            <v>38000</v>
          </cell>
          <cell r="O84">
            <v>38000</v>
          </cell>
          <cell r="P84">
            <v>278000</v>
          </cell>
          <cell r="Q84" t="str">
            <v>US01 C - IC</v>
          </cell>
        </row>
        <row r="85">
          <cell r="C85" t="str">
            <v>LJ63-18667A</v>
          </cell>
          <cell r="E85">
            <v>14000</v>
          </cell>
          <cell r="F85">
            <v>14000</v>
          </cell>
          <cell r="G85">
            <v>14000</v>
          </cell>
          <cell r="H85">
            <v>14000</v>
          </cell>
          <cell r="I85">
            <v>14000</v>
          </cell>
          <cell r="J85">
            <v>14000</v>
          </cell>
          <cell r="K85">
            <v>14000</v>
          </cell>
          <cell r="L85">
            <v>47000</v>
          </cell>
          <cell r="M85">
            <v>47000</v>
          </cell>
          <cell r="N85">
            <v>47000</v>
          </cell>
          <cell r="O85">
            <v>47000</v>
          </cell>
          <cell r="P85">
            <v>286000</v>
          </cell>
          <cell r="Q85" t="str">
            <v>US01 C - SPACER</v>
          </cell>
        </row>
        <row r="86">
          <cell r="C86" t="str">
            <v>LJ63-18663A</v>
          </cell>
          <cell r="E86">
            <v>18000</v>
          </cell>
          <cell r="F86">
            <v>18000</v>
          </cell>
          <cell r="G86">
            <v>18000</v>
          </cell>
          <cell r="H86">
            <v>18000</v>
          </cell>
          <cell r="I86">
            <v>18000</v>
          </cell>
          <cell r="J86">
            <v>18000</v>
          </cell>
          <cell r="K86">
            <v>18000</v>
          </cell>
          <cell r="L86">
            <v>56000</v>
          </cell>
          <cell r="M86">
            <v>56000</v>
          </cell>
          <cell r="N86">
            <v>56000</v>
          </cell>
          <cell r="O86">
            <v>56000</v>
          </cell>
          <cell r="P86">
            <v>350000</v>
          </cell>
          <cell r="Q86" t="str">
            <v>US01 C - PAD</v>
          </cell>
        </row>
        <row r="87">
          <cell r="C87" t="str">
            <v>LJ63-18648A</v>
          </cell>
          <cell r="E87">
            <v>12000</v>
          </cell>
          <cell r="F87">
            <v>12000</v>
          </cell>
          <cell r="G87">
            <v>12000</v>
          </cell>
          <cell r="H87">
            <v>12000</v>
          </cell>
          <cell r="I87">
            <v>12000</v>
          </cell>
          <cell r="J87">
            <v>12000</v>
          </cell>
          <cell r="K87">
            <v>12000</v>
          </cell>
          <cell r="L87">
            <v>30000</v>
          </cell>
          <cell r="M87">
            <v>30000</v>
          </cell>
          <cell r="N87">
            <v>30000</v>
          </cell>
          <cell r="O87">
            <v>30000</v>
          </cell>
          <cell r="P87">
            <v>204000</v>
          </cell>
          <cell r="Q87" t="str">
            <v>TS01 C -  PANEL</v>
          </cell>
        </row>
        <row r="88">
          <cell r="C88" t="str">
            <v>LJ63-18648B</v>
          </cell>
          <cell r="E88" t="str">
            <v xml:space="preserve">                  -  </v>
          </cell>
          <cell r="F88" t="str">
            <v xml:space="preserve">                  -  </v>
          </cell>
          <cell r="G88" t="str">
            <v xml:space="preserve">                  -  </v>
          </cell>
          <cell r="H88" t="str">
            <v xml:space="preserve">                  -  </v>
          </cell>
          <cell r="I88" t="str">
            <v xml:space="preserve">                  -  </v>
          </cell>
          <cell r="J88" t="str">
            <v xml:space="preserve">                  -  </v>
          </cell>
          <cell r="L88" t="str">
            <v xml:space="preserve">                  -  </v>
          </cell>
          <cell r="M88" t="str">
            <v xml:space="preserve">                  -  </v>
          </cell>
          <cell r="N88" t="str">
            <v xml:space="preserve">                  -  </v>
          </cell>
          <cell r="O88" t="str">
            <v xml:space="preserve">                  -  </v>
          </cell>
          <cell r="P88">
            <v>0</v>
          </cell>
          <cell r="Q88" t="str">
            <v>TS01 C -  PANEL</v>
          </cell>
        </row>
        <row r="89">
          <cell r="C89" t="str">
            <v>LJ63-18649A</v>
          </cell>
          <cell r="E89">
            <v>12000</v>
          </cell>
          <cell r="F89">
            <v>12000</v>
          </cell>
          <cell r="G89">
            <v>12000</v>
          </cell>
          <cell r="H89">
            <v>12000</v>
          </cell>
          <cell r="I89">
            <v>12000</v>
          </cell>
          <cell r="J89">
            <v>12000</v>
          </cell>
          <cell r="K89">
            <v>12000</v>
          </cell>
          <cell r="L89">
            <v>36000</v>
          </cell>
          <cell r="M89">
            <v>45000</v>
          </cell>
          <cell r="N89">
            <v>45000</v>
          </cell>
          <cell r="O89">
            <v>45000</v>
          </cell>
          <cell r="P89">
            <v>255000</v>
          </cell>
          <cell r="Q89" t="str">
            <v>TS01 C - IC</v>
          </cell>
        </row>
        <row r="90">
          <cell r="C90" t="str">
            <v>LJ63-18631A</v>
          </cell>
          <cell r="E90">
            <v>25000</v>
          </cell>
          <cell r="F90">
            <v>25000</v>
          </cell>
          <cell r="G90">
            <v>25000</v>
          </cell>
          <cell r="H90">
            <v>25000</v>
          </cell>
          <cell r="I90">
            <v>25000</v>
          </cell>
          <cell r="J90">
            <v>25000</v>
          </cell>
          <cell r="K90">
            <v>25000</v>
          </cell>
          <cell r="L90">
            <v>51000</v>
          </cell>
          <cell r="M90">
            <v>45000</v>
          </cell>
          <cell r="N90">
            <v>45000</v>
          </cell>
          <cell r="O90">
            <v>45000</v>
          </cell>
          <cell r="P90">
            <v>361000</v>
          </cell>
          <cell r="Q90" t="str">
            <v>TS01 C - PAD</v>
          </cell>
        </row>
        <row r="91">
          <cell r="C91" t="str">
            <v>LJ63-18644A</v>
          </cell>
          <cell r="E91">
            <v>21000</v>
          </cell>
          <cell r="F91">
            <v>15000</v>
          </cell>
          <cell r="G91">
            <v>12000</v>
          </cell>
          <cell r="H91">
            <v>12000</v>
          </cell>
          <cell r="I91">
            <v>12000</v>
          </cell>
          <cell r="J91">
            <v>12000</v>
          </cell>
          <cell r="K91">
            <v>12000</v>
          </cell>
          <cell r="L91">
            <v>72000</v>
          </cell>
          <cell r="M91">
            <v>60000</v>
          </cell>
          <cell r="N91">
            <v>60000</v>
          </cell>
          <cell r="O91">
            <v>60000</v>
          </cell>
          <cell r="P91">
            <v>348000</v>
          </cell>
          <cell r="Q91" t="str">
            <v>TS01 C - WINDOW</v>
          </cell>
        </row>
        <row r="92">
          <cell r="C92" t="str">
            <v>LJ63-17642A</v>
          </cell>
          <cell r="E92">
            <v>42000</v>
          </cell>
          <cell r="F92">
            <v>42000</v>
          </cell>
          <cell r="G92">
            <v>42000</v>
          </cell>
          <cell r="H92">
            <v>42000</v>
          </cell>
          <cell r="I92">
            <v>42000</v>
          </cell>
          <cell r="J92">
            <v>42000</v>
          </cell>
          <cell r="K92">
            <v>42000</v>
          </cell>
          <cell r="L92">
            <v>255000</v>
          </cell>
          <cell r="M92">
            <v>255000</v>
          </cell>
          <cell r="N92">
            <v>255000</v>
          </cell>
          <cell r="O92">
            <v>255000</v>
          </cell>
          <cell r="P92">
            <v>1314000</v>
          </cell>
          <cell r="Q92" t="str">
            <v>TS01 C -  GRIP</v>
          </cell>
        </row>
        <row r="93">
          <cell r="C93" t="str">
            <v>LJ63-18607A</v>
          </cell>
          <cell r="E93">
            <v>9000</v>
          </cell>
          <cell r="F93">
            <v>9000</v>
          </cell>
          <cell r="G93">
            <v>9000</v>
          </cell>
          <cell r="H93">
            <v>9000</v>
          </cell>
          <cell r="I93">
            <v>9000</v>
          </cell>
          <cell r="J93">
            <v>9000</v>
          </cell>
          <cell r="K93">
            <v>9000</v>
          </cell>
          <cell r="L93">
            <v>36000</v>
          </cell>
          <cell r="M93">
            <v>63000</v>
          </cell>
          <cell r="N93">
            <v>36000</v>
          </cell>
          <cell r="O93">
            <v>36000</v>
          </cell>
          <cell r="P93">
            <v>234000</v>
          </cell>
          <cell r="Q93" t="str">
            <v>UM07 C --IC</v>
          </cell>
        </row>
        <row r="94">
          <cell r="C94" t="str">
            <v>LJ63-18531A</v>
          </cell>
          <cell r="E94">
            <v>18000</v>
          </cell>
          <cell r="F94">
            <v>18000</v>
          </cell>
          <cell r="G94">
            <v>18000</v>
          </cell>
          <cell r="H94">
            <v>18000</v>
          </cell>
          <cell r="I94">
            <v>18000</v>
          </cell>
          <cell r="J94">
            <v>18000</v>
          </cell>
          <cell r="K94">
            <v>18000</v>
          </cell>
          <cell r="L94">
            <v>136000</v>
          </cell>
          <cell r="M94">
            <v>81500</v>
          </cell>
          <cell r="N94">
            <v>105000</v>
          </cell>
          <cell r="O94">
            <v>105000</v>
          </cell>
          <cell r="P94">
            <v>553500</v>
          </cell>
          <cell r="Q94" t="str">
            <v>UM07 C --SPACER</v>
          </cell>
        </row>
        <row r="95">
          <cell r="C95" t="str">
            <v>LJ63-18964A</v>
          </cell>
          <cell r="E95">
            <v>12000</v>
          </cell>
          <cell r="F95">
            <v>15000</v>
          </cell>
          <cell r="G95">
            <v>12000</v>
          </cell>
          <cell r="H95">
            <v>15000</v>
          </cell>
          <cell r="I95">
            <v>15000</v>
          </cell>
          <cell r="J95">
            <v>15000</v>
          </cell>
          <cell r="K95">
            <v>15000</v>
          </cell>
          <cell r="L95">
            <v>114000</v>
          </cell>
          <cell r="M95">
            <v>81000</v>
          </cell>
          <cell r="N95">
            <v>99000</v>
          </cell>
          <cell r="O95">
            <v>99000</v>
          </cell>
          <cell r="P95">
            <v>492000</v>
          </cell>
          <cell r="Q95" t="str">
            <v>UM07 C --PANEL</v>
          </cell>
        </row>
        <row r="96">
          <cell r="C96" t="str">
            <v>LJ63-18690A</v>
          </cell>
          <cell r="E96">
            <v>18000</v>
          </cell>
          <cell r="F96">
            <v>15000</v>
          </cell>
          <cell r="G96">
            <v>18000</v>
          </cell>
          <cell r="H96">
            <v>15000</v>
          </cell>
          <cell r="I96">
            <v>15000</v>
          </cell>
          <cell r="J96">
            <v>18000</v>
          </cell>
          <cell r="K96">
            <v>18000</v>
          </cell>
          <cell r="L96">
            <v>117000</v>
          </cell>
          <cell r="M96">
            <v>81000</v>
          </cell>
          <cell r="N96">
            <v>99000</v>
          </cell>
          <cell r="O96">
            <v>99000</v>
          </cell>
          <cell r="P96">
            <v>513000</v>
          </cell>
          <cell r="Q96" t="str">
            <v>UM07 C --PAD</v>
          </cell>
        </row>
        <row r="97">
          <cell r="C97" t="str">
            <v>LJ63-18525A</v>
          </cell>
          <cell r="E97">
            <v>21000</v>
          </cell>
          <cell r="F97">
            <v>18000</v>
          </cell>
          <cell r="G97">
            <v>18000</v>
          </cell>
          <cell r="H97">
            <v>18000</v>
          </cell>
          <cell r="I97">
            <v>18000</v>
          </cell>
          <cell r="J97">
            <v>18000</v>
          </cell>
          <cell r="K97">
            <v>18000</v>
          </cell>
          <cell r="L97">
            <v>138000</v>
          </cell>
          <cell r="M97">
            <v>81000</v>
          </cell>
          <cell r="N97">
            <v>99000</v>
          </cell>
          <cell r="O97">
            <v>99000</v>
          </cell>
          <cell r="P97">
            <v>546000</v>
          </cell>
          <cell r="Q97" t="str">
            <v>UM07 C - WINDOW</v>
          </cell>
        </row>
        <row r="98">
          <cell r="C98" t="str">
            <v>LJ63-18905A</v>
          </cell>
          <cell r="E98" t="str">
            <v xml:space="preserve">                  -  </v>
          </cell>
          <cell r="F98" t="str">
            <v xml:space="preserve">                  -  </v>
          </cell>
          <cell r="G98" t="str">
            <v xml:space="preserve">                  -  </v>
          </cell>
          <cell r="H98" t="str">
            <v xml:space="preserve">                  -  </v>
          </cell>
          <cell r="I98" t="str">
            <v xml:space="preserve">                  -  </v>
          </cell>
          <cell r="J98" t="str">
            <v xml:space="preserve">                  -  </v>
          </cell>
          <cell r="L98" t="str">
            <v xml:space="preserve">                  -  </v>
          </cell>
          <cell r="M98" t="str">
            <v xml:space="preserve">                  -  </v>
          </cell>
          <cell r="N98" t="str">
            <v xml:space="preserve">                  -  </v>
          </cell>
          <cell r="O98" t="str">
            <v xml:space="preserve">                  -  </v>
          </cell>
          <cell r="P98">
            <v>0</v>
          </cell>
          <cell r="Q98" t="str">
            <v>A71 C - Panel</v>
          </cell>
        </row>
        <row r="99">
          <cell r="C99" t="str">
            <v>LJ63-18905B</v>
          </cell>
          <cell r="E99" t="str">
            <v xml:space="preserve">                  -  </v>
          </cell>
          <cell r="F99" t="str">
            <v xml:space="preserve">                  -  </v>
          </cell>
          <cell r="G99" t="str">
            <v xml:space="preserve">                  -  </v>
          </cell>
          <cell r="H99" t="str">
            <v xml:space="preserve">                  -  </v>
          </cell>
          <cell r="I99" t="str">
            <v xml:space="preserve">                  -  </v>
          </cell>
          <cell r="J99" t="str">
            <v xml:space="preserve">                  -  </v>
          </cell>
          <cell r="L99" t="str">
            <v xml:space="preserve">                  -  </v>
          </cell>
          <cell r="M99" t="str">
            <v xml:space="preserve">                  -  </v>
          </cell>
          <cell r="N99" t="str">
            <v xml:space="preserve">                  -  </v>
          </cell>
          <cell r="O99" t="str">
            <v xml:space="preserve">                  -  </v>
          </cell>
          <cell r="P99">
            <v>0</v>
          </cell>
          <cell r="Q99" t="str">
            <v>A71 C - Panel</v>
          </cell>
        </row>
        <row r="100">
          <cell r="C100" t="str">
            <v>LJ63-19050B</v>
          </cell>
          <cell r="E100">
            <v>60000</v>
          </cell>
          <cell r="F100">
            <v>60000</v>
          </cell>
          <cell r="G100">
            <v>60000</v>
          </cell>
          <cell r="H100">
            <v>60000</v>
          </cell>
          <cell r="I100">
            <v>60000</v>
          </cell>
          <cell r="J100">
            <v>60000</v>
          </cell>
          <cell r="K100">
            <v>60000</v>
          </cell>
          <cell r="L100">
            <v>180000</v>
          </cell>
          <cell r="M100">
            <v>180000</v>
          </cell>
          <cell r="N100">
            <v>180000</v>
          </cell>
          <cell r="O100">
            <v>180000</v>
          </cell>
          <cell r="P100">
            <v>1140000</v>
          </cell>
          <cell r="Q100" t="str">
            <v>VQ01 C - WINDOW</v>
          </cell>
        </row>
        <row r="101">
          <cell r="C101" t="str">
            <v>LJ63-18609A</v>
          </cell>
          <cell r="E101" t="str">
            <v xml:space="preserve">                  -  </v>
          </cell>
          <cell r="F101" t="str">
            <v xml:space="preserve">                  -  </v>
          </cell>
          <cell r="G101" t="str">
            <v xml:space="preserve">                  -  </v>
          </cell>
          <cell r="H101" t="str">
            <v xml:space="preserve">                  -  </v>
          </cell>
          <cell r="I101" t="str">
            <v xml:space="preserve">                  -  </v>
          </cell>
          <cell r="J101" t="str">
            <v xml:space="preserve">                  -  </v>
          </cell>
          <cell r="L101" t="str">
            <v xml:space="preserve">                  -  </v>
          </cell>
          <cell r="M101" t="str">
            <v xml:space="preserve">                  -  </v>
          </cell>
          <cell r="N101" t="str">
            <v xml:space="preserve">                  -  </v>
          </cell>
          <cell r="O101" t="str">
            <v xml:space="preserve">                  -  </v>
          </cell>
          <cell r="P101">
            <v>0</v>
          </cell>
          <cell r="Q101" t="str">
            <v>A71 C - Window</v>
          </cell>
        </row>
        <row r="102">
          <cell r="C102" t="str">
            <v>LJ63-19383A</v>
          </cell>
          <cell r="E102">
            <v>60000</v>
          </cell>
          <cell r="F102">
            <v>60000</v>
          </cell>
          <cell r="G102">
            <v>60000</v>
          </cell>
          <cell r="H102">
            <v>60000</v>
          </cell>
          <cell r="I102">
            <v>60000</v>
          </cell>
          <cell r="J102">
            <v>60000</v>
          </cell>
          <cell r="K102">
            <v>60000</v>
          </cell>
          <cell r="L102">
            <v>108000</v>
          </cell>
          <cell r="M102">
            <v>108000</v>
          </cell>
          <cell r="N102">
            <v>108000</v>
          </cell>
          <cell r="O102">
            <v>108000</v>
          </cell>
          <cell r="P102">
            <v>852000</v>
          </cell>
          <cell r="Q102" t="str">
            <v>VQ01 C - PANEL</v>
          </cell>
        </row>
        <row r="103">
          <cell r="C103" t="str">
            <v>LJ63-19510A</v>
          </cell>
          <cell r="E103">
            <v>60000</v>
          </cell>
          <cell r="F103">
            <v>60000</v>
          </cell>
          <cell r="G103">
            <v>60000</v>
          </cell>
          <cell r="H103">
            <v>60000</v>
          </cell>
          <cell r="I103">
            <v>60000</v>
          </cell>
          <cell r="J103">
            <v>60000</v>
          </cell>
          <cell r="K103">
            <v>60000</v>
          </cell>
          <cell r="L103">
            <v>108000</v>
          </cell>
          <cell r="M103">
            <v>108000</v>
          </cell>
          <cell r="N103">
            <v>108000</v>
          </cell>
          <cell r="O103">
            <v>108000</v>
          </cell>
          <cell r="P103">
            <v>852000</v>
          </cell>
          <cell r="Q103" t="str">
            <v>VQ01 C - WINDOW</v>
          </cell>
        </row>
        <row r="104">
          <cell r="C104" t="str">
            <v>LJ63-19384A</v>
          </cell>
          <cell r="E104">
            <v>60000</v>
          </cell>
          <cell r="F104">
            <v>60000</v>
          </cell>
          <cell r="G104">
            <v>60000</v>
          </cell>
          <cell r="H104">
            <v>60000</v>
          </cell>
          <cell r="I104">
            <v>60000</v>
          </cell>
          <cell r="J104">
            <v>60000</v>
          </cell>
          <cell r="K104">
            <v>60000</v>
          </cell>
          <cell r="L104">
            <v>98000</v>
          </cell>
          <cell r="M104">
            <v>98000</v>
          </cell>
          <cell r="N104">
            <v>98000</v>
          </cell>
          <cell r="O104">
            <v>98000</v>
          </cell>
          <cell r="P104">
            <v>812000</v>
          </cell>
          <cell r="Q104" t="str">
            <v>VQ01 C - SPACER</v>
          </cell>
        </row>
        <row r="105">
          <cell r="C105" t="str">
            <v>LJ63-19391A</v>
          </cell>
          <cell r="E105">
            <v>65000</v>
          </cell>
          <cell r="F105">
            <v>65000</v>
          </cell>
          <cell r="G105">
            <v>65000</v>
          </cell>
          <cell r="H105">
            <v>65000</v>
          </cell>
          <cell r="I105">
            <v>65000</v>
          </cell>
          <cell r="J105">
            <v>65000</v>
          </cell>
          <cell r="K105">
            <v>65000</v>
          </cell>
          <cell r="L105">
            <v>105000</v>
          </cell>
          <cell r="M105">
            <v>105000</v>
          </cell>
          <cell r="N105">
            <v>105000</v>
          </cell>
          <cell r="O105">
            <v>105000</v>
          </cell>
          <cell r="P105">
            <v>875000</v>
          </cell>
          <cell r="Q105" t="str">
            <v>VQ01 C - IC</v>
          </cell>
        </row>
        <row r="106">
          <cell r="C106" t="str">
            <v>LJ63-19381A</v>
          </cell>
          <cell r="E106">
            <v>65000</v>
          </cell>
          <cell r="F106">
            <v>65000</v>
          </cell>
          <cell r="G106">
            <v>65000</v>
          </cell>
          <cell r="H106">
            <v>65000</v>
          </cell>
          <cell r="I106">
            <v>65000</v>
          </cell>
          <cell r="J106">
            <v>65000</v>
          </cell>
          <cell r="K106">
            <v>65000</v>
          </cell>
          <cell r="L106">
            <v>108000</v>
          </cell>
          <cell r="M106">
            <v>108000</v>
          </cell>
          <cell r="N106">
            <v>108000</v>
          </cell>
          <cell r="O106">
            <v>108000</v>
          </cell>
          <cell r="P106">
            <v>887000</v>
          </cell>
          <cell r="Q106" t="str">
            <v>VQ01 C --PAD</v>
          </cell>
        </row>
        <row r="107">
          <cell r="C107" t="str">
            <v>LJ63-19385A</v>
          </cell>
          <cell r="E107">
            <v>50000</v>
          </cell>
          <cell r="F107">
            <v>50000</v>
          </cell>
          <cell r="G107">
            <v>50000</v>
          </cell>
          <cell r="H107">
            <v>50000</v>
          </cell>
          <cell r="I107">
            <v>50000</v>
          </cell>
          <cell r="J107">
            <v>50000</v>
          </cell>
          <cell r="K107">
            <v>50000</v>
          </cell>
          <cell r="L107">
            <v>147000</v>
          </cell>
          <cell r="M107">
            <v>147000</v>
          </cell>
          <cell r="N107">
            <v>147000</v>
          </cell>
          <cell r="O107">
            <v>147000</v>
          </cell>
          <cell r="P107">
            <v>938000</v>
          </cell>
          <cell r="Q107" t="str">
            <v>VQ04 C --PANEL</v>
          </cell>
        </row>
        <row r="108">
          <cell r="C108" t="str">
            <v>LJ63-19511A</v>
          </cell>
          <cell r="E108">
            <v>50000</v>
          </cell>
          <cell r="F108">
            <v>50000</v>
          </cell>
          <cell r="G108">
            <v>50000</v>
          </cell>
          <cell r="H108">
            <v>50000</v>
          </cell>
          <cell r="I108">
            <v>50000</v>
          </cell>
          <cell r="J108">
            <v>50000</v>
          </cell>
          <cell r="K108">
            <v>50000</v>
          </cell>
          <cell r="L108">
            <v>147000</v>
          </cell>
          <cell r="M108">
            <v>147000</v>
          </cell>
          <cell r="N108">
            <v>147000</v>
          </cell>
          <cell r="O108">
            <v>147000</v>
          </cell>
          <cell r="P108">
            <v>938000</v>
          </cell>
          <cell r="Q108" t="str">
            <v>VQ04 C --WINDOW</v>
          </cell>
        </row>
        <row r="109">
          <cell r="C109" t="str">
            <v>LJ63-19387A</v>
          </cell>
          <cell r="E109">
            <v>50000</v>
          </cell>
          <cell r="F109">
            <v>50000</v>
          </cell>
          <cell r="G109">
            <v>50000</v>
          </cell>
          <cell r="H109">
            <v>50000</v>
          </cell>
          <cell r="I109">
            <v>50000</v>
          </cell>
          <cell r="J109">
            <v>50000</v>
          </cell>
          <cell r="K109">
            <v>50000</v>
          </cell>
          <cell r="L109">
            <v>147000</v>
          </cell>
          <cell r="M109">
            <v>147000</v>
          </cell>
          <cell r="N109">
            <v>147000</v>
          </cell>
          <cell r="O109">
            <v>147000</v>
          </cell>
          <cell r="P109">
            <v>938000</v>
          </cell>
          <cell r="Q109" t="str">
            <v>VQ04 C --PAD</v>
          </cell>
        </row>
        <row r="110">
          <cell r="C110" t="str">
            <v>LJ63-19075A</v>
          </cell>
          <cell r="E110" t="str">
            <v xml:space="preserve">                  -  </v>
          </cell>
          <cell r="F110" t="str">
            <v xml:space="preserve">                  -  </v>
          </cell>
          <cell r="G110" t="str">
            <v xml:space="preserve">                  -  </v>
          </cell>
          <cell r="H110" t="str">
            <v xml:space="preserve">                  -  </v>
          </cell>
          <cell r="I110" t="str">
            <v xml:space="preserve">                  -  </v>
          </cell>
          <cell r="J110" t="str">
            <v xml:space="preserve">                  -  </v>
          </cell>
          <cell r="L110" t="str">
            <v xml:space="preserve">                  -  </v>
          </cell>
          <cell r="M110" t="str">
            <v xml:space="preserve">                  -  </v>
          </cell>
          <cell r="N110" t="str">
            <v xml:space="preserve">                  -  </v>
          </cell>
          <cell r="O110" t="str">
            <v xml:space="preserve">                  -  </v>
          </cell>
          <cell r="P110">
            <v>0</v>
          </cell>
          <cell r="Q110" t="str">
            <v>VD04 C --PANEL</v>
          </cell>
        </row>
        <row r="111">
          <cell r="C111" t="str">
            <v>LJ63-19075B</v>
          </cell>
          <cell r="E111" t="str">
            <v xml:space="preserve">                  -  </v>
          </cell>
          <cell r="F111" t="str">
            <v xml:space="preserve">                  -  </v>
          </cell>
          <cell r="G111" t="str">
            <v xml:space="preserve">                  -  </v>
          </cell>
          <cell r="H111" t="str">
            <v xml:space="preserve">                  -  </v>
          </cell>
          <cell r="I111" t="str">
            <v xml:space="preserve">                  -  </v>
          </cell>
          <cell r="J111" t="str">
            <v xml:space="preserve">                  -  </v>
          </cell>
          <cell r="L111" t="str">
            <v xml:space="preserve">                  -  </v>
          </cell>
          <cell r="M111" t="str">
            <v xml:space="preserve">                  -  </v>
          </cell>
          <cell r="N111" t="str">
            <v xml:space="preserve">                  -  </v>
          </cell>
          <cell r="O111" t="str">
            <v xml:space="preserve">                  -  </v>
          </cell>
          <cell r="P111">
            <v>0</v>
          </cell>
          <cell r="Q111" t="str">
            <v>VD04 C --PANEL</v>
          </cell>
        </row>
        <row r="112">
          <cell r="C112" t="str">
            <v>LJ63-19285A</v>
          </cell>
          <cell r="E112">
            <v>14000</v>
          </cell>
          <cell r="F112">
            <v>14000</v>
          </cell>
          <cell r="G112">
            <v>14000</v>
          </cell>
          <cell r="H112">
            <v>14000</v>
          </cell>
          <cell r="I112">
            <v>14000</v>
          </cell>
          <cell r="J112">
            <v>14000</v>
          </cell>
          <cell r="K112">
            <v>14000</v>
          </cell>
          <cell r="L112">
            <v>70000</v>
          </cell>
          <cell r="M112">
            <v>98000</v>
          </cell>
          <cell r="N112">
            <v>98000</v>
          </cell>
          <cell r="O112">
            <v>98000</v>
          </cell>
          <cell r="P112">
            <v>462000</v>
          </cell>
          <cell r="Q112" t="str">
            <v>VD04 C --PANEL</v>
          </cell>
        </row>
        <row r="113">
          <cell r="C113" t="str">
            <v>LJ63-19285B</v>
          </cell>
          <cell r="E113">
            <v>15000</v>
          </cell>
          <cell r="F113">
            <v>8000</v>
          </cell>
          <cell r="G113">
            <v>8000</v>
          </cell>
          <cell r="H113">
            <v>8000</v>
          </cell>
          <cell r="I113">
            <v>8000</v>
          </cell>
          <cell r="J113">
            <v>8000</v>
          </cell>
          <cell r="K113">
            <v>8000</v>
          </cell>
          <cell r="L113">
            <v>63000</v>
          </cell>
          <cell r="M113">
            <v>56000</v>
          </cell>
          <cell r="N113">
            <v>56000</v>
          </cell>
          <cell r="O113">
            <v>56000</v>
          </cell>
          <cell r="P113">
            <v>294000</v>
          </cell>
          <cell r="Q113" t="str">
            <v>VD04 C --PANEL</v>
          </cell>
        </row>
        <row r="114">
          <cell r="C114" t="str">
            <v>LJ63-18933A</v>
          </cell>
          <cell r="E114">
            <v>24000</v>
          </cell>
          <cell r="F114">
            <v>24000</v>
          </cell>
          <cell r="G114">
            <v>24000</v>
          </cell>
          <cell r="H114">
            <v>24000</v>
          </cell>
          <cell r="I114">
            <v>24000</v>
          </cell>
          <cell r="J114">
            <v>24000</v>
          </cell>
          <cell r="K114">
            <v>24000</v>
          </cell>
          <cell r="L114">
            <v>144000</v>
          </cell>
          <cell r="M114">
            <v>168000</v>
          </cell>
          <cell r="N114">
            <v>168000</v>
          </cell>
          <cell r="O114">
            <v>168000</v>
          </cell>
          <cell r="P114">
            <v>816000</v>
          </cell>
          <cell r="Q114" t="str">
            <v>VD04 C --WINDOW</v>
          </cell>
        </row>
        <row r="115">
          <cell r="C115" t="str">
            <v>LJ63-19076A</v>
          </cell>
          <cell r="E115" t="str">
            <v xml:space="preserve">                  -  </v>
          </cell>
          <cell r="F115" t="str">
            <v xml:space="preserve">                  -  </v>
          </cell>
          <cell r="G115" t="str">
            <v xml:space="preserve">                  -  </v>
          </cell>
          <cell r="H115" t="str">
            <v xml:space="preserve">                  -  </v>
          </cell>
          <cell r="I115" t="str">
            <v xml:space="preserve">                  -  </v>
          </cell>
          <cell r="J115" t="str">
            <v xml:space="preserve">                  -  </v>
          </cell>
          <cell r="L115" t="str">
            <v xml:space="preserve">                  -  </v>
          </cell>
          <cell r="M115" t="str">
            <v xml:space="preserve">                  -  </v>
          </cell>
          <cell r="N115" t="str">
            <v xml:space="preserve">                  -  </v>
          </cell>
          <cell r="O115" t="str">
            <v xml:space="preserve">                  -  </v>
          </cell>
          <cell r="P115">
            <v>0</v>
          </cell>
          <cell r="Q115" t="str">
            <v>VD04 C --IC</v>
          </cell>
        </row>
        <row r="116">
          <cell r="C116" t="str">
            <v>LJ63-19076B</v>
          </cell>
          <cell r="E116">
            <v>12000</v>
          </cell>
          <cell r="F116">
            <v>21000</v>
          </cell>
          <cell r="G116">
            <v>21000</v>
          </cell>
          <cell r="H116">
            <v>21000</v>
          </cell>
          <cell r="I116">
            <v>21000</v>
          </cell>
          <cell r="J116">
            <v>21000</v>
          </cell>
          <cell r="K116">
            <v>21000</v>
          </cell>
          <cell r="L116">
            <v>138000</v>
          </cell>
          <cell r="M116">
            <v>147000</v>
          </cell>
          <cell r="N116">
            <v>147000</v>
          </cell>
          <cell r="O116">
            <v>147000</v>
          </cell>
          <cell r="P116">
            <v>717000</v>
          </cell>
          <cell r="Q116" t="str">
            <v>VD04 C --IC</v>
          </cell>
        </row>
        <row r="117">
          <cell r="C117" t="str">
            <v>LJ63-19074A</v>
          </cell>
          <cell r="E117">
            <v>21000</v>
          </cell>
          <cell r="F117">
            <v>21000</v>
          </cell>
          <cell r="G117">
            <v>21000</v>
          </cell>
          <cell r="H117">
            <v>21000</v>
          </cell>
          <cell r="I117">
            <v>21000</v>
          </cell>
          <cell r="J117">
            <v>21000</v>
          </cell>
          <cell r="K117">
            <v>21000</v>
          </cell>
          <cell r="L117">
            <v>126000</v>
          </cell>
          <cell r="M117">
            <v>147000</v>
          </cell>
          <cell r="N117">
            <v>147000</v>
          </cell>
          <cell r="O117">
            <v>147000</v>
          </cell>
          <cell r="P117">
            <v>714000</v>
          </cell>
          <cell r="Q117" t="str">
            <v>VD04 C --PAD</v>
          </cell>
        </row>
        <row r="118">
          <cell r="C118" t="str">
            <v>LJ63-19077A</v>
          </cell>
          <cell r="E118">
            <v>21000</v>
          </cell>
          <cell r="F118">
            <v>21000</v>
          </cell>
          <cell r="G118">
            <v>21000</v>
          </cell>
          <cell r="H118">
            <v>21000</v>
          </cell>
          <cell r="I118">
            <v>21000</v>
          </cell>
          <cell r="J118">
            <v>21000</v>
          </cell>
          <cell r="K118">
            <v>21000</v>
          </cell>
          <cell r="L118">
            <v>126000</v>
          </cell>
          <cell r="M118">
            <v>147000</v>
          </cell>
          <cell r="N118">
            <v>147000</v>
          </cell>
          <cell r="O118">
            <v>147000</v>
          </cell>
          <cell r="P118">
            <v>714000</v>
          </cell>
          <cell r="Q118" t="str">
            <v>VD04 C --SPACER</v>
          </cell>
        </row>
        <row r="119">
          <cell r="C119" t="str">
            <v>LJ63-18946A</v>
          </cell>
          <cell r="E119">
            <v>9000</v>
          </cell>
          <cell r="F119">
            <v>9000</v>
          </cell>
          <cell r="G119">
            <v>9000</v>
          </cell>
          <cell r="H119">
            <v>9000</v>
          </cell>
          <cell r="I119">
            <v>9000</v>
          </cell>
          <cell r="J119">
            <v>9000</v>
          </cell>
          <cell r="K119">
            <v>9000</v>
          </cell>
          <cell r="L119">
            <v>43500</v>
          </cell>
          <cell r="M119">
            <v>18000</v>
          </cell>
          <cell r="N119">
            <v>18000</v>
          </cell>
          <cell r="O119">
            <v>18000</v>
          </cell>
          <cell r="P119">
            <v>160500</v>
          </cell>
          <cell r="Q119" t="str">
            <v>UW01 C --PAD</v>
          </cell>
        </row>
        <row r="120">
          <cell r="C120" t="str">
            <v>LJ63-18951A</v>
          </cell>
          <cell r="E120">
            <v>12000</v>
          </cell>
          <cell r="F120">
            <v>12000</v>
          </cell>
          <cell r="G120">
            <v>12000</v>
          </cell>
          <cell r="H120">
            <v>12000</v>
          </cell>
          <cell r="I120">
            <v>12000</v>
          </cell>
          <cell r="J120">
            <v>12000</v>
          </cell>
          <cell r="K120">
            <v>12000</v>
          </cell>
          <cell r="L120">
            <v>24000</v>
          </cell>
          <cell r="M120">
            <v>24000</v>
          </cell>
          <cell r="N120">
            <v>24000</v>
          </cell>
          <cell r="O120">
            <v>24000</v>
          </cell>
          <cell r="P120">
            <v>180000</v>
          </cell>
          <cell r="Q120" t="str">
            <v>UW01 C --IC</v>
          </cell>
        </row>
        <row r="121">
          <cell r="C121" t="str">
            <v>LJ63-18947A</v>
          </cell>
          <cell r="E121">
            <v>9000</v>
          </cell>
          <cell r="F121">
            <v>9000</v>
          </cell>
          <cell r="G121">
            <v>9000</v>
          </cell>
          <cell r="H121">
            <v>9000</v>
          </cell>
          <cell r="I121">
            <v>9000</v>
          </cell>
          <cell r="J121">
            <v>9000</v>
          </cell>
          <cell r="K121">
            <v>9000</v>
          </cell>
          <cell r="L121">
            <v>54000</v>
          </cell>
          <cell r="M121">
            <v>54000</v>
          </cell>
          <cell r="N121">
            <v>54000</v>
          </cell>
          <cell r="O121">
            <v>54000</v>
          </cell>
          <cell r="P121">
            <v>279000</v>
          </cell>
          <cell r="Q121" t="str">
            <v>UW01 C --WINDOW</v>
          </cell>
        </row>
        <row r="122">
          <cell r="C122" t="str">
            <v>LJ63-18948A</v>
          </cell>
          <cell r="E122">
            <v>10500</v>
          </cell>
          <cell r="F122">
            <v>10500</v>
          </cell>
          <cell r="G122">
            <v>10500</v>
          </cell>
          <cell r="H122">
            <v>10500</v>
          </cell>
          <cell r="I122">
            <v>10500</v>
          </cell>
          <cell r="J122">
            <v>10500</v>
          </cell>
          <cell r="K122">
            <v>10500</v>
          </cell>
          <cell r="L122">
            <v>31500</v>
          </cell>
          <cell r="M122">
            <v>31500</v>
          </cell>
          <cell r="N122">
            <v>31500</v>
          </cell>
          <cell r="O122">
            <v>31500</v>
          </cell>
          <cell r="P122">
            <v>199500</v>
          </cell>
          <cell r="Q122" t="str">
            <v>UW01 C --SPACER</v>
          </cell>
        </row>
        <row r="123">
          <cell r="C123" t="str">
            <v>LJ63-18950A</v>
          </cell>
          <cell r="E123">
            <v>9000</v>
          </cell>
          <cell r="F123">
            <v>9000</v>
          </cell>
          <cell r="G123">
            <v>9000</v>
          </cell>
          <cell r="H123">
            <v>9000</v>
          </cell>
          <cell r="I123">
            <v>9000</v>
          </cell>
          <cell r="J123">
            <v>9000</v>
          </cell>
          <cell r="K123">
            <v>9000</v>
          </cell>
          <cell r="L123">
            <v>42000</v>
          </cell>
          <cell r="M123">
            <v>42000</v>
          </cell>
          <cell r="N123">
            <v>42000</v>
          </cell>
          <cell r="O123">
            <v>42000</v>
          </cell>
          <cell r="P123">
            <v>231000</v>
          </cell>
          <cell r="Q123" t="str">
            <v>UW01 C --PANEL</v>
          </cell>
        </row>
        <row r="124">
          <cell r="C124" t="str">
            <v>LJ63-19078A</v>
          </cell>
          <cell r="E124" t="str">
            <v xml:space="preserve">                  -  </v>
          </cell>
          <cell r="F124" t="str">
            <v xml:space="preserve">                  -  </v>
          </cell>
          <cell r="G124" t="str">
            <v xml:space="preserve">                  -  </v>
          </cell>
          <cell r="H124" t="str">
            <v xml:space="preserve">                  -  </v>
          </cell>
          <cell r="I124" t="str">
            <v xml:space="preserve">                  -  </v>
          </cell>
          <cell r="J124" t="str">
            <v xml:space="preserve">                  -  </v>
          </cell>
          <cell r="L124" t="str">
            <v xml:space="preserve">                  -  </v>
          </cell>
          <cell r="M124" t="str">
            <v xml:space="preserve">                  -  </v>
          </cell>
          <cell r="N124" t="str">
            <v xml:space="preserve">                  -  </v>
          </cell>
          <cell r="O124" t="str">
            <v xml:space="preserve">                  -  </v>
          </cell>
          <cell r="P124">
            <v>0</v>
          </cell>
          <cell r="Q124" t="str">
            <v>UW01 C --WINDOW</v>
          </cell>
        </row>
        <row r="125">
          <cell r="C125" t="str">
            <v>LJ63-18024A</v>
          </cell>
          <cell r="E125">
            <v>11500</v>
          </cell>
          <cell r="F125">
            <v>11500</v>
          </cell>
          <cell r="G125">
            <v>23000</v>
          </cell>
          <cell r="H125">
            <v>23000</v>
          </cell>
          <cell r="I125">
            <v>11500</v>
          </cell>
          <cell r="J125">
            <v>23000</v>
          </cell>
          <cell r="K125">
            <v>23000</v>
          </cell>
          <cell r="L125">
            <v>138000</v>
          </cell>
          <cell r="M125">
            <v>115000</v>
          </cell>
          <cell r="N125">
            <v>115000</v>
          </cell>
          <cell r="O125">
            <v>115000</v>
          </cell>
          <cell r="P125">
            <v>609500</v>
          </cell>
          <cell r="Q125" t="str">
            <v>SH01 C - SPACER</v>
          </cell>
        </row>
        <row r="126">
          <cell r="C126" t="str">
            <v>LJ63-18675A</v>
          </cell>
          <cell r="E126">
            <v>21000</v>
          </cell>
          <cell r="F126">
            <v>14000</v>
          </cell>
          <cell r="G126">
            <v>21000</v>
          </cell>
          <cell r="H126">
            <v>21000</v>
          </cell>
          <cell r="I126">
            <v>14000</v>
          </cell>
          <cell r="J126">
            <v>28000</v>
          </cell>
          <cell r="K126">
            <v>28000</v>
          </cell>
          <cell r="L126">
            <v>147000</v>
          </cell>
          <cell r="M126">
            <v>98000</v>
          </cell>
          <cell r="N126">
            <v>98000</v>
          </cell>
          <cell r="O126">
            <v>98000</v>
          </cell>
          <cell r="P126">
            <v>588000</v>
          </cell>
          <cell r="Q126" t="str">
            <v>SH01 C - WINDOW</v>
          </cell>
        </row>
        <row r="127">
          <cell r="C127" t="str">
            <v>LJ63-17935A</v>
          </cell>
          <cell r="E127">
            <v>25000</v>
          </cell>
          <cell r="F127">
            <v>25000</v>
          </cell>
          <cell r="G127">
            <v>25000</v>
          </cell>
          <cell r="H127">
            <v>25000</v>
          </cell>
          <cell r="I127">
            <v>25000</v>
          </cell>
          <cell r="J127">
            <v>25000</v>
          </cell>
          <cell r="K127">
            <v>25000</v>
          </cell>
          <cell r="L127">
            <v>50000</v>
          </cell>
          <cell r="M127">
            <v>50000</v>
          </cell>
          <cell r="N127">
            <v>50000</v>
          </cell>
          <cell r="O127">
            <v>50000</v>
          </cell>
          <cell r="P127">
            <v>375000</v>
          </cell>
          <cell r="Q127" t="str">
            <v>SH01 C - COF</v>
          </cell>
        </row>
        <row r="128">
          <cell r="C128" t="str">
            <v>LJ63-17813A</v>
          </cell>
          <cell r="E128">
            <v>25000</v>
          </cell>
          <cell r="F128">
            <v>25000</v>
          </cell>
          <cell r="G128">
            <v>25000</v>
          </cell>
          <cell r="H128">
            <v>25000</v>
          </cell>
          <cell r="I128">
            <v>25000</v>
          </cell>
          <cell r="J128">
            <v>25000</v>
          </cell>
          <cell r="K128">
            <v>25000</v>
          </cell>
          <cell r="L128">
            <v>50000</v>
          </cell>
          <cell r="M128">
            <v>50000</v>
          </cell>
          <cell r="N128">
            <v>50000</v>
          </cell>
          <cell r="O128">
            <v>50000</v>
          </cell>
          <cell r="P128">
            <v>375000</v>
          </cell>
          <cell r="Q128" t="str">
            <v>SK01 C - SPACER</v>
          </cell>
        </row>
        <row r="129">
          <cell r="C129" t="str">
            <v>LJ63-18674A</v>
          </cell>
          <cell r="E129">
            <v>11500</v>
          </cell>
          <cell r="F129">
            <v>9600</v>
          </cell>
          <cell r="G129">
            <v>6400</v>
          </cell>
          <cell r="H129">
            <v>9600</v>
          </cell>
          <cell r="I129">
            <v>9600</v>
          </cell>
          <cell r="J129">
            <v>9600</v>
          </cell>
          <cell r="K129">
            <v>9600</v>
          </cell>
          <cell r="L129">
            <v>56300</v>
          </cell>
          <cell r="M129">
            <v>48000</v>
          </cell>
          <cell r="N129">
            <v>48000</v>
          </cell>
          <cell r="O129">
            <v>48000</v>
          </cell>
          <cell r="P129">
            <v>266200</v>
          </cell>
          <cell r="Q129" t="str">
            <v>SK01 C - WINDOW</v>
          </cell>
        </row>
        <row r="130">
          <cell r="C130" t="str">
            <v>LJ63-17836A</v>
          </cell>
          <cell r="E130">
            <v>12000</v>
          </cell>
          <cell r="F130">
            <v>12000</v>
          </cell>
          <cell r="G130">
            <v>12000</v>
          </cell>
          <cell r="H130">
            <v>12000</v>
          </cell>
          <cell r="I130">
            <v>12000</v>
          </cell>
          <cell r="J130">
            <v>12000</v>
          </cell>
          <cell r="K130">
            <v>12000</v>
          </cell>
          <cell r="L130">
            <v>50000</v>
          </cell>
          <cell r="M130">
            <v>50000</v>
          </cell>
          <cell r="N130">
            <v>50000</v>
          </cell>
          <cell r="O130">
            <v>50000</v>
          </cell>
          <cell r="P130">
            <v>284000</v>
          </cell>
          <cell r="Q130" t="str">
            <v>SK01 C -R COF</v>
          </cell>
        </row>
        <row r="131">
          <cell r="C131" t="str">
            <v>LJ63-16147A</v>
          </cell>
          <cell r="E131">
            <v>11500</v>
          </cell>
          <cell r="F131">
            <v>11500</v>
          </cell>
          <cell r="G131">
            <v>23000</v>
          </cell>
          <cell r="H131">
            <v>11500</v>
          </cell>
          <cell r="I131">
            <v>11500</v>
          </cell>
          <cell r="J131">
            <v>11500</v>
          </cell>
          <cell r="K131">
            <v>11500</v>
          </cell>
          <cell r="L131">
            <v>80500</v>
          </cell>
          <cell r="M131">
            <v>46000</v>
          </cell>
          <cell r="N131">
            <v>46000</v>
          </cell>
          <cell r="O131">
            <v>46000</v>
          </cell>
          <cell r="P131">
            <v>310500</v>
          </cell>
          <cell r="Q131" t="str">
            <v xml:space="preserve">NM01 C - SPACER </v>
          </cell>
        </row>
        <row r="132">
          <cell r="C132" t="str">
            <v>LJ63-18680A</v>
          </cell>
          <cell r="E132">
            <v>3500</v>
          </cell>
          <cell r="F132">
            <v>3500</v>
          </cell>
          <cell r="G132">
            <v>10500</v>
          </cell>
          <cell r="H132">
            <v>10500</v>
          </cell>
          <cell r="I132">
            <v>3500</v>
          </cell>
          <cell r="J132">
            <v>3500</v>
          </cell>
          <cell r="K132">
            <v>3500</v>
          </cell>
          <cell r="L132">
            <v>42000</v>
          </cell>
          <cell r="M132">
            <v>42000</v>
          </cell>
          <cell r="N132">
            <v>42000</v>
          </cell>
          <cell r="O132">
            <v>42000</v>
          </cell>
          <cell r="P132">
            <v>206500</v>
          </cell>
          <cell r="Q132" t="str">
            <v>NM01 C - WINDOW</v>
          </cell>
        </row>
        <row r="133">
          <cell r="C133" t="str">
            <v>LJ63-16286A</v>
          </cell>
          <cell r="E133">
            <v>11500</v>
          </cell>
          <cell r="F133">
            <v>11500</v>
          </cell>
          <cell r="G133">
            <v>11500</v>
          </cell>
          <cell r="H133">
            <v>11500</v>
          </cell>
          <cell r="I133">
            <v>11500</v>
          </cell>
          <cell r="J133">
            <v>11500</v>
          </cell>
          <cell r="K133">
            <v>11500</v>
          </cell>
          <cell r="L133">
            <v>49000</v>
          </cell>
          <cell r="M133">
            <v>49000</v>
          </cell>
          <cell r="N133">
            <v>49000</v>
          </cell>
          <cell r="O133">
            <v>49000</v>
          </cell>
          <cell r="P133">
            <v>276500</v>
          </cell>
          <cell r="Q133" t="str">
            <v>NM01 C - COF</v>
          </cell>
        </row>
        <row r="134">
          <cell r="C134" t="str">
            <v>LJ63-16146A</v>
          </cell>
          <cell r="E134">
            <v>3100</v>
          </cell>
          <cell r="F134">
            <v>3100</v>
          </cell>
          <cell r="G134">
            <v>6200</v>
          </cell>
          <cell r="H134">
            <v>3100</v>
          </cell>
          <cell r="I134">
            <v>3100</v>
          </cell>
          <cell r="J134">
            <v>3100</v>
          </cell>
          <cell r="K134">
            <v>3100</v>
          </cell>
          <cell r="L134">
            <v>15500</v>
          </cell>
          <cell r="M134">
            <v>27900</v>
          </cell>
          <cell r="N134">
            <v>27900</v>
          </cell>
          <cell r="O134">
            <v>27900</v>
          </cell>
          <cell r="P134">
            <v>124000</v>
          </cell>
          <cell r="Q134" t="str">
            <v>NE01 C - WINDOW</v>
          </cell>
        </row>
        <row r="135">
          <cell r="C135" t="str">
            <v>LJ63-16385A</v>
          </cell>
          <cell r="E135">
            <v>11500</v>
          </cell>
          <cell r="F135">
            <v>11500</v>
          </cell>
          <cell r="G135">
            <v>11500</v>
          </cell>
          <cell r="H135">
            <v>11500</v>
          </cell>
          <cell r="I135">
            <v>11500</v>
          </cell>
          <cell r="J135">
            <v>11500</v>
          </cell>
          <cell r="K135">
            <v>11500</v>
          </cell>
          <cell r="L135">
            <v>23000</v>
          </cell>
          <cell r="M135">
            <v>23000</v>
          </cell>
          <cell r="N135">
            <v>23000</v>
          </cell>
          <cell r="O135">
            <v>23000</v>
          </cell>
          <cell r="P135">
            <v>172500</v>
          </cell>
          <cell r="Q135" t="str">
            <v xml:space="preserve">NH04 C - SPACER </v>
          </cell>
        </row>
        <row r="136">
          <cell r="C136" t="str">
            <v>LJ63-18679A</v>
          </cell>
          <cell r="E136">
            <v>3200</v>
          </cell>
          <cell r="F136">
            <v>3200</v>
          </cell>
          <cell r="G136">
            <v>3100</v>
          </cell>
          <cell r="H136">
            <v>3200</v>
          </cell>
          <cell r="I136">
            <v>6400</v>
          </cell>
          <cell r="J136">
            <v>6400</v>
          </cell>
          <cell r="K136">
            <v>6400</v>
          </cell>
          <cell r="L136">
            <v>22300</v>
          </cell>
          <cell r="M136">
            <v>21900</v>
          </cell>
          <cell r="N136">
            <v>21900</v>
          </cell>
          <cell r="O136">
            <v>21900</v>
          </cell>
          <cell r="P136">
            <v>119900</v>
          </cell>
          <cell r="Q136" t="str">
            <v>NH04 C - WINDOW</v>
          </cell>
        </row>
        <row r="137">
          <cell r="C137" t="str">
            <v>LJ63-16386A</v>
          </cell>
          <cell r="E137">
            <v>15000</v>
          </cell>
          <cell r="F137">
            <v>15000</v>
          </cell>
          <cell r="G137">
            <v>15000</v>
          </cell>
          <cell r="H137">
            <v>15000</v>
          </cell>
          <cell r="I137">
            <v>15000</v>
          </cell>
          <cell r="J137">
            <v>15000</v>
          </cell>
          <cell r="K137">
            <v>15000</v>
          </cell>
          <cell r="L137">
            <v>45000</v>
          </cell>
          <cell r="M137">
            <v>30000</v>
          </cell>
          <cell r="N137">
            <v>30000</v>
          </cell>
          <cell r="O137">
            <v>30000</v>
          </cell>
          <cell r="P137">
            <v>240000</v>
          </cell>
          <cell r="Q137" t="str">
            <v>NH04 C - COF</v>
          </cell>
        </row>
        <row r="138">
          <cell r="C138" t="str">
            <v>Q310-678042</v>
          </cell>
          <cell r="L138" t="str">
            <v xml:space="preserve">                  -  </v>
          </cell>
          <cell r="P138">
            <v>0</v>
          </cell>
          <cell r="Q138" t="str">
            <v>NM01 C - WINDOW</v>
          </cell>
        </row>
        <row r="139">
          <cell r="C139" t="str">
            <v>Q310-670869</v>
          </cell>
          <cell r="E139">
            <v>30000</v>
          </cell>
          <cell r="F139">
            <v>30000</v>
          </cell>
          <cell r="G139">
            <v>30000</v>
          </cell>
          <cell r="H139">
            <v>30000</v>
          </cell>
          <cell r="I139">
            <v>30000</v>
          </cell>
          <cell r="J139">
            <v>30000</v>
          </cell>
          <cell r="K139">
            <v>30000</v>
          </cell>
          <cell r="L139">
            <v>50000</v>
          </cell>
          <cell r="M139">
            <v>65000</v>
          </cell>
          <cell r="N139">
            <v>60000</v>
          </cell>
          <cell r="O139">
            <v>60000</v>
          </cell>
          <cell r="P139">
            <v>445000</v>
          </cell>
          <cell r="Q139" t="str">
            <v>NH04 C - WINDOW</v>
          </cell>
        </row>
        <row r="140">
          <cell r="C140" t="str">
            <v>Q310-505920</v>
          </cell>
          <cell r="L140" t="str">
            <v xml:space="preserve">                  -  </v>
          </cell>
          <cell r="P140">
            <v>0</v>
          </cell>
          <cell r="Q140" t="str">
            <v>KK01 C --GRIP</v>
          </cell>
        </row>
        <row r="141">
          <cell r="C141" t="str">
            <v>Q310-459215</v>
          </cell>
          <cell r="E141">
            <v>50000</v>
          </cell>
          <cell r="F141">
            <v>50000</v>
          </cell>
          <cell r="G141">
            <v>50000</v>
          </cell>
          <cell r="H141">
            <v>50000</v>
          </cell>
          <cell r="I141">
            <v>50000</v>
          </cell>
          <cell r="J141">
            <v>50000</v>
          </cell>
          <cell r="K141">
            <v>50000</v>
          </cell>
          <cell r="L141">
            <v>100000</v>
          </cell>
          <cell r="M141">
            <v>200000</v>
          </cell>
          <cell r="N141">
            <v>200000</v>
          </cell>
          <cell r="O141">
            <v>200000</v>
          </cell>
          <cell r="P141">
            <v>1050000</v>
          </cell>
          <cell r="Q141" t="str">
            <v>HT01 T - COVER</v>
          </cell>
        </row>
        <row r="142">
          <cell r="C142" t="str">
            <v>Q310-459220</v>
          </cell>
          <cell r="E142">
            <v>50000</v>
          </cell>
          <cell r="F142">
            <v>50000</v>
          </cell>
          <cell r="G142">
            <v>50000</v>
          </cell>
          <cell r="H142">
            <v>50000</v>
          </cell>
          <cell r="I142">
            <v>50000</v>
          </cell>
          <cell r="J142">
            <v>50000</v>
          </cell>
          <cell r="K142">
            <v>50000</v>
          </cell>
          <cell r="L142">
            <v>100000</v>
          </cell>
          <cell r="M142">
            <v>200000</v>
          </cell>
          <cell r="N142">
            <v>200000</v>
          </cell>
          <cell r="O142">
            <v>200000</v>
          </cell>
          <cell r="P142">
            <v>1050000</v>
          </cell>
          <cell r="Q142" t="str">
            <v>HT01 T -DOUBLE</v>
          </cell>
        </row>
        <row r="143">
          <cell r="C143" t="str">
            <v>Q300-015415</v>
          </cell>
          <cell r="Q143" t="str">
            <v>VD01 C - film</v>
          </cell>
        </row>
        <row r="144">
          <cell r="C144" t="str">
            <v>Q300-015872</v>
          </cell>
          <cell r="E144">
            <v>50000</v>
          </cell>
          <cell r="F144">
            <v>60000</v>
          </cell>
          <cell r="G144">
            <v>60000</v>
          </cell>
          <cell r="H144">
            <v>60000</v>
          </cell>
          <cell r="I144">
            <v>60000</v>
          </cell>
          <cell r="J144">
            <v>60000</v>
          </cell>
          <cell r="K144">
            <v>60000</v>
          </cell>
          <cell r="L144">
            <v>335000</v>
          </cell>
          <cell r="M144">
            <v>360000</v>
          </cell>
          <cell r="N144">
            <v>360000</v>
          </cell>
          <cell r="O144">
            <v>360000</v>
          </cell>
          <cell r="P144">
            <v>1825000</v>
          </cell>
          <cell r="Q144" t="str">
            <v>VD01 G - FILM</v>
          </cell>
        </row>
        <row r="145">
          <cell r="C145" t="str">
            <v>Q300-015272</v>
          </cell>
          <cell r="E145">
            <v>20000</v>
          </cell>
          <cell r="F145">
            <v>20000</v>
          </cell>
          <cell r="G145">
            <v>20000</v>
          </cell>
          <cell r="H145">
            <v>20000</v>
          </cell>
          <cell r="I145">
            <v>20000</v>
          </cell>
          <cell r="J145">
            <v>20000</v>
          </cell>
          <cell r="K145">
            <v>20000</v>
          </cell>
          <cell r="L145">
            <v>150000</v>
          </cell>
          <cell r="M145">
            <v>150000</v>
          </cell>
          <cell r="N145">
            <v>150000</v>
          </cell>
          <cell r="O145">
            <v>150000</v>
          </cell>
          <cell r="P145">
            <v>740000</v>
          </cell>
          <cell r="Q145" t="str">
            <v>VD01 C --WINDOW</v>
          </cell>
        </row>
        <row r="146">
          <cell r="C146" t="str">
            <v>Q310-808896</v>
          </cell>
          <cell r="E146">
            <v>17000</v>
          </cell>
          <cell r="F146">
            <v>17000</v>
          </cell>
          <cell r="G146">
            <v>17000</v>
          </cell>
          <cell r="H146">
            <v>17000</v>
          </cell>
          <cell r="I146">
            <v>17000</v>
          </cell>
          <cell r="J146">
            <v>17000</v>
          </cell>
          <cell r="K146">
            <v>17000</v>
          </cell>
          <cell r="L146">
            <v>119000</v>
          </cell>
          <cell r="M146">
            <v>91000</v>
          </cell>
          <cell r="N146">
            <v>91000</v>
          </cell>
          <cell r="O146">
            <v>91000</v>
          </cell>
          <cell r="P146">
            <v>511000</v>
          </cell>
          <cell r="Q146" t="str">
            <v>UH01 C - WD</v>
          </cell>
        </row>
        <row r="147">
          <cell r="C147" t="str">
            <v>Q130-003296</v>
          </cell>
          <cell r="L147" t="str">
            <v xml:space="preserve">                  -  </v>
          </cell>
          <cell r="P147">
            <v>0</v>
          </cell>
          <cell r="Q147" t="str">
            <v>UW01 C - WINDOW</v>
          </cell>
        </row>
        <row r="148">
          <cell r="C148" t="str">
            <v>Q470-008557</v>
          </cell>
          <cell r="L148" t="str">
            <v xml:space="preserve">                  -  </v>
          </cell>
          <cell r="P148">
            <v>0</v>
          </cell>
          <cell r="Q148" t="str">
            <v>MJ04 C -FILM</v>
          </cell>
        </row>
        <row r="149">
          <cell r="C149" t="str">
            <v>Q470-008546</v>
          </cell>
          <cell r="L149" t="str">
            <v xml:space="preserve">                  -  </v>
          </cell>
          <cell r="P149">
            <v>0</v>
          </cell>
          <cell r="Q149" t="str">
            <v>MJ04 C - FILM</v>
          </cell>
        </row>
        <row r="150">
          <cell r="C150" t="str">
            <v>Q470-008547</v>
          </cell>
          <cell r="L150" t="str">
            <v xml:space="preserve">                  -  </v>
          </cell>
          <cell r="P150">
            <v>0</v>
          </cell>
          <cell r="Q150" t="str">
            <v>EU09 C - REAR</v>
          </cell>
        </row>
        <row r="151">
          <cell r="C151" t="str">
            <v>Q470-008548</v>
          </cell>
          <cell r="L151" t="str">
            <v xml:space="preserve">                  -  </v>
          </cell>
          <cell r="P151">
            <v>0</v>
          </cell>
          <cell r="Q151" t="str">
            <v>EU09 C - COVER</v>
          </cell>
        </row>
        <row r="152">
          <cell r="C152" t="str">
            <v>Q470-008666</v>
          </cell>
          <cell r="L152" t="str">
            <v xml:space="preserve">                  -  </v>
          </cell>
          <cell r="P152">
            <v>0</v>
          </cell>
          <cell r="Q152" t="str">
            <v>RJ01 C -W FRONT FILM</v>
          </cell>
        </row>
        <row r="153">
          <cell r="C153" t="str">
            <v>Q470-008667</v>
          </cell>
          <cell r="L153" t="str">
            <v xml:space="preserve">                  -  </v>
          </cell>
          <cell r="P153">
            <v>0</v>
          </cell>
          <cell r="Q153" t="str">
            <v>RJ01 C - WINDOW_REALR</v>
          </cell>
        </row>
        <row r="154">
          <cell r="C154" t="str">
            <v>SSDT1</v>
          </cell>
          <cell r="E154">
            <v>16400</v>
          </cell>
          <cell r="F154">
            <v>16400</v>
          </cell>
          <cell r="G154">
            <v>16400</v>
          </cell>
          <cell r="H154">
            <v>16400</v>
          </cell>
          <cell r="I154">
            <v>16400</v>
          </cell>
          <cell r="J154">
            <v>16400</v>
          </cell>
          <cell r="K154">
            <v>16400</v>
          </cell>
          <cell r="L154">
            <v>31400</v>
          </cell>
          <cell r="M154">
            <v>58000</v>
          </cell>
          <cell r="N154">
            <v>58000</v>
          </cell>
          <cell r="O154">
            <v>58000</v>
          </cell>
          <cell r="P154">
            <v>320200</v>
          </cell>
          <cell r="Q154" t="str">
            <v xml:space="preserve">RD01 S -GRAPHITE </v>
          </cell>
        </row>
        <row r="155">
          <cell r="C155" t="str">
            <v>CSDT1</v>
          </cell>
          <cell r="E155">
            <v>7000</v>
          </cell>
          <cell r="F155">
            <v>7000</v>
          </cell>
          <cell r="G155">
            <v>7000</v>
          </cell>
          <cell r="H155">
            <v>7000</v>
          </cell>
          <cell r="I155">
            <v>7000</v>
          </cell>
          <cell r="J155">
            <v>7000</v>
          </cell>
          <cell r="K155">
            <v>7000</v>
          </cell>
          <cell r="L155">
            <v>22000</v>
          </cell>
          <cell r="M155">
            <v>61000</v>
          </cell>
          <cell r="N155">
            <v>61000</v>
          </cell>
          <cell r="O155">
            <v>61000</v>
          </cell>
          <cell r="P155">
            <v>254000</v>
          </cell>
          <cell r="Q155" t="str">
            <v>RD01 E -CUSHION</v>
          </cell>
        </row>
        <row r="156">
          <cell r="C156" t="str">
            <v>5210000174-SSDT1</v>
          </cell>
          <cell r="L156" t="str">
            <v xml:space="preserve">                  -  </v>
          </cell>
          <cell r="P156">
            <v>0</v>
          </cell>
          <cell r="Q156" t="str">
            <v xml:space="preserve">NF01 C -APHITE </v>
          </cell>
        </row>
        <row r="157">
          <cell r="C157" t="str">
            <v>5210000173-CSDT1</v>
          </cell>
          <cell r="L157" t="str">
            <v xml:space="preserve">                  -  </v>
          </cell>
          <cell r="P157">
            <v>0</v>
          </cell>
          <cell r="Q157" t="str">
            <v>NF01 C -CUSHION</v>
          </cell>
        </row>
        <row r="158">
          <cell r="C158" t="str">
            <v>5210000223-CSDT1</v>
          </cell>
          <cell r="E158">
            <v>11300</v>
          </cell>
          <cell r="F158">
            <v>11300</v>
          </cell>
          <cell r="G158">
            <v>11300</v>
          </cell>
          <cell r="H158">
            <v>11300</v>
          </cell>
          <cell r="I158">
            <v>11300</v>
          </cell>
          <cell r="J158">
            <v>11300</v>
          </cell>
          <cell r="K158">
            <v>11300</v>
          </cell>
          <cell r="L158">
            <v>94000</v>
          </cell>
          <cell r="M158">
            <v>94000</v>
          </cell>
          <cell r="N158">
            <v>94000</v>
          </cell>
          <cell r="O158">
            <v>94000</v>
          </cell>
          <cell r="P158">
            <v>455100</v>
          </cell>
          <cell r="Q158" t="str">
            <v>TG01 E -CUSHION</v>
          </cell>
        </row>
        <row r="159">
          <cell r="C159" t="str">
            <v>MA111218029</v>
          </cell>
          <cell r="L159" t="str">
            <v xml:space="preserve">                  -  </v>
          </cell>
          <cell r="P159">
            <v>0</v>
          </cell>
          <cell r="Q159" t="str">
            <v>RD01 C -R207-04_D_TAPE-B3_R207-04(2)</v>
          </cell>
        </row>
        <row r="160">
          <cell r="C160" t="str">
            <v>Q310-690815</v>
          </cell>
          <cell r="L160" t="str">
            <v xml:space="preserve">                  -  </v>
          </cell>
          <cell r="P160">
            <v>0</v>
          </cell>
          <cell r="Q160" t="str">
            <v>WN01 C - WINDOW BACK</v>
          </cell>
        </row>
        <row r="161">
          <cell r="C161" t="str">
            <v>Q310-690732</v>
          </cell>
          <cell r="L161" t="str">
            <v xml:space="preserve">                  -  </v>
          </cell>
          <cell r="P161">
            <v>0</v>
          </cell>
          <cell r="Q161" t="str">
            <v>WN01 C - WINDOW FRONT</v>
          </cell>
        </row>
        <row r="162">
          <cell r="C162" t="str">
            <v>Q310-712671</v>
          </cell>
          <cell r="L162" t="str">
            <v xml:space="preserve">                  -  </v>
          </cell>
          <cell r="P162">
            <v>0</v>
          </cell>
          <cell r="Q162" t="str">
            <v>WP01 C - WINDOW</v>
          </cell>
        </row>
        <row r="163">
          <cell r="C163" t="str">
            <v>GH02-17927A</v>
          </cell>
          <cell r="L163" t="str">
            <v xml:space="preserve">                  -  </v>
          </cell>
          <cell r="P163">
            <v>0</v>
          </cell>
          <cell r="Q163" t="str">
            <v>505F C -BACK
 COVER A11-5</v>
          </cell>
        </row>
        <row r="164">
          <cell r="C164" t="str">
            <v>GH02-17925A</v>
          </cell>
          <cell r="L164" t="str">
            <v xml:space="preserve">                  -  </v>
          </cell>
          <cell r="P164">
            <v>0</v>
          </cell>
          <cell r="Q164" t="str">
            <v>505F C -E BATT</v>
          </cell>
        </row>
        <row r="165">
          <cell r="C165" t="str">
            <v>GH02-17923A</v>
          </cell>
          <cell r="L165" t="str">
            <v xml:space="preserve">                  -  </v>
          </cell>
          <cell r="P165">
            <v>0</v>
          </cell>
          <cell r="Q165" t="str">
            <v>505F C -HR</v>
          </cell>
        </row>
        <row r="166">
          <cell r="C166" t="str">
            <v>GH02-17846A</v>
          </cell>
          <cell r="L166" t="str">
            <v xml:space="preserve">                  -  </v>
          </cell>
          <cell r="P166">
            <v>0</v>
          </cell>
          <cell r="Q166" t="str">
            <v>505F C -E WP CORNER</v>
          </cell>
        </row>
        <row r="167">
          <cell r="C167" t="str">
            <v>GH02-18057A</v>
          </cell>
          <cell r="L167" t="str">
            <v xml:space="preserve">                  -  </v>
          </cell>
          <cell r="P167">
            <v>0</v>
          </cell>
          <cell r="Q167" t="str">
            <v>505F C -E SPK FRONT</v>
          </cell>
        </row>
        <row r="168">
          <cell r="C168" t="str">
            <v>GH02-17848A</v>
          </cell>
          <cell r="L168" t="str">
            <v xml:space="preserve">                  -  </v>
          </cell>
          <cell r="P168">
            <v>0</v>
          </cell>
          <cell r="Q168" t="str">
            <v>505F C -E WP CORNER3</v>
          </cell>
        </row>
        <row r="169">
          <cell r="C169" t="str">
            <v>GH02-19370A</v>
          </cell>
          <cell r="L169" t="str">
            <v xml:space="preserve">                  -  </v>
          </cell>
          <cell r="P169">
            <v>0</v>
          </cell>
          <cell r="Q169" t="str">
            <v>NC 1 C -E MID TOP EA50</v>
          </cell>
        </row>
        <row r="170">
          <cell r="C170" t="str">
            <v>GH02-19269A</v>
          </cell>
          <cell r="L170" t="str">
            <v xml:space="preserve">                  -  </v>
          </cell>
          <cell r="P170">
            <v>0</v>
          </cell>
          <cell r="Q170" t="str">
            <v xml:space="preserve">D2 C -E REAR SUS </v>
          </cell>
        </row>
        <row r="171">
          <cell r="C171" t="str">
            <v>GH02-19296A</v>
          </cell>
          <cell r="L171" t="str">
            <v xml:space="preserve">                  -  </v>
          </cell>
          <cell r="P171">
            <v>0</v>
          </cell>
          <cell r="Q171" t="str">
            <v>D2 C -FRONT GR</v>
          </cell>
        </row>
        <row r="172">
          <cell r="C172" t="str">
            <v>GH02-19225A</v>
          </cell>
          <cell r="L172" t="str">
            <v xml:space="preserve">                  -  </v>
          </cell>
          <cell r="P172">
            <v>0</v>
          </cell>
          <cell r="Q172" t="str">
            <v>D2 C -DECO</v>
          </cell>
        </row>
        <row r="173">
          <cell r="C173" t="str">
            <v>GH02-19042A</v>
          </cell>
          <cell r="L173" t="str">
            <v xml:space="preserve">                  -  </v>
          </cell>
          <cell r="P173">
            <v>0</v>
          </cell>
          <cell r="Q173" t="str">
            <v>D2 C -INSU HOLE</v>
          </cell>
        </row>
        <row r="174">
          <cell r="C174" t="str">
            <v>GH02-19025A</v>
          </cell>
          <cell r="L174" t="str">
            <v xml:space="preserve">                  -  </v>
          </cell>
          <cell r="P174">
            <v>0</v>
          </cell>
          <cell r="Q174" t="str">
            <v>D2 C -E SENSOR FA</v>
          </cell>
        </row>
        <row r="175">
          <cell r="C175" t="str">
            <v>GH02-19635A</v>
          </cell>
          <cell r="L175" t="str">
            <v xml:space="preserve">                  -  </v>
          </cell>
          <cell r="P175">
            <v>0</v>
          </cell>
          <cell r="Q175" t="str">
            <v>D2 C -BG WP</v>
          </cell>
        </row>
        <row r="176">
          <cell r="C176" t="str">
            <v>GH02-19038A</v>
          </cell>
          <cell r="E176">
            <v>12000</v>
          </cell>
          <cell r="F176">
            <v>12000</v>
          </cell>
          <cell r="G176">
            <v>12000</v>
          </cell>
          <cell r="H176">
            <v>12000</v>
          </cell>
          <cell r="I176">
            <v>12000</v>
          </cell>
          <cell r="J176">
            <v>12000</v>
          </cell>
          <cell r="K176">
            <v>12000</v>
          </cell>
          <cell r="L176">
            <v>60000</v>
          </cell>
          <cell r="M176">
            <v>60000</v>
          </cell>
          <cell r="N176">
            <v>60000</v>
          </cell>
          <cell r="O176">
            <v>60000</v>
          </cell>
          <cell r="P176">
            <v>324000</v>
          </cell>
          <cell r="Q176" t="str">
            <v>D2 T - WP</v>
          </cell>
        </row>
        <row r="177">
          <cell r="C177" t="str">
            <v>GH02-19552A</v>
          </cell>
          <cell r="L177" t="str">
            <v xml:space="preserve">                  -  </v>
          </cell>
          <cell r="P177">
            <v>0</v>
          </cell>
          <cell r="Q177" t="str">
            <v>D2 C -LAMI M FPCB</v>
          </cell>
        </row>
        <row r="178">
          <cell r="C178" t="str">
            <v>GH02-19617A</v>
          </cell>
          <cell r="L178" t="str">
            <v xml:space="preserve">                  -  </v>
          </cell>
          <cell r="P178">
            <v>0</v>
          </cell>
          <cell r="Q178" t="str">
            <v>D2 C -E D FBCB</v>
          </cell>
        </row>
        <row r="179">
          <cell r="C179" t="str">
            <v>GH02-19543A</v>
          </cell>
          <cell r="L179" t="str">
            <v xml:space="preserve">                  -  </v>
          </cell>
          <cell r="P179">
            <v>0</v>
          </cell>
          <cell r="Q179" t="str">
            <v>D2 C -LAMI REAR MST D2 SR</v>
          </cell>
        </row>
        <row r="180">
          <cell r="C180" t="str">
            <v>GH02-19411A</v>
          </cell>
          <cell r="L180" t="str">
            <v xml:space="preserve">                  -  </v>
          </cell>
          <cell r="P180">
            <v>0</v>
          </cell>
          <cell r="Q180" t="str">
            <v>D2 C -WPI</v>
          </cell>
        </row>
        <row r="181">
          <cell r="C181" t="str">
            <v>GH02-19028A</v>
          </cell>
          <cell r="L181" t="str">
            <v xml:space="preserve">                  -  </v>
          </cell>
          <cell r="P181">
            <v>0</v>
          </cell>
          <cell r="Q181" t="str">
            <v>D2 C -FPCB CONN-PR</v>
          </cell>
        </row>
        <row r="182">
          <cell r="C182" t="str">
            <v>GH02-19039A</v>
          </cell>
          <cell r="L182" t="str">
            <v xml:space="preserve">                  -  </v>
          </cell>
          <cell r="P182">
            <v>0</v>
          </cell>
          <cell r="Q182" t="str">
            <v>D2 C -INSU SC-BD70</v>
          </cell>
        </row>
        <row r="183">
          <cell r="C183" t="str">
            <v>GH02-19012A</v>
          </cell>
          <cell r="L183" t="str">
            <v xml:space="preserve">                  -  </v>
          </cell>
          <cell r="P183">
            <v>0</v>
          </cell>
          <cell r="Q183" t="str">
            <v>D2 C -REAR MID
 INSU BATT</v>
          </cell>
        </row>
        <row r="184">
          <cell r="C184" t="str">
            <v>GH02-19011A</v>
          </cell>
          <cell r="L184" t="str">
            <v xml:space="preserve">                  -  </v>
          </cell>
          <cell r="P184">
            <v>0</v>
          </cell>
          <cell r="Q184" t="str">
            <v>D2 C -REAR MID
 INSU ALL BD70</v>
          </cell>
        </row>
        <row r="185">
          <cell r="C185" t="str">
            <v>GH02-19290A</v>
          </cell>
          <cell r="L185" t="str">
            <v xml:space="preserve">                  -  </v>
          </cell>
          <cell r="P185">
            <v>0</v>
          </cell>
          <cell r="Q185" t="str">
            <v>D2 C -E REAR SUS</v>
          </cell>
        </row>
        <row r="186">
          <cell r="C186" t="str">
            <v>GH02-19150A</v>
          </cell>
          <cell r="L186" t="str">
            <v xml:space="preserve">                  -  </v>
          </cell>
          <cell r="P186">
            <v>0</v>
          </cell>
          <cell r="Q186" t="str">
            <v>D2 C -BG CONDUTIVE</v>
          </cell>
        </row>
        <row r="187">
          <cell r="C187" t="str">
            <v>GH02-19027A</v>
          </cell>
          <cell r="L187" t="str">
            <v xml:space="preserve">                  -  </v>
          </cell>
          <cell r="P187">
            <v>0</v>
          </cell>
          <cell r="Q187" t="str">
            <v>CI 2 C -PD CONN</v>
          </cell>
        </row>
        <row r="188">
          <cell r="C188" t="str">
            <v>GH02-18438A</v>
          </cell>
          <cell r="L188" t="str">
            <v xml:space="preserve">                  -  </v>
          </cell>
          <cell r="P188">
            <v>0</v>
          </cell>
          <cell r="Q188" t="str">
            <v>705F C -E SIDE MAIN CAM</v>
          </cell>
        </row>
        <row r="189">
          <cell r="C189" t="str">
            <v>GH02-19278A</v>
          </cell>
          <cell r="L189" t="str">
            <v xml:space="preserve">                  -  </v>
          </cell>
          <cell r="P189">
            <v>0</v>
          </cell>
          <cell r="Q189" t="str">
            <v>CI 2 C -E COP</v>
          </cell>
        </row>
        <row r="190">
          <cell r="C190" t="str">
            <v>GH02-19026A</v>
          </cell>
          <cell r="L190" t="str">
            <v xml:space="preserve">                  -  </v>
          </cell>
          <cell r="P190">
            <v>0</v>
          </cell>
          <cell r="Q190" t="str">
            <v>CI 2 C -PD CONN</v>
          </cell>
        </row>
        <row r="191">
          <cell r="C191" t="str">
            <v>GH02-19151A</v>
          </cell>
          <cell r="L191" t="str">
            <v xml:space="preserve">                  -  </v>
          </cell>
          <cell r="P191">
            <v>0</v>
          </cell>
          <cell r="Q191" t="str">
            <v>CI 2 C -ABSORBER</v>
          </cell>
        </row>
        <row r="192">
          <cell r="C192" t="str">
            <v>GH02-18783A</v>
          </cell>
          <cell r="L192" t="str">
            <v xml:space="preserve">                  -  </v>
          </cell>
          <cell r="P192">
            <v>0</v>
          </cell>
          <cell r="Q192" t="str">
            <v>05FN C -E SEALING REAR</v>
          </cell>
        </row>
        <row r="193">
          <cell r="C193" t="str">
            <v>GH02-18209A</v>
          </cell>
          <cell r="L193" t="str">
            <v xml:space="preserve">                  -  </v>
          </cell>
          <cell r="P193">
            <v>0</v>
          </cell>
          <cell r="Q193" t="str">
            <v>A10F C -FLASH WINDOW</v>
          </cell>
        </row>
        <row r="194">
          <cell r="C194" t="str">
            <v>GH81-19472A</v>
          </cell>
          <cell r="L194" t="str">
            <v xml:space="preserve">                  -  </v>
          </cell>
          <cell r="P194">
            <v>0</v>
          </cell>
          <cell r="Q194" t="str">
            <v>908N C -INSULATION</v>
          </cell>
        </row>
        <row r="195">
          <cell r="C195" t="str">
            <v>GH81-19142A</v>
          </cell>
          <cell r="L195" t="str">
            <v xml:space="preserve">                  -  </v>
          </cell>
          <cell r="P195">
            <v>0</v>
          </cell>
          <cell r="Q195" t="str">
            <v>908N C -HR</v>
          </cell>
        </row>
        <row r="196">
          <cell r="C196" t="str">
            <v>GH81-19144A</v>
          </cell>
          <cell r="L196" t="str">
            <v xml:space="preserve">                  -  </v>
          </cell>
          <cell r="P196">
            <v>0</v>
          </cell>
          <cell r="Q196" t="str">
            <v>908N C -GAP</v>
          </cell>
        </row>
        <row r="197">
          <cell r="C197" t="str">
            <v>GH02-19289A</v>
          </cell>
          <cell r="L197" t="str">
            <v xml:space="preserve">                  -  </v>
          </cell>
          <cell r="P197">
            <v>0</v>
          </cell>
          <cell r="Q197" t="str">
            <v>CI 2 C -E BG REAR</v>
          </cell>
        </row>
        <row r="198">
          <cell r="C198" t="str">
            <v>GH02-19041A</v>
          </cell>
          <cell r="L198" t="str">
            <v xml:space="preserve">                  -  </v>
          </cell>
          <cell r="P198">
            <v>0</v>
          </cell>
          <cell r="Q198" t="str">
            <v>CI 2 C -INSU FINGER</v>
          </cell>
        </row>
        <row r="199">
          <cell r="C199" t="str">
            <v>GH02-19044A</v>
          </cell>
          <cell r="L199" t="str">
            <v xml:space="preserve">                  -  </v>
          </cell>
          <cell r="P199">
            <v>0</v>
          </cell>
          <cell r="Q199" t="str">
            <v>CI 2 C -INSU CAM</v>
          </cell>
        </row>
        <row r="200">
          <cell r="C200" t="str">
            <v>GH02-17926A</v>
          </cell>
          <cell r="L200" t="str">
            <v xml:space="preserve">                  -  </v>
          </cell>
          <cell r="P200">
            <v>0</v>
          </cell>
          <cell r="Q200" t="str">
            <v>505F C -CAM DECO</v>
          </cell>
        </row>
        <row r="201">
          <cell r="C201" t="str">
            <v>GH02-17922A</v>
          </cell>
          <cell r="L201" t="str">
            <v xml:space="preserve">                  -  </v>
          </cell>
          <cell r="P201">
            <v>0</v>
          </cell>
          <cell r="Q201" t="str">
            <v>505F C -WINDOW CAM</v>
          </cell>
        </row>
        <row r="202">
          <cell r="C202" t="str">
            <v>GH02-19043A</v>
          </cell>
          <cell r="L202" t="str">
            <v xml:space="preserve">                  -  </v>
          </cell>
          <cell r="P202">
            <v>0</v>
          </cell>
          <cell r="Q202" t="str">
            <v>CI 2 C -INSU COP</v>
          </cell>
        </row>
        <row r="203">
          <cell r="C203" t="str">
            <v>GH02-17924A</v>
          </cell>
          <cell r="L203" t="str">
            <v xml:space="preserve">                  -  </v>
          </cell>
          <cell r="P203">
            <v>0</v>
          </cell>
          <cell r="Q203" t="str">
            <v>505F C -E MAIN CAM</v>
          </cell>
        </row>
        <row r="204">
          <cell r="C204" t="str">
            <v>GH02-19337A</v>
          </cell>
          <cell r="L204" t="str">
            <v xml:space="preserve">                  -  </v>
          </cell>
          <cell r="P204">
            <v>0</v>
          </cell>
          <cell r="Q204" t="str">
            <v>CI 2 C -E BG TB</v>
          </cell>
        </row>
        <row r="205">
          <cell r="C205" t="str">
            <v>GH02-18655A</v>
          </cell>
          <cell r="L205" t="str">
            <v xml:space="preserve">                  -  </v>
          </cell>
          <cell r="P205">
            <v>0</v>
          </cell>
          <cell r="Q205" t="str">
            <v>102U C -FLASH WINDOW</v>
          </cell>
        </row>
        <row r="206">
          <cell r="C206" t="str">
            <v>GH02-18566A</v>
          </cell>
          <cell r="L206" t="str">
            <v xml:space="preserve">                  -  </v>
          </cell>
          <cell r="P206">
            <v>0</v>
          </cell>
          <cell r="Q206" t="str">
            <v>505U C -E_WP_CORNER3_US</v>
          </cell>
        </row>
        <row r="207">
          <cell r="C207" t="str">
            <v>GH02-18469A</v>
          </cell>
          <cell r="L207" t="str">
            <v xml:space="preserve">                  -  </v>
          </cell>
          <cell r="P207">
            <v>0</v>
          </cell>
          <cell r="Q207" t="str">
            <v>705F C -E SEALING SIM SOCKET</v>
          </cell>
        </row>
        <row r="208">
          <cell r="C208" t="str">
            <v>GH02-19031A</v>
          </cell>
          <cell r="L208" t="str">
            <v xml:space="preserve">                  -  </v>
          </cell>
          <cell r="P208">
            <v>0</v>
          </cell>
          <cell r="Q208" t="str">
            <v>CI 2 C -E RCV ANT</v>
          </cell>
        </row>
        <row r="209">
          <cell r="C209" t="str">
            <v>GH02-18203A</v>
          </cell>
          <cell r="L209" t="str">
            <v xml:space="preserve">                  -  </v>
          </cell>
          <cell r="P209">
            <v>0</v>
          </cell>
          <cell r="Q209" t="str">
            <v>A10F C -CAM DECO</v>
          </cell>
        </row>
        <row r="210">
          <cell r="C210" t="str">
            <v>GH02-17866A</v>
          </cell>
          <cell r="L210" t="str">
            <v xml:space="preserve">                  -  </v>
          </cell>
          <cell r="P210">
            <v>0</v>
          </cell>
          <cell r="Q210" t="str">
            <v>A405 C -E CAM DECO</v>
          </cell>
        </row>
        <row r="211">
          <cell r="C211" t="str">
            <v>GH02-18228A</v>
          </cell>
          <cell r="L211" t="str">
            <v xml:space="preserve">                  -  </v>
          </cell>
          <cell r="P211">
            <v>0</v>
          </cell>
          <cell r="Q211" t="str">
            <v>A405 C -E MAIN CAM UPPER</v>
          </cell>
        </row>
        <row r="212">
          <cell r="C212" t="str">
            <v>GH02-18901A</v>
          </cell>
          <cell r="L212" t="str">
            <v xml:space="preserve">                  -  </v>
          </cell>
          <cell r="P212">
            <v>0</v>
          </cell>
          <cell r="Q212" t="str">
            <v>705F C -E SPK</v>
          </cell>
        </row>
        <row r="213">
          <cell r="C213" t="str">
            <v>GH02-18455A</v>
          </cell>
          <cell r="L213" t="str">
            <v xml:space="preserve">                  -  </v>
          </cell>
          <cell r="P213">
            <v>0</v>
          </cell>
          <cell r="Q213" t="str">
            <v>705F C -CAM DECO</v>
          </cell>
        </row>
        <row r="214">
          <cell r="C214" t="str">
            <v>CH5P6-D25T-B2SS</v>
          </cell>
          <cell r="E214">
            <v>12500</v>
          </cell>
          <cell r="F214">
            <v>12500</v>
          </cell>
          <cell r="G214">
            <v>12500</v>
          </cell>
          <cell r="H214">
            <v>12500</v>
          </cell>
          <cell r="I214">
            <v>12500</v>
          </cell>
          <cell r="J214">
            <v>12500</v>
          </cell>
          <cell r="K214">
            <v>12500</v>
          </cell>
          <cell r="L214">
            <v>45000</v>
          </cell>
          <cell r="M214">
            <v>50000</v>
          </cell>
          <cell r="N214">
            <v>35000</v>
          </cell>
          <cell r="O214">
            <v>35000</v>
          </cell>
          <cell r="P214">
            <v>252500</v>
          </cell>
          <cell r="Q214" t="str">
            <v>WQ01 - INNOX</v>
          </cell>
        </row>
        <row r="215">
          <cell r="C215" t="str">
            <v>SS-MMP</v>
          </cell>
          <cell r="E215">
            <v>20000</v>
          </cell>
          <cell r="F215">
            <v>20000</v>
          </cell>
          <cell r="G215">
            <v>20000</v>
          </cell>
          <cell r="H215">
            <v>20000</v>
          </cell>
          <cell r="I215">
            <v>20000</v>
          </cell>
          <cell r="J215">
            <v>20000</v>
          </cell>
          <cell r="K215">
            <v>20000</v>
          </cell>
          <cell r="L215">
            <v>100000</v>
          </cell>
          <cell r="M215">
            <v>100000</v>
          </cell>
          <cell r="N215">
            <v>100000</v>
          </cell>
          <cell r="O215">
            <v>100000</v>
          </cell>
          <cell r="P215">
            <v>540000</v>
          </cell>
          <cell r="Q215" t="str">
            <v>UK08  - INNOX</v>
          </cell>
        </row>
        <row r="216">
          <cell r="C216" t="str">
            <v>CEDMB9008</v>
          </cell>
          <cell r="E216">
            <v>15000</v>
          </cell>
          <cell r="F216">
            <v>15000</v>
          </cell>
          <cell r="G216">
            <v>15000</v>
          </cell>
          <cell r="H216">
            <v>15000</v>
          </cell>
          <cell r="I216">
            <v>15000</v>
          </cell>
          <cell r="J216">
            <v>15000</v>
          </cell>
          <cell r="K216">
            <v>15000</v>
          </cell>
          <cell r="L216">
            <v>75000</v>
          </cell>
          <cell r="M216">
            <v>75000</v>
          </cell>
          <cell r="N216">
            <v>75000</v>
          </cell>
          <cell r="O216">
            <v>75000</v>
          </cell>
          <cell r="P216">
            <v>405000</v>
          </cell>
          <cell r="Q216" t="str">
            <v>UK08 E -CUSHION</v>
          </cell>
        </row>
        <row r="217">
          <cell r="C217" t="str">
            <v>Q130-002933</v>
          </cell>
          <cell r="L217" t="str">
            <v xml:space="preserve">                  -  </v>
          </cell>
          <cell r="P217">
            <v>0</v>
          </cell>
          <cell r="Q217" t="str">
            <v>WN01 C - VINYL</v>
          </cell>
        </row>
        <row r="218">
          <cell r="C218" t="str">
            <v>Q130-002934</v>
          </cell>
          <cell r="L218" t="str">
            <v xml:space="preserve">                  -  </v>
          </cell>
          <cell r="P218">
            <v>0</v>
          </cell>
          <cell r="Q218" t="str">
            <v>WN01 C -VINYL</v>
          </cell>
        </row>
        <row r="219">
          <cell r="C219" t="str">
            <v>Q310-716491</v>
          </cell>
          <cell r="L219" t="str">
            <v xml:space="preserve">                  -  </v>
          </cell>
          <cell r="P219">
            <v>0</v>
          </cell>
          <cell r="Q219" t="str">
            <v>WH01 C - WINDOW</v>
          </cell>
        </row>
        <row r="220">
          <cell r="C220" t="str">
            <v>GH81-16479A</v>
          </cell>
          <cell r="L220" t="str">
            <v xml:space="preserve">                  -  </v>
          </cell>
          <cell r="P220">
            <v>0</v>
          </cell>
          <cell r="Q220" t="str">
            <v>WQ01 C - - TAPE</v>
          </cell>
        </row>
        <row r="221">
          <cell r="C221" t="str">
            <v>GH81-16480A</v>
          </cell>
          <cell r="L221" t="str">
            <v xml:space="preserve">                  -  </v>
          </cell>
          <cell r="P221">
            <v>0</v>
          </cell>
          <cell r="Q221" t="str">
            <v>WQ01 C - PAD</v>
          </cell>
        </row>
        <row r="222">
          <cell r="C222" t="str">
            <v>GH81-16481A</v>
          </cell>
          <cell r="L222" t="str">
            <v xml:space="preserve">                  -  </v>
          </cell>
          <cell r="P222">
            <v>0</v>
          </cell>
          <cell r="Q222" t="str">
            <v>WQ01 C - WINDOW</v>
          </cell>
        </row>
        <row r="223">
          <cell r="C223" t="str">
            <v>GH81-16482A</v>
          </cell>
          <cell r="L223" t="str">
            <v xml:space="preserve">                  -  </v>
          </cell>
          <cell r="P223">
            <v>0</v>
          </cell>
          <cell r="Q223" t="str">
            <v>WQ01 C - LINER</v>
          </cell>
        </row>
        <row r="224">
          <cell r="C224" t="str">
            <v>GH81-15950A</v>
          </cell>
          <cell r="L224" t="str">
            <v xml:space="preserve">                  -  </v>
          </cell>
          <cell r="P224">
            <v>0</v>
          </cell>
          <cell r="Q224" t="str">
            <v>NP01 C - PANEL (Z TYPE)</v>
          </cell>
        </row>
        <row r="225">
          <cell r="C225" t="str">
            <v>GH81-15952A</v>
          </cell>
          <cell r="L225" t="str">
            <v xml:space="preserve">                  -  </v>
          </cell>
          <cell r="P225">
            <v>0</v>
          </cell>
          <cell r="Q225" t="str">
            <v>NP01 C - SPACER</v>
          </cell>
        </row>
        <row r="226">
          <cell r="C226" t="str">
            <v>GH81-15318A</v>
          </cell>
          <cell r="L226" t="str">
            <v xml:space="preserve">                  -  </v>
          </cell>
          <cell r="P226">
            <v>0</v>
          </cell>
          <cell r="Q226" t="str">
            <v>PX01 C --PAD</v>
          </cell>
        </row>
        <row r="227">
          <cell r="C227" t="str">
            <v>GH81-15896A</v>
          </cell>
          <cell r="L227" t="str">
            <v xml:space="preserve">                  -  </v>
          </cell>
          <cell r="P227">
            <v>0</v>
          </cell>
          <cell r="Q227" t="str">
            <v>NP01 C - WINDOW C</v>
          </cell>
        </row>
        <row r="228">
          <cell r="C228" t="str">
            <v>GH81-15893A</v>
          </cell>
          <cell r="L228" t="str">
            <v xml:space="preserve">                  -  </v>
          </cell>
          <cell r="P228">
            <v>0</v>
          </cell>
          <cell r="Q228" t="str">
            <v>RD01 C - PAD</v>
          </cell>
        </row>
        <row r="229">
          <cell r="C229" t="str">
            <v>Q130-002931</v>
          </cell>
          <cell r="L229" t="str">
            <v xml:space="preserve">                  -  </v>
          </cell>
          <cell r="P229">
            <v>0</v>
          </cell>
          <cell r="Q229" t="str">
            <v>WP01 C - WINDOW BACK</v>
          </cell>
        </row>
        <row r="230">
          <cell r="C230" t="str">
            <v>Q130-002930</v>
          </cell>
          <cell r="L230" t="str">
            <v xml:space="preserve">                  -  </v>
          </cell>
          <cell r="P230">
            <v>0</v>
          </cell>
          <cell r="Q230" t="str">
            <v>WP01 C - WINDOW FRONT</v>
          </cell>
        </row>
        <row r="231">
          <cell r="C231" t="str">
            <v>Q130-002929</v>
          </cell>
          <cell r="L231" t="str">
            <v xml:space="preserve">                  -  </v>
          </cell>
          <cell r="P231">
            <v>0</v>
          </cell>
          <cell r="Q231" t="str">
            <v>WP01 C - WINDOW FRONT</v>
          </cell>
        </row>
        <row r="232">
          <cell r="C232" t="str">
            <v>Q130-002932</v>
          </cell>
          <cell r="L232" t="str">
            <v xml:space="preserve">                  -  </v>
          </cell>
          <cell r="P232">
            <v>0</v>
          </cell>
          <cell r="Q232" t="str">
            <v>WP01 C - WINDOW BACK</v>
          </cell>
        </row>
        <row r="233">
          <cell r="C233" t="str">
            <v>Q310-725075</v>
          </cell>
          <cell r="L233" t="str">
            <v xml:space="preserve">                  -  </v>
          </cell>
          <cell r="P233">
            <v>0</v>
          </cell>
          <cell r="Q233" t="str">
            <v>WP01 C - WINDOW(433A)</v>
          </cell>
        </row>
        <row r="234">
          <cell r="C234" t="str">
            <v>Q310-724796</v>
          </cell>
          <cell r="L234" t="str">
            <v xml:space="preserve">                  -  </v>
          </cell>
          <cell r="P234">
            <v>0</v>
          </cell>
          <cell r="Q234" t="str">
            <v>WP01 C - WINDOW(304A)</v>
          </cell>
        </row>
        <row r="235">
          <cell r="C235" t="str">
            <v>CH5P6-D25T-B2SS.</v>
          </cell>
          <cell r="L235" t="str">
            <v xml:space="preserve">                  -  </v>
          </cell>
          <cell r="P235">
            <v>0</v>
          </cell>
          <cell r="Q235" t="str">
            <v>WQ01 C - REWWORK</v>
          </cell>
        </row>
        <row r="236">
          <cell r="C236" t="str">
            <v>Q130-003008</v>
          </cell>
          <cell r="L236" t="str">
            <v xml:space="preserve">                  -  </v>
          </cell>
          <cell r="P236">
            <v>0</v>
          </cell>
          <cell r="Q236" t="str">
            <v>NER) C - WINDOW FRONT</v>
          </cell>
        </row>
        <row r="237">
          <cell r="C237" t="str">
            <v>Q130-003013</v>
          </cell>
          <cell r="L237" t="str">
            <v xml:space="preserve">                  -  </v>
          </cell>
          <cell r="P237">
            <v>0</v>
          </cell>
          <cell r="Q237" t="str">
            <v>NER) C - WINDOW BACK</v>
          </cell>
        </row>
        <row r="238">
          <cell r="C238" t="str">
            <v>Q130-003007</v>
          </cell>
          <cell r="L238" t="str">
            <v xml:space="preserve">                  -  </v>
          </cell>
          <cell r="P238">
            <v>0</v>
          </cell>
          <cell r="Q238" t="str">
            <v>NE+) C - WINDOW FRONT</v>
          </cell>
        </row>
        <row r="239">
          <cell r="C239" t="str">
            <v>Q130-003009</v>
          </cell>
          <cell r="L239" t="str">
            <v xml:space="preserve">                  -  </v>
          </cell>
          <cell r="P239">
            <v>0</v>
          </cell>
          <cell r="Q239" t="str">
            <v>FIN) C - WINDOW FRONT</v>
          </cell>
        </row>
        <row r="240">
          <cell r="C240" t="str">
            <v>Q470-009181</v>
          </cell>
          <cell r="E240">
            <v>25000</v>
          </cell>
          <cell r="F240">
            <v>25000</v>
          </cell>
          <cell r="G240">
            <v>25000</v>
          </cell>
          <cell r="H240">
            <v>25000</v>
          </cell>
          <cell r="I240">
            <v>25000</v>
          </cell>
          <cell r="J240">
            <v>25000</v>
          </cell>
          <cell r="K240">
            <v>25000</v>
          </cell>
          <cell r="L240">
            <v>140000</v>
          </cell>
          <cell r="M240">
            <v>120000</v>
          </cell>
          <cell r="N240">
            <v>140000</v>
          </cell>
          <cell r="O240">
            <v>140000</v>
          </cell>
          <cell r="P240">
            <v>715000</v>
          </cell>
          <cell r="Q240" t="str">
            <v>JP01  C - WINDOW</v>
          </cell>
        </row>
        <row r="241">
          <cell r="C241" t="str">
            <v>Q470-009182</v>
          </cell>
          <cell r="E241">
            <v>30000</v>
          </cell>
          <cell r="F241">
            <v>30000</v>
          </cell>
          <cell r="G241">
            <v>30000</v>
          </cell>
          <cell r="H241">
            <v>30000</v>
          </cell>
          <cell r="I241">
            <v>30000</v>
          </cell>
          <cell r="J241">
            <v>30000</v>
          </cell>
          <cell r="K241">
            <v>30000</v>
          </cell>
          <cell r="L241">
            <v>120000</v>
          </cell>
          <cell r="M241">
            <v>120000</v>
          </cell>
          <cell r="N241">
            <v>120000</v>
          </cell>
          <cell r="O241">
            <v>120000</v>
          </cell>
          <cell r="P241">
            <v>690000</v>
          </cell>
          <cell r="Q241" t="str">
            <v>JP01  C - WINDOW</v>
          </cell>
        </row>
        <row r="242">
          <cell r="C242" t="str">
            <v>Q130-003015</v>
          </cell>
          <cell r="L242" t="str">
            <v xml:space="preserve">                  -  </v>
          </cell>
          <cell r="P242">
            <v>0</v>
          </cell>
          <cell r="Q242" t="str">
            <v>ond X) C - BACK</v>
          </cell>
        </row>
        <row r="243">
          <cell r="C243" t="str">
            <v>Q130-003016</v>
          </cell>
          <cell r="L243" t="str">
            <v xml:space="preserve">                  -  </v>
          </cell>
          <cell r="P243">
            <v>0</v>
          </cell>
          <cell r="Q243" t="str">
            <v>d X) C - FRONT</v>
          </cell>
        </row>
        <row r="244">
          <cell r="C244" t="str">
            <v>Q130-003021</v>
          </cell>
          <cell r="L244" t="str">
            <v xml:space="preserve">                  -  </v>
          </cell>
          <cell r="P244">
            <v>0</v>
          </cell>
          <cell r="Q244" t="str">
            <v>lus) C - FRONT</v>
          </cell>
        </row>
        <row r="245">
          <cell r="C245" t="str">
            <v>Q130-003023</v>
          </cell>
          <cell r="L245" t="str">
            <v xml:space="preserve">                  -  </v>
          </cell>
          <cell r="P245">
            <v>0</v>
          </cell>
          <cell r="Q245" t="str">
            <v>fin) C - FRONT</v>
          </cell>
        </row>
        <row r="246">
          <cell r="C246" t="str">
            <v>Q130-003180</v>
          </cell>
          <cell r="L246" t="str">
            <v xml:space="preserve">                  -  </v>
          </cell>
          <cell r="P246">
            <v>0</v>
          </cell>
          <cell r="Q246" t="str">
            <v>Q01) C - WINDOW FRONT</v>
          </cell>
        </row>
        <row r="247">
          <cell r="C247" t="str">
            <v>Q130-003055</v>
          </cell>
          <cell r="L247" t="str">
            <v xml:space="preserve">                  -  </v>
          </cell>
          <cell r="P247">
            <v>0</v>
          </cell>
          <cell r="Q247" t="str">
            <v>E C2 C - WINOW FRONT</v>
          </cell>
        </row>
        <row r="248">
          <cell r="C248" t="str">
            <v>Q130-003054</v>
          </cell>
          <cell r="L248" t="str">
            <v xml:space="preserve">                  -  </v>
          </cell>
          <cell r="P248">
            <v>0</v>
          </cell>
          <cell r="Q248" t="str">
            <v xml:space="preserve"> C - WINDOW BACK</v>
          </cell>
        </row>
        <row r="249">
          <cell r="C249" t="str">
            <v>Q130-003053</v>
          </cell>
          <cell r="L249" t="str">
            <v xml:space="preserve">                  -  </v>
          </cell>
          <cell r="P249">
            <v>0</v>
          </cell>
          <cell r="Q249" t="str">
            <v>VIVO C - WINDOW FRONT</v>
          </cell>
        </row>
        <row r="250">
          <cell r="C250" t="str">
            <v>Q130-003052</v>
          </cell>
          <cell r="L250" t="str">
            <v xml:space="preserve">                  -  </v>
          </cell>
          <cell r="P250">
            <v>0</v>
          </cell>
          <cell r="Q250" t="str">
            <v xml:space="preserve"> C - WINDOW BACK</v>
          </cell>
        </row>
        <row r="251">
          <cell r="C251" t="str">
            <v>Q130-003025</v>
          </cell>
          <cell r="L251" t="str">
            <v xml:space="preserve">                  -  </v>
          </cell>
          <cell r="P251">
            <v>0</v>
          </cell>
          <cell r="Q251" t="str">
            <v>AWEI C - WINDOW FRONT</v>
          </cell>
        </row>
        <row r="252">
          <cell r="C252" t="str">
            <v>Q130-003193</v>
          </cell>
          <cell r="L252" t="str">
            <v xml:space="preserve">                  -  </v>
          </cell>
          <cell r="P252">
            <v>0</v>
          </cell>
          <cell r="Q252" t="str">
            <v xml:space="preserve"> C - WINDOW FRONT</v>
          </cell>
        </row>
        <row r="253">
          <cell r="C253" t="str">
            <v>Q130-003197</v>
          </cell>
          <cell r="L253" t="str">
            <v xml:space="preserve">                  -  </v>
          </cell>
          <cell r="P253">
            <v>0</v>
          </cell>
          <cell r="Q253" t="str">
            <v xml:space="preserve"> C - WINDOW </v>
          </cell>
        </row>
        <row r="254">
          <cell r="C254" t="str">
            <v>Q130-003050</v>
          </cell>
          <cell r="L254" t="str">
            <v xml:space="preserve">                  -  </v>
          </cell>
          <cell r="P254">
            <v>0</v>
          </cell>
          <cell r="Q254" t="str">
            <v xml:space="preserve"> C - WINOW BACK</v>
          </cell>
        </row>
        <row r="255">
          <cell r="C255" t="str">
            <v>Q300-014626</v>
          </cell>
          <cell r="E255">
            <v>5000</v>
          </cell>
          <cell r="F255">
            <v>5000</v>
          </cell>
          <cell r="G255">
            <v>5000</v>
          </cell>
          <cell r="H255">
            <v>5000</v>
          </cell>
          <cell r="I255">
            <v>5000</v>
          </cell>
          <cell r="J255">
            <v>5000</v>
          </cell>
          <cell r="K255">
            <v>5000</v>
          </cell>
          <cell r="L255">
            <v>20000</v>
          </cell>
          <cell r="M255">
            <v>20000</v>
          </cell>
          <cell r="N255">
            <v>20000</v>
          </cell>
          <cell r="O255">
            <v>20000</v>
          </cell>
          <cell r="P255">
            <v>115000</v>
          </cell>
          <cell r="Q255" t="str">
            <v xml:space="preserve">TJ01 G - FILM </v>
          </cell>
        </row>
        <row r="256">
          <cell r="C256" t="str">
            <v>Q130-003226</v>
          </cell>
          <cell r="L256" t="str">
            <v xml:space="preserve">                  -  </v>
          </cell>
          <cell r="P256">
            <v>0</v>
          </cell>
          <cell r="Q256" t="str">
            <v>TS01 C - window
 (A type)</v>
          </cell>
        </row>
        <row r="257">
          <cell r="C257" t="str">
            <v>Q130-003220</v>
          </cell>
          <cell r="L257" t="str">
            <v xml:space="preserve">                  -  </v>
          </cell>
          <cell r="P257">
            <v>0</v>
          </cell>
          <cell r="Q257" t="str">
            <v>US01 C - window
 (A type)</v>
          </cell>
        </row>
        <row r="258">
          <cell r="C258" t="str">
            <v>Q130-003129</v>
          </cell>
          <cell r="E258">
            <v>20000</v>
          </cell>
          <cell r="F258">
            <v>20000</v>
          </cell>
          <cell r="G258">
            <v>20000</v>
          </cell>
          <cell r="H258">
            <v>20000</v>
          </cell>
          <cell r="I258">
            <v>20000</v>
          </cell>
          <cell r="J258">
            <v>20000</v>
          </cell>
          <cell r="K258">
            <v>20000</v>
          </cell>
          <cell r="L258">
            <v>105000</v>
          </cell>
          <cell r="M258">
            <v>105000</v>
          </cell>
          <cell r="N258">
            <v>105000</v>
          </cell>
          <cell r="O258">
            <v>105000</v>
          </cell>
          <cell r="P258">
            <v>560000</v>
          </cell>
          <cell r="Q258" t="str">
            <v>SK01 C - WINDOW</v>
          </cell>
        </row>
        <row r="259">
          <cell r="C259" t="str">
            <v>Q230-122796</v>
          </cell>
          <cell r="L259" t="str">
            <v xml:space="preserve">                  -  </v>
          </cell>
          <cell r="P259">
            <v>0</v>
          </cell>
          <cell r="Q259" t="str">
            <v>TAPE C - WINDOW</v>
          </cell>
        </row>
        <row r="260">
          <cell r="C260" t="str">
            <v>Q130-003104</v>
          </cell>
          <cell r="L260" t="str">
            <v xml:space="preserve">                  -  </v>
          </cell>
          <cell r="P260">
            <v>0</v>
          </cell>
          <cell r="Q260" t="str">
            <v>OND1 C - FPC</v>
          </cell>
        </row>
        <row r="261">
          <cell r="C261" t="str">
            <v>Q130-003029</v>
          </cell>
          <cell r="L261" t="str">
            <v xml:space="preserve">                  -  </v>
          </cell>
          <cell r="P261">
            <v>0</v>
          </cell>
          <cell r="Q261" t="str">
            <v xml:space="preserve">A30 C - WINDOW FRONT </v>
          </cell>
        </row>
        <row r="262">
          <cell r="C262" t="str">
            <v>Q310-724797</v>
          </cell>
          <cell r="L262" t="str">
            <v xml:space="preserve">                  -  </v>
          </cell>
          <cell r="P262">
            <v>0</v>
          </cell>
          <cell r="Q262" t="str">
            <v>wp01 C - WINDOW(308A)</v>
          </cell>
        </row>
        <row r="263">
          <cell r="C263" t="str">
            <v>MA31-L2D1-1123-SST
(315-509-23)</v>
          </cell>
          <cell r="L263" t="str">
            <v xml:space="preserve">                  -  </v>
          </cell>
          <cell r="P263">
            <v>0</v>
          </cell>
          <cell r="Q263" t="str">
            <v>HMP) C -A1</v>
          </cell>
        </row>
        <row r="264">
          <cell r="C264" t="str">
            <v>MA31-L2D1-1206-SST
(315-509-06)</v>
          </cell>
          <cell r="L264" t="str">
            <v xml:space="preserve">                  -  </v>
          </cell>
          <cell r="P264">
            <v>0</v>
          </cell>
          <cell r="Q264" t="str">
            <v xml:space="preserve"> C -A2</v>
          </cell>
        </row>
        <row r="265">
          <cell r="C265" t="str">
            <v>MA31-L2D1-1323-SST
(315-509-23)</v>
          </cell>
          <cell r="L265" t="str">
            <v xml:space="preserve">                  -  </v>
          </cell>
          <cell r="P265">
            <v>0</v>
          </cell>
          <cell r="Q265" t="str">
            <v xml:space="preserve"> C -A3</v>
          </cell>
        </row>
        <row r="266">
          <cell r="C266" t="str">
            <v>MA31-L2D1-1423-SST
(315-509-23)</v>
          </cell>
          <cell r="L266" t="str">
            <v xml:space="preserve">                  -  </v>
          </cell>
          <cell r="P266">
            <v>0</v>
          </cell>
          <cell r="Q266" t="str">
            <v xml:space="preserve"> C -A4</v>
          </cell>
        </row>
        <row r="267">
          <cell r="C267" t="str">
            <v>MA31-L2D1-5123-SST
(315-509-23)</v>
          </cell>
          <cell r="L267" t="str">
            <v xml:space="preserve">                  -  </v>
          </cell>
          <cell r="P267">
            <v>0</v>
          </cell>
          <cell r="Q267" t="str">
            <v xml:space="preserve"> C -A1</v>
          </cell>
        </row>
        <row r="268">
          <cell r="C268" t="str">
            <v>A-02-015A</v>
          </cell>
          <cell r="L268" t="str">
            <v xml:space="preserve">                  -  </v>
          </cell>
          <cell r="P268">
            <v>0</v>
          </cell>
          <cell r="Q268" t="str">
            <v>dkt) C -TAPE</v>
          </cell>
        </row>
        <row r="269">
          <cell r="C269" t="str">
            <v>GH42-06452A</v>
          </cell>
          <cell r="L269" t="str">
            <v xml:space="preserve">                  -  </v>
          </cell>
          <cell r="P269">
            <v>0</v>
          </cell>
          <cell r="Q269" t="str">
            <v>ops) C -UB1 DIV</v>
          </cell>
        </row>
        <row r="270">
          <cell r="C270" t="str">
            <v>GH42-06453A</v>
          </cell>
          <cell r="E270">
            <v>25000</v>
          </cell>
          <cell r="F270">
            <v>25000</v>
          </cell>
          <cell r="G270">
            <v>25000</v>
          </cell>
          <cell r="H270">
            <v>25000</v>
          </cell>
          <cell r="I270">
            <v>25000</v>
          </cell>
          <cell r="J270">
            <v>25000</v>
          </cell>
          <cell r="K270">
            <v>25000</v>
          </cell>
          <cell r="L270">
            <v>100000</v>
          </cell>
          <cell r="M270">
            <v>45000</v>
          </cell>
          <cell r="N270">
            <v>40000</v>
          </cell>
          <cell r="O270">
            <v>44152</v>
          </cell>
          <cell r="P270">
            <v>404152</v>
          </cell>
          <cell r="Q270" t="str">
            <v>A307 A- OUT</v>
          </cell>
        </row>
        <row r="271">
          <cell r="C271" t="str">
            <v>GH42-06454A</v>
          </cell>
          <cell r="L271" t="str">
            <v xml:space="preserve">                  -  </v>
          </cell>
          <cell r="P271">
            <v>0</v>
          </cell>
          <cell r="Q271" t="str">
            <v xml:space="preserve"> C -PS</v>
          </cell>
        </row>
        <row r="272">
          <cell r="C272" t="str">
            <v>GH42-06455A</v>
          </cell>
          <cell r="E272">
            <v>25000</v>
          </cell>
          <cell r="F272">
            <v>25000</v>
          </cell>
          <cell r="G272">
            <v>25000</v>
          </cell>
          <cell r="H272">
            <v>25000</v>
          </cell>
          <cell r="I272">
            <v>25000</v>
          </cell>
          <cell r="J272">
            <v>25000</v>
          </cell>
          <cell r="K272">
            <v>25000</v>
          </cell>
          <cell r="L272">
            <v>100000</v>
          </cell>
          <cell r="M272">
            <v>45000</v>
          </cell>
          <cell r="N272">
            <v>40000</v>
          </cell>
          <cell r="O272">
            <v>44152</v>
          </cell>
          <cell r="P272">
            <v>404152</v>
          </cell>
          <cell r="Q272" t="str">
            <v>A307 A- WIFI</v>
          </cell>
        </row>
        <row r="273">
          <cell r="C273" t="str">
            <v>Q130-003166</v>
          </cell>
          <cell r="L273" t="str">
            <v xml:space="preserve">                  -  </v>
          </cell>
          <cell r="P273">
            <v>0</v>
          </cell>
          <cell r="Q273" t="str">
            <v xml:space="preserve">AOMI C - WINDOW </v>
          </cell>
        </row>
        <row r="274">
          <cell r="C274" t="str">
            <v>JTAF064-07D-R8-TOP (TC 10*15)</v>
          </cell>
          <cell r="L274" t="str">
            <v xml:space="preserve">                  -  </v>
          </cell>
          <cell r="P274">
            <v>0</v>
          </cell>
          <cell r="Q274" t="str">
            <v xml:space="preserve">NTC) C - WINDOW
(FRONT) </v>
          </cell>
        </row>
        <row r="275">
          <cell r="C275" t="str">
            <v>SS20-00044A</v>
          </cell>
          <cell r="E275">
            <v>40000</v>
          </cell>
          <cell r="F275">
            <v>20000</v>
          </cell>
          <cell r="G275">
            <v>20000</v>
          </cell>
          <cell r="H275">
            <v>20000</v>
          </cell>
          <cell r="I275">
            <v>20000</v>
          </cell>
          <cell r="J275">
            <v>20000</v>
          </cell>
          <cell r="K275">
            <v>20000</v>
          </cell>
          <cell r="L275">
            <v>140000</v>
          </cell>
          <cell r="M275">
            <v>140000</v>
          </cell>
          <cell r="N275">
            <v>140000</v>
          </cell>
          <cell r="O275">
            <v>140000</v>
          </cell>
          <cell r="P275">
            <v>720000</v>
          </cell>
          <cell r="Q275" t="str">
            <v xml:space="preserve">JNTC C -WINDOW  </v>
          </cell>
        </row>
        <row r="276">
          <cell r="C276" t="str">
            <v>SS20-00045A</v>
          </cell>
          <cell r="E276">
            <v>40000</v>
          </cell>
          <cell r="F276">
            <v>20000</v>
          </cell>
          <cell r="G276">
            <v>20000</v>
          </cell>
          <cell r="H276">
            <v>20000</v>
          </cell>
          <cell r="I276">
            <v>20000</v>
          </cell>
          <cell r="J276">
            <v>20000</v>
          </cell>
          <cell r="K276">
            <v>20000</v>
          </cell>
          <cell r="L276">
            <v>140000</v>
          </cell>
          <cell r="M276">
            <v>140000</v>
          </cell>
          <cell r="N276">
            <v>140000</v>
          </cell>
          <cell r="O276">
            <v>140000</v>
          </cell>
          <cell r="P276">
            <v>720000</v>
          </cell>
          <cell r="Q276" t="str">
            <v xml:space="preserve">JNTC C -WINDOW  </v>
          </cell>
        </row>
        <row r="277">
          <cell r="C277" t="str">
            <v>jTAF064-07D-R8-TOP (TC 10*15)</v>
          </cell>
          <cell r="L277" t="str">
            <v xml:space="preserve">                  -  </v>
          </cell>
          <cell r="P277">
            <v>0</v>
          </cell>
          <cell r="Q277" t="str">
            <v xml:space="preserve">JNTC C -ER WINDOW
</v>
          </cell>
        </row>
        <row r="278">
          <cell r="C278" t="str">
            <v>GFTUH0101</v>
          </cell>
          <cell r="E278">
            <v>12000</v>
          </cell>
          <cell r="F278">
            <v>12000</v>
          </cell>
          <cell r="G278">
            <v>10000</v>
          </cell>
          <cell r="H278">
            <v>10000</v>
          </cell>
          <cell r="I278">
            <v>10000</v>
          </cell>
          <cell r="J278">
            <v>11429</v>
          </cell>
          <cell r="K278">
            <v>11429</v>
          </cell>
          <cell r="L278">
            <v>77429</v>
          </cell>
          <cell r="M278">
            <v>71429</v>
          </cell>
          <cell r="N278">
            <v>71429</v>
          </cell>
          <cell r="O278">
            <v>85000</v>
          </cell>
          <cell r="P278">
            <v>382145</v>
          </cell>
          <cell r="Q278" t="str">
            <v>UH01 R - LINER</v>
          </cell>
        </row>
        <row r="279">
          <cell r="C279" t="str">
            <v>GFTUH0102</v>
          </cell>
          <cell r="E279">
            <v>12000</v>
          </cell>
          <cell r="F279">
            <v>12000</v>
          </cell>
          <cell r="G279">
            <v>10000</v>
          </cell>
          <cell r="H279">
            <v>10000</v>
          </cell>
          <cell r="I279">
            <v>10000</v>
          </cell>
          <cell r="J279">
            <v>11429</v>
          </cell>
          <cell r="K279">
            <v>11429</v>
          </cell>
          <cell r="L279">
            <v>77429</v>
          </cell>
          <cell r="M279">
            <v>71429</v>
          </cell>
          <cell r="N279">
            <v>71429</v>
          </cell>
          <cell r="O279">
            <v>85000</v>
          </cell>
          <cell r="P279">
            <v>382145</v>
          </cell>
          <cell r="Q279" t="str">
            <v xml:space="preserve">UH01 T -PSA </v>
          </cell>
        </row>
        <row r="280">
          <cell r="C280" t="str">
            <v>GFTUH0110</v>
          </cell>
          <cell r="E280">
            <v>12000</v>
          </cell>
          <cell r="F280">
            <v>12000</v>
          </cell>
          <cell r="G280">
            <v>10000</v>
          </cell>
          <cell r="H280">
            <v>10000</v>
          </cell>
          <cell r="I280">
            <v>10000</v>
          </cell>
          <cell r="J280">
            <v>11429</v>
          </cell>
          <cell r="K280">
            <v>11429</v>
          </cell>
          <cell r="L280">
            <v>77429</v>
          </cell>
          <cell r="M280">
            <v>71429</v>
          </cell>
          <cell r="N280">
            <v>71429</v>
          </cell>
          <cell r="O280">
            <v>85000</v>
          </cell>
          <cell r="P280">
            <v>382145</v>
          </cell>
          <cell r="Q280" t="str">
            <v>UH01 C -PSA</v>
          </cell>
        </row>
        <row r="281">
          <cell r="C281" t="str">
            <v>GFTUH0104</v>
          </cell>
          <cell r="E281">
            <v>12000</v>
          </cell>
          <cell r="F281">
            <v>12000</v>
          </cell>
          <cell r="G281">
            <v>10000</v>
          </cell>
          <cell r="H281">
            <v>10000</v>
          </cell>
          <cell r="I281">
            <v>10000</v>
          </cell>
          <cell r="J281">
            <v>11429</v>
          </cell>
          <cell r="K281">
            <v>11429</v>
          </cell>
          <cell r="L281">
            <v>77429</v>
          </cell>
          <cell r="M281">
            <v>71429</v>
          </cell>
          <cell r="N281">
            <v>71429</v>
          </cell>
          <cell r="O281">
            <v>85000</v>
          </cell>
          <cell r="P281">
            <v>382145</v>
          </cell>
          <cell r="Q281" t="str">
            <v>UH01 G -SHEET</v>
          </cell>
        </row>
        <row r="282">
          <cell r="C282" t="str">
            <v>GFTUH0111</v>
          </cell>
          <cell r="E282">
            <v>12000</v>
          </cell>
          <cell r="F282">
            <v>12000</v>
          </cell>
          <cell r="G282">
            <v>10000</v>
          </cell>
          <cell r="H282">
            <v>10000</v>
          </cell>
          <cell r="I282">
            <v>10000</v>
          </cell>
          <cell r="J282">
            <v>11429</v>
          </cell>
          <cell r="K282">
            <v>11429</v>
          </cell>
          <cell r="L282">
            <v>77429</v>
          </cell>
          <cell r="M282">
            <v>71429</v>
          </cell>
          <cell r="N282">
            <v>71429</v>
          </cell>
          <cell r="O282">
            <v>85000</v>
          </cell>
          <cell r="P282">
            <v>382145</v>
          </cell>
          <cell r="Q282" t="str">
            <v>UH01 C - TAPE</v>
          </cell>
        </row>
        <row r="283">
          <cell r="C283" t="str">
            <v>GFTUH0107</v>
          </cell>
          <cell r="E283">
            <v>12000</v>
          </cell>
          <cell r="F283">
            <v>12000</v>
          </cell>
          <cell r="G283">
            <v>10000</v>
          </cell>
          <cell r="H283">
            <v>10000</v>
          </cell>
          <cell r="I283">
            <v>10000</v>
          </cell>
          <cell r="J283">
            <v>11429</v>
          </cell>
          <cell r="K283">
            <v>11429</v>
          </cell>
          <cell r="L283">
            <v>77429</v>
          </cell>
          <cell r="M283">
            <v>71429</v>
          </cell>
          <cell r="N283">
            <v>71429</v>
          </cell>
          <cell r="O283">
            <v>85000</v>
          </cell>
          <cell r="P283">
            <v>382145</v>
          </cell>
          <cell r="Q283" t="str">
            <v>UH01 G -TAPE</v>
          </cell>
        </row>
        <row r="284">
          <cell r="C284" t="str">
            <v>GFTUH0109</v>
          </cell>
          <cell r="E284">
            <v>12000</v>
          </cell>
          <cell r="F284">
            <v>12000</v>
          </cell>
          <cell r="G284">
            <v>10000</v>
          </cell>
          <cell r="H284">
            <v>10000</v>
          </cell>
          <cell r="I284">
            <v>10000</v>
          </cell>
          <cell r="J284">
            <v>11429</v>
          </cell>
          <cell r="K284">
            <v>11429</v>
          </cell>
          <cell r="L284">
            <v>77429</v>
          </cell>
          <cell r="M284">
            <v>71429</v>
          </cell>
          <cell r="N284">
            <v>71429</v>
          </cell>
          <cell r="O284">
            <v>85000</v>
          </cell>
          <cell r="P284">
            <v>382145</v>
          </cell>
          <cell r="Q284" t="str">
            <v>UH01 F - TAPE</v>
          </cell>
        </row>
        <row r="285">
          <cell r="C285" t="str">
            <v>GFTUH0108</v>
          </cell>
          <cell r="E285">
            <v>12000</v>
          </cell>
          <cell r="F285">
            <v>12000</v>
          </cell>
          <cell r="G285">
            <v>10000</v>
          </cell>
          <cell r="H285">
            <v>10000</v>
          </cell>
          <cell r="I285">
            <v>10000</v>
          </cell>
          <cell r="J285">
            <v>11429</v>
          </cell>
          <cell r="K285">
            <v>11429</v>
          </cell>
          <cell r="L285">
            <v>77429</v>
          </cell>
          <cell r="M285">
            <v>71429</v>
          </cell>
          <cell r="N285">
            <v>71429</v>
          </cell>
          <cell r="O285">
            <v>85000</v>
          </cell>
          <cell r="P285">
            <v>382145</v>
          </cell>
          <cell r="Q285" t="str">
            <v>UH01 T -LINNER</v>
          </cell>
        </row>
        <row r="286">
          <cell r="P286">
            <v>0</v>
          </cell>
          <cell r="Q286" t="e">
            <v>#VALUE!</v>
          </cell>
        </row>
        <row r="287">
          <cell r="P287">
            <v>0</v>
          </cell>
          <cell r="Q287" t="e">
            <v>#VALUE!</v>
          </cell>
        </row>
        <row r="288">
          <cell r="P288">
            <v>0</v>
          </cell>
          <cell r="Q288" t="e">
            <v>#VALUE!</v>
          </cell>
        </row>
        <row r="289">
          <cell r="P289">
            <v>0</v>
          </cell>
          <cell r="Q289" t="e">
            <v>#VALUE!</v>
          </cell>
        </row>
        <row r="290">
          <cell r="P290">
            <v>0</v>
          </cell>
          <cell r="Q290" t="e">
            <v>#VALUE!</v>
          </cell>
        </row>
        <row r="291">
          <cell r="P291">
            <v>0</v>
          </cell>
          <cell r="Q291" t="e">
            <v>#VALUE!</v>
          </cell>
        </row>
        <row r="292">
          <cell r="P292">
            <v>0</v>
          </cell>
          <cell r="Q292" t="e">
            <v>#VALUE!</v>
          </cell>
        </row>
        <row r="293">
          <cell r="C293" t="str">
            <v>LJ63-16465A
(Gh81-15950a)</v>
          </cell>
          <cell r="L293" t="str">
            <v xml:space="preserve">                  -  </v>
          </cell>
          <cell r="P293">
            <v>0</v>
          </cell>
          <cell r="Q293" t="str">
            <v>ang) C - PANEL</v>
          </cell>
        </row>
        <row r="294">
          <cell r="C294" t="str">
            <v>LJ63-17830A liner
(Gh81-16482a)</v>
          </cell>
          <cell r="L294" t="str">
            <v xml:space="preserve">                  -  </v>
          </cell>
          <cell r="P294">
            <v>0</v>
          </cell>
          <cell r="Q294" t="str">
            <v>WQ01 C - PANEL</v>
          </cell>
        </row>
        <row r="295">
          <cell r="C295" t="str">
            <v>LJ63-16707A
(Gh81-15893a)</v>
          </cell>
          <cell r="L295" t="str">
            <v xml:space="preserve">                  -  </v>
          </cell>
          <cell r="P295">
            <v>0</v>
          </cell>
          <cell r="Q295" t="str">
            <v>RD01 C - pad</v>
          </cell>
        </row>
        <row r="296">
          <cell r="C296" t="str">
            <v>T002-0070</v>
          </cell>
          <cell r="L296" t="str">
            <v xml:space="preserve">                  -  </v>
          </cell>
          <cell r="P296">
            <v>0</v>
          </cell>
          <cell r="Q296" t="str">
            <v>6B73 C -E TAPE</v>
          </cell>
        </row>
        <row r="297">
          <cell r="C297" t="str">
            <v>T002-0077</v>
          </cell>
          <cell r="L297" t="str">
            <v xml:space="preserve">                  -  </v>
          </cell>
          <cell r="P297">
            <v>0</v>
          </cell>
          <cell r="Q297" t="str">
            <v xml:space="preserve">3B07 C -E  TAPE </v>
          </cell>
        </row>
        <row r="298">
          <cell r="C298" t="str">
            <v>SS20-00001A</v>
          </cell>
          <cell r="L298" t="str">
            <v xml:space="preserve">                  -  </v>
          </cell>
          <cell r="P298">
            <v>0</v>
          </cell>
          <cell r="Q298" t="str">
            <v>s RX C -PE 1</v>
          </cell>
        </row>
        <row r="299">
          <cell r="C299" t="str">
            <v>SS20-00002A</v>
          </cell>
          <cell r="L299" t="str">
            <v xml:space="preserve">                  -  </v>
          </cell>
          <cell r="P299">
            <v>0</v>
          </cell>
          <cell r="Q299" t="str">
            <v>s RX C -PE 2</v>
          </cell>
        </row>
        <row r="300">
          <cell r="C300" t="str">
            <v>SS20-00003A</v>
          </cell>
          <cell r="L300" t="str">
            <v xml:space="preserve">                  -  </v>
          </cell>
          <cell r="P300">
            <v>0</v>
          </cell>
          <cell r="Q300" t="str">
            <v>s RX C -PE 3</v>
          </cell>
        </row>
        <row r="301">
          <cell r="C301" t="str">
            <v>SS20-00004A</v>
          </cell>
          <cell r="L301" t="str">
            <v xml:space="preserve">                  -  </v>
          </cell>
          <cell r="P301">
            <v>0</v>
          </cell>
          <cell r="Q301" t="str">
            <v>s RX C -AFT</v>
          </cell>
        </row>
        <row r="302">
          <cell r="C302" t="str">
            <v>SS20-00005A</v>
          </cell>
          <cell r="L302" t="str">
            <v xml:space="preserve">                  -  </v>
          </cell>
          <cell r="P302">
            <v>0</v>
          </cell>
          <cell r="Q302" t="str">
            <v>s TX C -PE</v>
          </cell>
        </row>
        <row r="303">
          <cell r="C303" t="str">
            <v>SS20-00006A</v>
          </cell>
          <cell r="L303" t="str">
            <v xml:space="preserve">                  -  </v>
          </cell>
          <cell r="P303">
            <v>0</v>
          </cell>
          <cell r="Q303" t="str">
            <v>s TX C -APE 3</v>
          </cell>
        </row>
        <row r="304">
          <cell r="C304" t="str">
            <v>SS20-00007A</v>
          </cell>
          <cell r="L304" t="str">
            <v xml:space="preserve">                  -  </v>
          </cell>
          <cell r="P304">
            <v>0</v>
          </cell>
          <cell r="Q304" t="str">
            <v>RT 2 C -AL TAPE</v>
          </cell>
        </row>
        <row r="305">
          <cell r="C305" t="str">
            <v>SS20-00008A</v>
          </cell>
          <cell r="L305" t="str">
            <v xml:space="preserve">                  -  </v>
          </cell>
          <cell r="P305">
            <v>0</v>
          </cell>
          <cell r="Q305" t="str">
            <v xml:space="preserve"> C -PE</v>
          </cell>
        </row>
        <row r="306">
          <cell r="C306" t="str">
            <v>SS20-00009A</v>
          </cell>
          <cell r="L306" t="str">
            <v xml:space="preserve">                  -  </v>
          </cell>
          <cell r="P306">
            <v>0</v>
          </cell>
          <cell r="Q306" t="str">
            <v xml:space="preserve"> C -PE 1</v>
          </cell>
        </row>
        <row r="307">
          <cell r="C307" t="str">
            <v>SS20-00010A</v>
          </cell>
          <cell r="L307" t="str">
            <v xml:space="preserve">                  -  </v>
          </cell>
          <cell r="P307">
            <v>0</v>
          </cell>
          <cell r="Q307" t="str">
            <v xml:space="preserve"> C -PE 2</v>
          </cell>
        </row>
        <row r="308">
          <cell r="C308" t="str">
            <v>SS20-00025A</v>
          </cell>
          <cell r="L308" t="str">
            <v xml:space="preserve">                  -  </v>
          </cell>
          <cell r="P308">
            <v>0</v>
          </cell>
          <cell r="Q308" t="str">
            <v>G4-L C -AFT</v>
          </cell>
        </row>
        <row r="309">
          <cell r="C309" t="str">
            <v>SS20-00026A</v>
          </cell>
          <cell r="L309" t="str">
            <v xml:space="preserve">                  -  </v>
          </cell>
          <cell r="P309">
            <v>0</v>
          </cell>
          <cell r="Q309" t="str">
            <v xml:space="preserve"> C -PE 1</v>
          </cell>
        </row>
        <row r="310">
          <cell r="C310" t="str">
            <v>SS20-00027A</v>
          </cell>
          <cell r="L310" t="str">
            <v xml:space="preserve">                  -  </v>
          </cell>
          <cell r="P310">
            <v>0</v>
          </cell>
          <cell r="Q310" t="str">
            <v xml:space="preserve"> C -PE 2</v>
          </cell>
        </row>
        <row r="311">
          <cell r="C311" t="str">
            <v>SS20-00028A</v>
          </cell>
          <cell r="L311" t="str">
            <v xml:space="preserve">                  -  </v>
          </cell>
          <cell r="P311">
            <v>0</v>
          </cell>
          <cell r="Q311" t="str">
            <v xml:space="preserve"> C -PE 3</v>
          </cell>
        </row>
        <row r="312">
          <cell r="C312" t="str">
            <v>SS20-00029A</v>
          </cell>
          <cell r="L312" t="str">
            <v xml:space="preserve">                  -  </v>
          </cell>
          <cell r="P312">
            <v>0</v>
          </cell>
          <cell r="Q312" t="str">
            <v>G4-S C -AFT</v>
          </cell>
        </row>
        <row r="313">
          <cell r="C313" t="str">
            <v>SS20-00030A</v>
          </cell>
          <cell r="L313" t="str">
            <v xml:space="preserve">                  -  </v>
          </cell>
          <cell r="P313">
            <v>0</v>
          </cell>
          <cell r="Q313" t="str">
            <v xml:space="preserve"> C -PE 1</v>
          </cell>
        </row>
        <row r="314">
          <cell r="C314" t="str">
            <v>SS20-00031A</v>
          </cell>
          <cell r="L314" t="str">
            <v xml:space="preserve">                  -  </v>
          </cell>
          <cell r="P314">
            <v>0</v>
          </cell>
          <cell r="Q314" t="str">
            <v xml:space="preserve"> C -PE 2</v>
          </cell>
        </row>
        <row r="315">
          <cell r="C315" t="str">
            <v>SS20-00032A</v>
          </cell>
          <cell r="L315" t="str">
            <v xml:space="preserve">                  -  </v>
          </cell>
          <cell r="P315">
            <v>0</v>
          </cell>
          <cell r="Q315" t="str">
            <v xml:space="preserve"> C -PE 3</v>
          </cell>
        </row>
        <row r="316">
          <cell r="C316" t="str">
            <v>SS20-00035A</v>
          </cell>
          <cell r="L316" t="str">
            <v xml:space="preserve">                  -  </v>
          </cell>
          <cell r="P316">
            <v>0</v>
          </cell>
          <cell r="Q316" t="str">
            <v>W2-S C -PE</v>
          </cell>
        </row>
        <row r="317">
          <cell r="C317" t="str">
            <v>SS20-00036A</v>
          </cell>
          <cell r="L317" t="str">
            <v xml:space="preserve">                  -  </v>
          </cell>
          <cell r="P317">
            <v>0</v>
          </cell>
          <cell r="Q317" t="str">
            <v xml:space="preserve"> C -AFT</v>
          </cell>
        </row>
        <row r="318">
          <cell r="C318" t="str">
            <v>SS20-00037A</v>
          </cell>
          <cell r="L318" t="str">
            <v xml:space="preserve">                  -  </v>
          </cell>
          <cell r="P318">
            <v>0</v>
          </cell>
          <cell r="Q318" t="str">
            <v>W2-S C -MOVAL</v>
          </cell>
        </row>
        <row r="319">
          <cell r="C319" t="str">
            <v>SS20-00038A</v>
          </cell>
          <cell r="L319" t="str">
            <v xml:space="preserve">                  -  </v>
          </cell>
          <cell r="P319">
            <v>0</v>
          </cell>
          <cell r="Q319" t="str">
            <v xml:space="preserve"> C -MOVAL 2</v>
          </cell>
        </row>
        <row r="320">
          <cell r="C320" t="str">
            <v>SS20-00039A</v>
          </cell>
          <cell r="L320" t="str">
            <v xml:space="preserve">                  -  </v>
          </cell>
          <cell r="P320">
            <v>0</v>
          </cell>
          <cell r="Q320" t="str">
            <v>ERRA C -PE</v>
          </cell>
        </row>
        <row r="321">
          <cell r="C321" t="str">
            <v>SS20-00040A</v>
          </cell>
          <cell r="L321" t="str">
            <v xml:space="preserve">                  -  </v>
          </cell>
          <cell r="P321">
            <v>0</v>
          </cell>
          <cell r="Q321" t="str">
            <v>IZER C -PE 1</v>
          </cell>
        </row>
        <row r="322">
          <cell r="C322" t="str">
            <v>SS20-00041A</v>
          </cell>
          <cell r="L322" t="str">
            <v xml:space="preserve">                  -  </v>
          </cell>
          <cell r="P322">
            <v>0</v>
          </cell>
          <cell r="Q322" t="str">
            <v xml:space="preserve"> C -PE 1</v>
          </cell>
        </row>
        <row r="323">
          <cell r="C323" t="str">
            <v>SS20-00042A</v>
          </cell>
          <cell r="L323" t="str">
            <v xml:space="preserve">                  -  </v>
          </cell>
          <cell r="O323">
            <v>0</v>
          </cell>
          <cell r="P323">
            <v>0</v>
          </cell>
          <cell r="Q323" t="str">
            <v xml:space="preserve"> C -PE 2</v>
          </cell>
        </row>
        <row r="324">
          <cell r="C324" t="str">
            <v>SS20-00043A</v>
          </cell>
          <cell r="L324" t="str">
            <v xml:space="preserve">                  -  </v>
          </cell>
          <cell r="O324">
            <v>0</v>
          </cell>
          <cell r="P324">
            <v>0</v>
          </cell>
          <cell r="Q324" t="str">
            <v xml:space="preserve"> C -PE 3</v>
          </cell>
        </row>
        <row r="325">
          <cell r="C325" t="str">
            <v>INOX JLJIN</v>
          </cell>
          <cell r="E325">
            <v>15000</v>
          </cell>
          <cell r="F325">
            <v>15000</v>
          </cell>
          <cell r="G325">
            <v>15000</v>
          </cell>
          <cell r="H325">
            <v>15000</v>
          </cell>
          <cell r="I325">
            <v>15000</v>
          </cell>
          <cell r="J325">
            <v>15000</v>
          </cell>
          <cell r="K325">
            <v>15000</v>
          </cell>
          <cell r="L325">
            <v>45000</v>
          </cell>
          <cell r="M325">
            <v>45000</v>
          </cell>
          <cell r="N325">
            <v>45000</v>
          </cell>
          <cell r="O325">
            <v>45000</v>
          </cell>
          <cell r="P325">
            <v>285000</v>
          </cell>
          <cell r="Q325" t="str">
            <v>WP01  I -PANEL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6"/>
  <sheetViews>
    <sheetView tabSelected="1" view="pageBreakPreview" topLeftCell="A4" zoomScale="60" zoomScaleNormal="78" workbookViewId="0">
      <selection activeCell="L11" sqref="L11"/>
    </sheetView>
  </sheetViews>
  <sheetFormatPr defaultRowHeight="15" x14ac:dyDescent="0.25"/>
  <cols>
    <col min="1" max="1" width="6.42578125" style="7" customWidth="1"/>
    <col min="2" max="2" width="26" style="7" customWidth="1"/>
    <col min="3" max="3" width="34" style="7" customWidth="1"/>
    <col min="4" max="4" width="24.7109375" style="7" customWidth="1"/>
    <col min="5" max="5" width="25.28515625" style="7" customWidth="1"/>
    <col min="6" max="6" width="16.42578125" style="7" customWidth="1"/>
    <col min="7" max="8" width="16.28515625" style="7" customWidth="1"/>
    <col min="9" max="9" width="21" style="45" customWidth="1"/>
    <col min="10" max="10" width="16.28515625" style="7" customWidth="1"/>
    <col min="11" max="14" width="26.85546875" style="7" customWidth="1"/>
    <col min="15" max="15" width="17.28515625" customWidth="1"/>
    <col min="17" max="17" width="18.140625" customWidth="1"/>
    <col min="20" max="20" width="24.5703125" customWidth="1"/>
  </cols>
  <sheetData>
    <row r="1" spans="1:23" ht="33" customHeight="1" x14ac:dyDescent="0.25">
      <c r="A1" s="117"/>
      <c r="B1" s="117"/>
      <c r="C1" s="118" t="s">
        <v>88</v>
      </c>
      <c r="D1" s="118"/>
      <c r="E1" s="118"/>
      <c r="F1" s="118"/>
      <c r="G1" s="118"/>
      <c r="H1" s="118"/>
      <c r="I1" s="118"/>
      <c r="J1" s="118"/>
      <c r="K1" s="5" t="s">
        <v>12</v>
      </c>
      <c r="L1" s="5" t="s">
        <v>13</v>
      </c>
      <c r="M1" s="5" t="s">
        <v>14</v>
      </c>
      <c r="N1" s="5" t="s">
        <v>15</v>
      </c>
    </row>
    <row r="2" spans="1:23" ht="25.5" customHeight="1" x14ac:dyDescent="0.25">
      <c r="A2" s="117"/>
      <c r="B2" s="117"/>
      <c r="C2" s="118"/>
      <c r="D2" s="118"/>
      <c r="E2" s="118"/>
      <c r="F2" s="118"/>
      <c r="G2" s="118"/>
      <c r="H2" s="118"/>
      <c r="I2" s="118"/>
      <c r="J2" s="118"/>
      <c r="K2" s="116"/>
      <c r="L2" s="116"/>
      <c r="M2" s="116"/>
      <c r="N2" s="116"/>
    </row>
    <row r="3" spans="1:23" ht="25.5" customHeight="1" x14ac:dyDescent="0.25">
      <c r="A3" s="117"/>
      <c r="B3" s="117"/>
      <c r="C3" s="118"/>
      <c r="D3" s="118"/>
      <c r="E3" s="118"/>
      <c r="F3" s="118"/>
      <c r="G3" s="118"/>
      <c r="H3" s="118"/>
      <c r="I3" s="118"/>
      <c r="J3" s="118"/>
      <c r="K3" s="116"/>
      <c r="L3" s="116"/>
      <c r="M3" s="116"/>
      <c r="N3" s="116"/>
    </row>
    <row r="4" spans="1:23" ht="25.5" customHeight="1" x14ac:dyDescent="0.25">
      <c r="A4" s="117"/>
      <c r="B4" s="117"/>
      <c r="C4" s="118"/>
      <c r="D4" s="118"/>
      <c r="E4" s="118"/>
      <c r="F4" s="118"/>
      <c r="G4" s="118"/>
      <c r="H4" s="118"/>
      <c r="I4" s="118"/>
      <c r="J4" s="118"/>
      <c r="K4" s="116"/>
      <c r="L4" s="116"/>
      <c r="M4" s="116"/>
      <c r="N4" s="116"/>
    </row>
    <row r="5" spans="1:23" ht="39" customHeight="1" x14ac:dyDescent="0.25">
      <c r="A5" s="117"/>
      <c r="B5" s="117"/>
      <c r="C5" s="118"/>
      <c r="D5" s="118"/>
      <c r="E5" s="118"/>
      <c r="F5" s="118"/>
      <c r="G5" s="118"/>
      <c r="H5" s="118"/>
      <c r="I5" s="118"/>
      <c r="J5" s="118"/>
      <c r="K5" s="116"/>
      <c r="L5" s="116"/>
      <c r="M5" s="116"/>
      <c r="N5" s="116"/>
    </row>
    <row r="6" spans="1:23" ht="37.5" customHeight="1" x14ac:dyDescent="0.3">
      <c r="A6" s="117"/>
      <c r="B6" s="117"/>
      <c r="C6" s="118"/>
      <c r="D6" s="118"/>
      <c r="E6" s="118"/>
      <c r="F6" s="118"/>
      <c r="G6" s="118"/>
      <c r="H6" s="118"/>
      <c r="I6" s="118"/>
      <c r="J6" s="118"/>
      <c r="K6" s="30"/>
      <c r="L6" s="30"/>
      <c r="M6" s="30"/>
      <c r="N6" s="30"/>
    </row>
    <row r="7" spans="1:23" s="6" customFormat="1" ht="36" customHeight="1" x14ac:dyDescent="0.3">
      <c r="A7" s="124" t="s">
        <v>2</v>
      </c>
      <c r="B7" s="119" t="s">
        <v>16</v>
      </c>
      <c r="C7" s="125" t="s">
        <v>63</v>
      </c>
      <c r="D7" s="126" t="s">
        <v>17</v>
      </c>
      <c r="E7" s="124" t="s">
        <v>18</v>
      </c>
      <c r="F7" s="124"/>
      <c r="G7" s="124"/>
      <c r="H7" s="124"/>
      <c r="I7" s="124"/>
      <c r="J7" s="124"/>
      <c r="K7" s="124"/>
      <c r="L7" s="119" t="s">
        <v>19</v>
      </c>
      <c r="M7" s="119" t="s">
        <v>20</v>
      </c>
      <c r="N7" s="119" t="s">
        <v>21</v>
      </c>
    </row>
    <row r="8" spans="1:23" s="6" customFormat="1" ht="65.25" customHeight="1" x14ac:dyDescent="0.3">
      <c r="A8" s="124"/>
      <c r="B8" s="119"/>
      <c r="C8" s="126"/>
      <c r="D8" s="126"/>
      <c r="E8" s="55" t="s">
        <v>22</v>
      </c>
      <c r="F8" s="31" t="s">
        <v>23</v>
      </c>
      <c r="G8" s="31" t="s">
        <v>24</v>
      </c>
      <c r="H8" s="31" t="s">
        <v>25</v>
      </c>
      <c r="I8" s="31" t="s">
        <v>26</v>
      </c>
      <c r="J8" s="31" t="s">
        <v>27</v>
      </c>
      <c r="K8" s="31" t="s">
        <v>28</v>
      </c>
      <c r="L8" s="119"/>
      <c r="M8" s="119"/>
      <c r="N8" s="119"/>
      <c r="W8" s="6">
        <f>28*50</f>
        <v>1400</v>
      </c>
    </row>
    <row r="9" spans="1:23" s="6" customFormat="1" ht="82.5" customHeight="1" x14ac:dyDescent="0.3">
      <c r="A9" s="32">
        <v>1</v>
      </c>
      <c r="B9" s="112" t="s">
        <v>86</v>
      </c>
      <c r="C9" s="53" t="s">
        <v>54</v>
      </c>
      <c r="D9" s="52" t="s">
        <v>95</v>
      </c>
      <c r="E9" s="71">
        <f>'chi tiết ống nhựard (4)'!E10</f>
        <v>5935000</v>
      </c>
      <c r="F9" s="106">
        <f>'chi tiết ống nhựard (4)'!G10</f>
        <v>2051.1111111111109</v>
      </c>
      <c r="G9" s="36">
        <v>490</v>
      </c>
      <c r="H9" s="106">
        <v>40</v>
      </c>
      <c r="I9" s="113">
        <f>SUM(G9:H9)*3000</f>
        <v>1590000</v>
      </c>
      <c r="J9" s="36">
        <f>F9-SUM(G9:H9)</f>
        <v>1521.1111111111109</v>
      </c>
      <c r="K9" s="106">
        <f>E9</f>
        <v>5935000</v>
      </c>
      <c r="L9" s="114" t="s">
        <v>93</v>
      </c>
      <c r="M9" s="37" t="s">
        <v>94</v>
      </c>
      <c r="N9" s="37" t="s">
        <v>29</v>
      </c>
    </row>
    <row r="10" spans="1:23" s="6" customFormat="1" ht="82.5" customHeight="1" x14ac:dyDescent="0.3">
      <c r="A10" s="34">
        <v>2</v>
      </c>
      <c r="B10" s="112" t="s">
        <v>86</v>
      </c>
      <c r="C10" s="35" t="s">
        <v>53</v>
      </c>
      <c r="D10" s="35" t="s">
        <v>95</v>
      </c>
      <c r="E10" s="106">
        <f>'chi tiết ống nhựard (4)'!E15</f>
        <v>5826500</v>
      </c>
      <c r="F10" s="106">
        <f>'chi tiết ống nhựard (4)'!G15</f>
        <v>1629.0454545454545</v>
      </c>
      <c r="G10" s="36">
        <v>412</v>
      </c>
      <c r="H10" s="36">
        <v>76</v>
      </c>
      <c r="I10" s="113">
        <f>SUM(G10:H10)*11000</f>
        <v>5368000</v>
      </c>
      <c r="J10" s="36">
        <f t="shared" ref="J10:J12" si="0">F10-SUM(G10:H10)</f>
        <v>1141.0454545454545</v>
      </c>
      <c r="K10" s="106">
        <f t="shared" ref="K10:K12" si="1">E10</f>
        <v>5826500</v>
      </c>
      <c r="L10" s="114" t="s">
        <v>93</v>
      </c>
      <c r="M10" s="37" t="s">
        <v>94</v>
      </c>
      <c r="N10" s="37" t="s">
        <v>29</v>
      </c>
    </row>
    <row r="11" spans="1:23" s="6" customFormat="1" ht="82.5" customHeight="1" x14ac:dyDescent="0.3">
      <c r="A11" s="32">
        <v>3</v>
      </c>
      <c r="B11" s="112" t="s">
        <v>86</v>
      </c>
      <c r="C11" s="35" t="s">
        <v>52</v>
      </c>
      <c r="D11" s="35" t="s">
        <v>95</v>
      </c>
      <c r="E11" s="106">
        <f>'chi tiết ống nhựard (4)'!E22</f>
        <v>10290000</v>
      </c>
      <c r="F11" s="106">
        <f>'chi tiết ống nhựard (4)'!G22</f>
        <v>2464</v>
      </c>
      <c r="G11" s="36">
        <v>456</v>
      </c>
      <c r="H11" s="36">
        <v>30</v>
      </c>
      <c r="I11" s="113">
        <f>SUM(G11:H11)*15000</f>
        <v>7290000</v>
      </c>
      <c r="J11" s="36">
        <f t="shared" si="0"/>
        <v>1978</v>
      </c>
      <c r="K11" s="106">
        <f t="shared" si="1"/>
        <v>10290000</v>
      </c>
      <c r="L11" s="114" t="s">
        <v>93</v>
      </c>
      <c r="M11" s="37" t="s">
        <v>94</v>
      </c>
      <c r="N11" s="37" t="s">
        <v>29</v>
      </c>
    </row>
    <row r="12" spans="1:23" s="6" customFormat="1" ht="82.5" customHeight="1" x14ac:dyDescent="0.3">
      <c r="A12" s="34">
        <v>4</v>
      </c>
      <c r="B12" s="112" t="s">
        <v>86</v>
      </c>
      <c r="C12" s="35" t="s">
        <v>59</v>
      </c>
      <c r="D12" s="35" t="s">
        <v>46</v>
      </c>
      <c r="E12" s="106">
        <f>'chi tiết ống nhựard (4)'!E27</f>
        <v>645000</v>
      </c>
      <c r="F12" s="106">
        <f>'chi tiết ống nhựard (4)'!G27</f>
        <v>215</v>
      </c>
      <c r="G12" s="36">
        <v>106</v>
      </c>
      <c r="H12" s="36">
        <v>12</v>
      </c>
      <c r="I12" s="113">
        <f>SUM(G12:H12)*3000</f>
        <v>354000</v>
      </c>
      <c r="J12" s="36">
        <f t="shared" si="0"/>
        <v>97</v>
      </c>
      <c r="K12" s="106">
        <f t="shared" si="1"/>
        <v>645000</v>
      </c>
      <c r="L12" s="114" t="s">
        <v>93</v>
      </c>
      <c r="M12" s="37" t="s">
        <v>94</v>
      </c>
      <c r="N12" s="37" t="s">
        <v>29</v>
      </c>
    </row>
    <row r="13" spans="1:23" s="6" customFormat="1" ht="82.5" customHeight="1" x14ac:dyDescent="0.3">
      <c r="A13" s="32">
        <v>5</v>
      </c>
      <c r="B13" s="13"/>
      <c r="C13" s="35"/>
      <c r="D13" s="38"/>
      <c r="E13" s="56"/>
      <c r="F13" s="56"/>
      <c r="G13" s="36"/>
      <c r="H13" s="36"/>
      <c r="I13" s="15"/>
      <c r="J13" s="14"/>
      <c r="K13" s="57"/>
      <c r="L13" s="17"/>
      <c r="M13" s="26"/>
      <c r="N13" s="37"/>
    </row>
    <row r="14" spans="1:23" s="6" customFormat="1" ht="80.25" hidden="1" customHeight="1" x14ac:dyDescent="0.3">
      <c r="A14" s="32">
        <v>5</v>
      </c>
      <c r="B14" s="13"/>
      <c r="C14" s="35"/>
      <c r="D14" s="38"/>
      <c r="E14" s="56"/>
      <c r="F14" s="56"/>
      <c r="G14" s="36"/>
      <c r="H14" s="36"/>
      <c r="I14" s="15"/>
      <c r="J14" s="14"/>
      <c r="K14" s="57"/>
      <c r="L14" s="17"/>
      <c r="M14" s="26"/>
      <c r="N14" s="37"/>
    </row>
    <row r="15" spans="1:23" s="39" customFormat="1" ht="21.75" customHeight="1" x14ac:dyDescent="0.3">
      <c r="A15" s="120" t="s">
        <v>30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</row>
    <row r="16" spans="1:23" s="39" customFormat="1" ht="49.5" customHeight="1" x14ac:dyDescent="0.3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</row>
    <row r="17" spans="1:20" ht="54" customHeight="1" x14ac:dyDescent="0.25">
      <c r="A17" s="121" t="s">
        <v>2</v>
      </c>
      <c r="B17" s="122" t="s">
        <v>31</v>
      </c>
      <c r="C17" s="122" t="s">
        <v>32</v>
      </c>
      <c r="D17" s="122" t="s">
        <v>33</v>
      </c>
      <c r="E17" s="123" t="s">
        <v>34</v>
      </c>
      <c r="F17" s="123"/>
      <c r="G17" s="123"/>
      <c r="H17" s="123"/>
      <c r="I17" s="123"/>
      <c r="J17" s="123"/>
      <c r="K17" s="123"/>
      <c r="L17" s="123"/>
      <c r="M17" s="123"/>
      <c r="N17" s="123"/>
      <c r="T17" s="75">
        <f>28000*50</f>
        <v>1400000</v>
      </c>
    </row>
    <row r="18" spans="1:20" ht="54" customHeight="1" x14ac:dyDescent="0.25">
      <c r="A18" s="121"/>
      <c r="B18" s="122"/>
      <c r="C18" s="122"/>
      <c r="D18" s="122"/>
      <c r="E18" s="40" t="s">
        <v>35</v>
      </c>
      <c r="F18" s="41" t="s">
        <v>36</v>
      </c>
      <c r="G18" s="41" t="s">
        <v>37</v>
      </c>
      <c r="H18" s="41" t="s">
        <v>38</v>
      </c>
      <c r="I18" s="41" t="s">
        <v>39</v>
      </c>
      <c r="J18" s="122" t="s">
        <v>21</v>
      </c>
      <c r="K18" s="122"/>
      <c r="L18" s="122"/>
      <c r="M18" s="122"/>
      <c r="N18" s="122"/>
      <c r="O18" s="115" t="s">
        <v>96</v>
      </c>
      <c r="P18" s="115" t="s">
        <v>97</v>
      </c>
    </row>
    <row r="19" spans="1:20" ht="66.75" customHeight="1" x14ac:dyDescent="0.25">
      <c r="A19" s="32">
        <v>1</v>
      </c>
      <c r="B19" s="33" t="s">
        <v>60</v>
      </c>
      <c r="C19" s="89">
        <f>4319+792+G19</f>
        <v>5372</v>
      </c>
      <c r="D19" s="89">
        <f>C19-H9</f>
        <v>5332</v>
      </c>
      <c r="E19" s="90" t="str">
        <f>+P19&amp;Q19&amp;" " &amp;"("&amp;O19&amp;"DAY"&amp;")"</f>
        <v>37EA (33DAY)</v>
      </c>
      <c r="F19" s="91" t="s">
        <v>99</v>
      </c>
      <c r="G19" s="93">
        <v>261</v>
      </c>
      <c r="H19" s="93">
        <f>25+950</f>
        <v>975</v>
      </c>
      <c r="I19" s="92">
        <f>G19+H19-H9</f>
        <v>1196</v>
      </c>
      <c r="J19" s="128"/>
      <c r="K19" s="128"/>
      <c r="L19" s="128"/>
      <c r="M19" s="128"/>
      <c r="N19" s="128"/>
      <c r="O19" s="42">
        <v>33</v>
      </c>
      <c r="P19">
        <f>+ROUNDUP(I19/O19,0)</f>
        <v>37</v>
      </c>
      <c r="Q19" t="s">
        <v>98</v>
      </c>
    </row>
    <row r="20" spans="1:20" s="43" customFormat="1" ht="76.5" customHeight="1" x14ac:dyDescent="0.3">
      <c r="A20" s="32">
        <v>2</v>
      </c>
      <c r="B20" s="33" t="s">
        <v>61</v>
      </c>
      <c r="C20" s="89">
        <f>464+237+237+G20</f>
        <v>1433</v>
      </c>
      <c r="D20" s="89">
        <f>C20-H10</f>
        <v>1357</v>
      </c>
      <c r="E20" s="90" t="str">
        <f t="shared" ref="E20:E22" si="2">+P20&amp;Q20&amp;" " &amp;"("&amp;O20&amp;"DAY"&amp;")"</f>
        <v>27EA (33DAY)</v>
      </c>
      <c r="F20" s="91" t="s">
        <v>99</v>
      </c>
      <c r="G20" s="93">
        <v>495</v>
      </c>
      <c r="H20" s="93">
        <f>15+425</f>
        <v>440</v>
      </c>
      <c r="I20" s="92">
        <f t="shared" ref="I20:I21" si="3">G20+H20-H10</f>
        <v>859</v>
      </c>
      <c r="J20" s="127"/>
      <c r="K20" s="127"/>
      <c r="L20" s="127"/>
      <c r="M20" s="127"/>
      <c r="N20" s="127"/>
      <c r="O20" s="42">
        <v>33</v>
      </c>
      <c r="P20">
        <f t="shared" ref="P20:P24" si="4">+ROUNDUP(I20/O20,0)</f>
        <v>27</v>
      </c>
      <c r="Q20" t="s">
        <v>98</v>
      </c>
      <c r="S20"/>
    </row>
    <row r="21" spans="1:20" ht="76.5" customHeight="1" x14ac:dyDescent="0.25">
      <c r="A21" s="32">
        <v>3</v>
      </c>
      <c r="B21" s="33" t="s">
        <v>62</v>
      </c>
      <c r="C21" s="89">
        <f>385+293+293+G21</f>
        <v>1495</v>
      </c>
      <c r="D21" s="89">
        <f t="shared" ref="D21:D22" si="5">C21-H11</f>
        <v>1465</v>
      </c>
      <c r="E21" s="90" t="str">
        <f t="shared" si="2"/>
        <v>43EA (33DAY)</v>
      </c>
      <c r="F21" s="91" t="s">
        <v>99</v>
      </c>
      <c r="G21" s="93">
        <v>524</v>
      </c>
      <c r="H21" s="93">
        <f>12+895</f>
        <v>907</v>
      </c>
      <c r="I21" s="92">
        <f t="shared" si="3"/>
        <v>1401</v>
      </c>
      <c r="J21" s="127"/>
      <c r="K21" s="127"/>
      <c r="L21" s="127"/>
      <c r="M21" s="127"/>
      <c r="N21" s="127"/>
      <c r="O21" s="42">
        <v>33</v>
      </c>
      <c r="P21">
        <f t="shared" si="4"/>
        <v>43</v>
      </c>
      <c r="Q21" t="s">
        <v>98</v>
      </c>
    </row>
    <row r="22" spans="1:20" s="44" customFormat="1" ht="76.5" customHeight="1" x14ac:dyDescent="0.25">
      <c r="A22" s="32">
        <v>4</v>
      </c>
      <c r="B22" s="33" t="s">
        <v>59</v>
      </c>
      <c r="C22" s="89">
        <f>4177+706+706+G22</f>
        <v>5661</v>
      </c>
      <c r="D22" s="89">
        <f t="shared" si="5"/>
        <v>5649</v>
      </c>
      <c r="E22" s="90" t="str">
        <f t="shared" si="2"/>
        <v>10EA (33DAY)</v>
      </c>
      <c r="F22" s="91" t="s">
        <v>99</v>
      </c>
      <c r="G22" s="93">
        <v>72</v>
      </c>
      <c r="H22" s="93">
        <f>248+2</f>
        <v>250</v>
      </c>
      <c r="I22" s="92">
        <f t="shared" ref="I22" si="6">G22+H22-H12</f>
        <v>310</v>
      </c>
      <c r="J22" s="127"/>
      <c r="K22" s="127"/>
      <c r="L22" s="127"/>
      <c r="M22" s="127"/>
      <c r="N22" s="127"/>
      <c r="O22" s="42">
        <v>33</v>
      </c>
      <c r="P22">
        <f t="shared" si="4"/>
        <v>10</v>
      </c>
      <c r="Q22" t="s">
        <v>98</v>
      </c>
      <c r="S22"/>
    </row>
    <row r="23" spans="1:20" s="44" customFormat="1" ht="76.5" customHeight="1" x14ac:dyDescent="0.25">
      <c r="A23" s="32">
        <v>5</v>
      </c>
      <c r="B23" s="53"/>
      <c r="C23" s="54"/>
      <c r="D23" s="16"/>
      <c r="E23" s="17"/>
      <c r="F23" s="58"/>
      <c r="G23" s="18"/>
      <c r="H23" s="18"/>
      <c r="I23" s="57"/>
      <c r="J23" s="127"/>
      <c r="K23" s="127"/>
      <c r="L23" s="127"/>
      <c r="M23" s="127"/>
      <c r="N23" s="127"/>
      <c r="O23" s="42"/>
      <c r="P23" t="e">
        <f t="shared" si="4"/>
        <v>#DIV/0!</v>
      </c>
      <c r="Q23" t="s">
        <v>98</v>
      </c>
      <c r="S23"/>
    </row>
    <row r="24" spans="1:20" s="44" customFormat="1" ht="76.5" hidden="1" customHeight="1" x14ac:dyDescent="0.25">
      <c r="A24" s="32">
        <v>5</v>
      </c>
      <c r="B24" s="52"/>
      <c r="C24" s="54"/>
      <c r="D24" s="16"/>
      <c r="E24" s="17"/>
      <c r="F24" s="58"/>
      <c r="G24" s="58"/>
      <c r="H24" s="58"/>
      <c r="I24" s="69"/>
      <c r="J24" s="127"/>
      <c r="K24" s="127"/>
      <c r="L24" s="127"/>
      <c r="M24" s="127"/>
      <c r="N24" s="127"/>
      <c r="O24" s="42"/>
      <c r="P24" t="e">
        <f t="shared" si="4"/>
        <v>#DIV/0!</v>
      </c>
      <c r="S24"/>
    </row>
    <row r="26" spans="1:20" x14ac:dyDescent="0.25">
      <c r="N26" s="7">
        <f>190/30</f>
        <v>6.333333333333333</v>
      </c>
      <c r="S26">
        <f t="shared" ref="S26" si="7">+I26/18</f>
        <v>0</v>
      </c>
    </row>
  </sheetData>
  <sheetProtection formatCells="0" formatRows="0" insertColumns="0" insertRows="0" insertHyperlinks="0" deleteRows="0" selectLockedCells="1" sort="0" autoFilter="0" pivotTables="0" selectUnlockedCells="1"/>
  <mergeCells count="27">
    <mergeCell ref="J24:N24"/>
    <mergeCell ref="J19:N19"/>
    <mergeCell ref="J20:N20"/>
    <mergeCell ref="J21:N21"/>
    <mergeCell ref="J22:N22"/>
    <mergeCell ref="J23:N23"/>
    <mergeCell ref="M7:M8"/>
    <mergeCell ref="N7:N8"/>
    <mergeCell ref="A15:N16"/>
    <mergeCell ref="A17:A18"/>
    <mergeCell ref="B17:B18"/>
    <mergeCell ref="C17:C18"/>
    <mergeCell ref="D17:D18"/>
    <mergeCell ref="E17:N17"/>
    <mergeCell ref="J18:N18"/>
    <mergeCell ref="A7:A8"/>
    <mergeCell ref="B7:B8"/>
    <mergeCell ref="C7:C8"/>
    <mergeCell ref="D7:D8"/>
    <mergeCell ref="E7:K7"/>
    <mergeCell ref="L7:L8"/>
    <mergeCell ref="N2:N5"/>
    <mergeCell ref="A1:B6"/>
    <mergeCell ref="C1:J6"/>
    <mergeCell ref="K2:K5"/>
    <mergeCell ref="L2:L5"/>
    <mergeCell ref="M2:M5"/>
  </mergeCells>
  <phoneticPr fontId="28" type="noConversion"/>
  <printOptions horizontalCentered="1" verticalCentered="1"/>
  <pageMargins left="0" right="0" top="0" bottom="0" header="0" footer="0"/>
  <pageSetup paperSize="9" scale="4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51B6C"/>
  </sheetPr>
  <dimension ref="A1:K50"/>
  <sheetViews>
    <sheetView view="pageBreakPreview" topLeftCell="A39" zoomScale="70" zoomScaleNormal="77" zoomScaleSheetLayoutView="70" workbookViewId="0">
      <selection activeCell="T37" sqref="T37"/>
    </sheetView>
  </sheetViews>
  <sheetFormatPr defaultColWidth="9.140625" defaultRowHeight="18.75" x14ac:dyDescent="0.3"/>
  <cols>
    <col min="1" max="1" width="9.140625" style="3"/>
    <col min="2" max="2" width="26.28515625" style="1" customWidth="1"/>
    <col min="3" max="3" width="25.140625" style="29" customWidth="1"/>
    <col min="4" max="4" width="22.7109375" style="4" customWidth="1"/>
    <col min="5" max="5" width="18.42578125" style="1" customWidth="1"/>
    <col min="6" max="7" width="16.28515625" style="1" customWidth="1"/>
    <col min="8" max="10" width="19.28515625" style="1" customWidth="1"/>
    <col min="11" max="11" width="19.85546875" style="1" customWidth="1"/>
    <col min="12" max="16384" width="9.140625" style="1"/>
  </cols>
  <sheetData>
    <row r="1" spans="1:11" ht="103.5" customHeight="1" x14ac:dyDescent="0.25">
      <c r="A1" s="170" t="s">
        <v>87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s="2" customFormat="1" ht="51.75" customHeight="1" x14ac:dyDescent="0.3">
      <c r="A2" s="171" t="s">
        <v>0</v>
      </c>
      <c r="B2" s="171"/>
      <c r="C2" s="172" t="s">
        <v>1</v>
      </c>
      <c r="D2" s="172"/>
      <c r="E2" s="172"/>
      <c r="F2" s="172"/>
      <c r="G2" s="172"/>
      <c r="H2" s="172"/>
      <c r="I2" s="172"/>
      <c r="J2" s="172"/>
      <c r="K2" s="172"/>
    </row>
    <row r="3" spans="1:11" ht="66.75" customHeight="1" x14ac:dyDescent="0.25">
      <c r="A3" s="47" t="s">
        <v>2</v>
      </c>
      <c r="B3" s="104" t="s">
        <v>3</v>
      </c>
      <c r="C3" s="177" t="s">
        <v>4</v>
      </c>
      <c r="D3" s="178"/>
      <c r="E3" s="48" t="s">
        <v>5</v>
      </c>
      <c r="F3" s="104" t="s">
        <v>6</v>
      </c>
      <c r="G3" s="104" t="s">
        <v>7</v>
      </c>
      <c r="H3" s="104" t="s">
        <v>47</v>
      </c>
      <c r="I3" s="104" t="s">
        <v>48</v>
      </c>
      <c r="J3" s="104" t="s">
        <v>49</v>
      </c>
      <c r="K3" s="49" t="s">
        <v>8</v>
      </c>
    </row>
    <row r="4" spans="1:11" ht="44.25" customHeight="1" x14ac:dyDescent="0.25">
      <c r="A4" s="133">
        <v>1</v>
      </c>
      <c r="B4" s="130" t="s">
        <v>56</v>
      </c>
      <c r="C4" s="103">
        <f>+VLOOKUP(D4,'[3]FCST SDV (2)'!$C$2:$T$2000,18,0)</f>
        <v>0</v>
      </c>
      <c r="D4" s="95" t="s">
        <v>77</v>
      </c>
      <c r="E4" s="105">
        <f>+VLOOKUP(D4,'[3]FCST SDV (2)'!$C$2:$S$2000,17,0)</f>
        <v>2389500</v>
      </c>
      <c r="F4" s="98">
        <v>3000</v>
      </c>
      <c r="G4" s="84">
        <f>E4/F4</f>
        <v>796.5</v>
      </c>
      <c r="H4" s="173">
        <v>530</v>
      </c>
      <c r="I4" s="173">
        <f>G10-H4</f>
        <v>1521.1111111111109</v>
      </c>
      <c r="J4" s="173">
        <f>H4+I4</f>
        <v>2051.1111111111109</v>
      </c>
      <c r="K4" s="175"/>
    </row>
    <row r="5" spans="1:11" ht="44.25" customHeight="1" x14ac:dyDescent="0.25">
      <c r="A5" s="134"/>
      <c r="B5" s="131"/>
      <c r="C5" s="108">
        <f>+VLOOKUP(D5,'[3]FCST SDV (2)'!$C$2:$T$2000,18,0)</f>
        <v>0</v>
      </c>
      <c r="D5" s="95" t="s">
        <v>78</v>
      </c>
      <c r="E5" s="105">
        <f>+VLOOKUP(D5,'[3]FCST SDV (2)'!$C$2:$S$2000,17,0)</f>
        <v>2145000</v>
      </c>
      <c r="F5" s="98">
        <v>2700</v>
      </c>
      <c r="G5" s="78">
        <f t="shared" ref="G5:G9" si="0">E5/F5</f>
        <v>794.44444444444446</v>
      </c>
      <c r="H5" s="174"/>
      <c r="I5" s="174"/>
      <c r="J5" s="174"/>
      <c r="K5" s="176"/>
    </row>
    <row r="6" spans="1:11" ht="44.25" customHeight="1" x14ac:dyDescent="0.25">
      <c r="A6" s="134"/>
      <c r="B6" s="131"/>
      <c r="C6" s="108">
        <f>+VLOOKUP(D6,'[3]FCST SDV (2)'!$C$2:$T$2000,18,0)</f>
        <v>0</v>
      </c>
      <c r="D6" s="95" t="s">
        <v>79</v>
      </c>
      <c r="E6" s="105">
        <f>+VLOOKUP(D6,'[3]FCST SDV (2)'!$C$2:$S$2000,17,0)</f>
        <v>1376000</v>
      </c>
      <c r="F6" s="98">
        <v>3000</v>
      </c>
      <c r="G6" s="78">
        <v>452</v>
      </c>
      <c r="H6" s="174"/>
      <c r="I6" s="174"/>
      <c r="J6" s="174"/>
      <c r="K6" s="176"/>
    </row>
    <row r="7" spans="1:11" ht="44.25" customHeight="1" x14ac:dyDescent="0.25">
      <c r="A7" s="134"/>
      <c r="B7" s="131"/>
      <c r="C7" s="108">
        <f>+VLOOKUP(D7,'[3]FCST SDV (2)'!$C$2:$T$2000,18,0)</f>
        <v>0</v>
      </c>
      <c r="D7" s="95" t="s">
        <v>43</v>
      </c>
      <c r="E7" s="105">
        <f>+VLOOKUP(D7,'[3]FCST SDV (2)'!$C$2:$S$2000,17,0)</f>
        <v>24500</v>
      </c>
      <c r="F7" s="98">
        <v>3000</v>
      </c>
      <c r="G7" s="78">
        <f t="shared" si="0"/>
        <v>8.1666666666666661</v>
      </c>
      <c r="H7" s="174"/>
      <c r="I7" s="174"/>
      <c r="J7" s="174"/>
      <c r="K7" s="176"/>
    </row>
    <row r="8" spans="1:11" ht="44.25" hidden="1" customHeight="1" x14ac:dyDescent="0.25">
      <c r="A8" s="134"/>
      <c r="B8" s="131"/>
      <c r="C8" s="108">
        <f>+VLOOKUP(D8,'[3]FCST SDV (2)'!$C$2:$T$2000,18,0)</f>
        <v>0</v>
      </c>
      <c r="D8" s="96" t="s">
        <v>80</v>
      </c>
      <c r="E8" s="105">
        <f>+VLOOKUP(D8,'[3]FCST SDV (2)'!$C$2:$S$2000,17,0)</f>
        <v>0</v>
      </c>
      <c r="F8" s="99">
        <v>2000</v>
      </c>
      <c r="G8" s="78">
        <f t="shared" si="0"/>
        <v>0</v>
      </c>
      <c r="H8" s="174"/>
      <c r="I8" s="174"/>
      <c r="J8" s="174"/>
      <c r="K8" s="176"/>
    </row>
    <row r="9" spans="1:11" ht="44.25" hidden="1" customHeight="1" x14ac:dyDescent="0.25">
      <c r="A9" s="134"/>
      <c r="B9" s="131"/>
      <c r="C9" s="108">
        <f>+VLOOKUP(D9,'[3]FCST SDV (2)'!$C$2:$T$2000,18,0)</f>
        <v>0</v>
      </c>
      <c r="D9" s="96" t="s">
        <v>80</v>
      </c>
      <c r="E9" s="105">
        <f>+VLOOKUP(D9,'[3]FCST SDV (2)'!$C$2:$S$2000,17,0)</f>
        <v>0</v>
      </c>
      <c r="F9" s="99">
        <v>2000</v>
      </c>
      <c r="G9" s="78">
        <f t="shared" si="0"/>
        <v>0</v>
      </c>
      <c r="H9" s="174"/>
      <c r="I9" s="174"/>
      <c r="J9" s="174"/>
      <c r="K9" s="176"/>
    </row>
    <row r="10" spans="1:11" s="8" customFormat="1" ht="44.25" customHeight="1" thickBot="1" x14ac:dyDescent="0.3">
      <c r="A10" s="135"/>
      <c r="B10" s="132"/>
      <c r="C10" s="80" t="s">
        <v>9</v>
      </c>
      <c r="D10" s="80"/>
      <c r="E10" s="81">
        <f>+SUM(E4:E9)</f>
        <v>5935000</v>
      </c>
      <c r="F10" s="82"/>
      <c r="G10" s="83">
        <f>+SUM(G4:G9)</f>
        <v>2051.1111111111109</v>
      </c>
      <c r="H10" s="139" t="s">
        <v>89</v>
      </c>
      <c r="I10" s="140"/>
      <c r="J10" s="140"/>
      <c r="K10" s="176"/>
    </row>
    <row r="11" spans="1:11" ht="44.25" customHeight="1" x14ac:dyDescent="0.25">
      <c r="A11" s="133">
        <v>2</v>
      </c>
      <c r="B11" s="130" t="s">
        <v>57</v>
      </c>
      <c r="C11" s="108">
        <f>+VLOOKUP(D11,'[3]FCST SDV (2)'!$C$2:$T$2000,18,0)</f>
        <v>0</v>
      </c>
      <c r="D11" s="95" t="s">
        <v>67</v>
      </c>
      <c r="E11" s="105">
        <f>+VLOOKUP(D11,'[3]FCST SDV (2)'!$C$2:$S$2000,17,0)</f>
        <v>2370000</v>
      </c>
      <c r="F11" s="77">
        <v>3000</v>
      </c>
      <c r="G11" s="84">
        <f>+E11/F11</f>
        <v>790</v>
      </c>
      <c r="H11" s="144">
        <v>488</v>
      </c>
      <c r="I11" s="144">
        <f>G15-H11</f>
        <v>1141.0454545454545</v>
      </c>
      <c r="J11" s="144">
        <f>+H11+I11</f>
        <v>1629.0454545454545</v>
      </c>
      <c r="K11" s="136"/>
    </row>
    <row r="12" spans="1:11" ht="44.25" customHeight="1" x14ac:dyDescent="0.25">
      <c r="A12" s="134"/>
      <c r="B12" s="131"/>
      <c r="C12" s="108">
        <f>+VLOOKUP(D12,'[3]FCST SDV (2)'!$C$2:$T$2000,18,0)</f>
        <v>0</v>
      </c>
      <c r="D12" s="95" t="s">
        <v>68</v>
      </c>
      <c r="E12" s="105">
        <f>+VLOOKUP(D12,'[3]FCST SDV (2)'!$C$2:$S$2000,17,0)</f>
        <v>2115000</v>
      </c>
      <c r="F12" s="77">
        <v>3000</v>
      </c>
      <c r="G12" s="84">
        <f t="shared" ref="G12:G14" si="1">+E12/F12</f>
        <v>705</v>
      </c>
      <c r="H12" s="142"/>
      <c r="I12" s="142"/>
      <c r="J12" s="142"/>
      <c r="K12" s="136"/>
    </row>
    <row r="13" spans="1:11" ht="44.25" customHeight="1" x14ac:dyDescent="0.25">
      <c r="A13" s="134"/>
      <c r="B13" s="131"/>
      <c r="C13" s="108">
        <f>+VLOOKUP(D13,'[3]FCST SDV (2)'!$C$2:$T$2000,18,0)</f>
        <v>0</v>
      </c>
      <c r="D13" s="96" t="s">
        <v>64</v>
      </c>
      <c r="E13" s="105">
        <f>+VLOOKUP(D13,'[3]FCST SDV (2)'!$C$2:$S$2000,17,0)</f>
        <v>1330000</v>
      </c>
      <c r="F13" s="79">
        <v>10000</v>
      </c>
      <c r="G13" s="84">
        <f t="shared" si="1"/>
        <v>133</v>
      </c>
      <c r="H13" s="142"/>
      <c r="I13" s="142"/>
      <c r="J13" s="142"/>
      <c r="K13" s="136"/>
    </row>
    <row r="14" spans="1:11" ht="44.25" customHeight="1" x14ac:dyDescent="0.25">
      <c r="A14" s="134"/>
      <c r="B14" s="131"/>
      <c r="C14" s="108">
        <f>+VLOOKUP(D14,'[3]FCST SDV (2)'!$C$2:$T$2000,18,0)</f>
        <v>0</v>
      </c>
      <c r="D14" s="96" t="s">
        <v>42</v>
      </c>
      <c r="E14" s="105">
        <f>+VLOOKUP(D14,'[3]FCST SDV (2)'!$C$2:$S$2000,17,0)</f>
        <v>11500</v>
      </c>
      <c r="F14" s="79">
        <v>11000</v>
      </c>
      <c r="G14" s="84">
        <f t="shared" si="1"/>
        <v>1.0454545454545454</v>
      </c>
      <c r="H14" s="142"/>
      <c r="I14" s="142"/>
      <c r="J14" s="142"/>
      <c r="K14" s="136"/>
    </row>
    <row r="15" spans="1:11" s="8" customFormat="1" ht="44.25" customHeight="1" thickBot="1" x14ac:dyDescent="0.3">
      <c r="A15" s="135"/>
      <c r="B15" s="132"/>
      <c r="C15" s="85" t="s">
        <v>9</v>
      </c>
      <c r="D15" s="86"/>
      <c r="E15" s="87">
        <f>+SUM(E11:E14)</f>
        <v>5826500</v>
      </c>
      <c r="F15" s="88"/>
      <c r="G15" s="83">
        <f>+SUM(G11:G14)</f>
        <v>1629.0454545454545</v>
      </c>
      <c r="H15" s="137" t="s">
        <v>90</v>
      </c>
      <c r="I15" s="138"/>
      <c r="J15" s="138"/>
      <c r="K15" s="136"/>
    </row>
    <row r="16" spans="1:11" ht="44.25" customHeight="1" x14ac:dyDescent="0.25">
      <c r="A16" s="129">
        <v>3</v>
      </c>
      <c r="B16" s="129" t="s">
        <v>58</v>
      </c>
      <c r="C16" s="108">
        <f>+VLOOKUP(D16,'[3]FCST SDV (2)'!$C$2:$T$2000,18,0)</f>
        <v>0</v>
      </c>
      <c r="D16" s="94" t="s">
        <v>41</v>
      </c>
      <c r="E16" s="105">
        <f>+VLOOKUP(D16,'[3]FCST SDV (2)'!$C$2:$S$2000,17,0)</f>
        <v>0</v>
      </c>
      <c r="F16" s="97">
        <v>19000</v>
      </c>
      <c r="G16" s="84">
        <f>+E16/F16</f>
        <v>0</v>
      </c>
      <c r="H16" s="136">
        <v>486</v>
      </c>
      <c r="I16" s="136">
        <f>G22-H16</f>
        <v>1978</v>
      </c>
      <c r="J16" s="136">
        <f>+H16+I16</f>
        <v>2464</v>
      </c>
      <c r="K16" s="141"/>
    </row>
    <row r="17" spans="1:11" ht="44.25" customHeight="1" x14ac:dyDescent="0.25">
      <c r="A17" s="130"/>
      <c r="B17" s="130"/>
      <c r="C17" s="108">
        <f>+VLOOKUP(D17,'[3]FCST SDV (2)'!$C$2:$T$2000,18,0)</f>
        <v>0</v>
      </c>
      <c r="D17" s="95" t="s">
        <v>82</v>
      </c>
      <c r="E17" s="105">
        <f>+VLOOKUP(D17,'[3]FCST SDV (2)'!$C$2:$S$2000,17,0)</f>
        <v>2355000</v>
      </c>
      <c r="F17" s="98">
        <v>3000</v>
      </c>
      <c r="G17" s="84">
        <f t="shared" ref="G17:G21" si="2">+E17/F17</f>
        <v>785</v>
      </c>
      <c r="H17" s="136"/>
      <c r="I17" s="136"/>
      <c r="J17" s="136"/>
      <c r="K17" s="142"/>
    </row>
    <row r="18" spans="1:11" ht="44.25" customHeight="1" x14ac:dyDescent="0.25">
      <c r="A18" s="130"/>
      <c r="B18" s="130"/>
      <c r="C18" s="108">
        <f>+VLOOKUP(D18,'[3]FCST SDV (2)'!$C$2:$T$2000,18,0)</f>
        <v>0</v>
      </c>
      <c r="D18" s="95" t="s">
        <v>83</v>
      </c>
      <c r="E18" s="105">
        <f>+VLOOKUP(D18,'[3]FCST SDV (2)'!$C$2:$S$2000,17,0)</f>
        <v>2280000</v>
      </c>
      <c r="F18" s="98">
        <v>5000</v>
      </c>
      <c r="G18" s="84">
        <f t="shared" si="2"/>
        <v>456</v>
      </c>
      <c r="H18" s="136"/>
      <c r="I18" s="136"/>
      <c r="J18" s="136"/>
      <c r="K18" s="142"/>
    </row>
    <row r="19" spans="1:11" ht="44.25" customHeight="1" x14ac:dyDescent="0.25">
      <c r="A19" s="130"/>
      <c r="B19" s="130"/>
      <c r="C19" s="108">
        <f>+VLOOKUP(D19,'[3]FCST SDV (2)'!$C$2:$T$2000,18,0)</f>
        <v>0</v>
      </c>
      <c r="D19" s="95" t="s">
        <v>85</v>
      </c>
      <c r="E19" s="105">
        <f>+VLOOKUP(D19,'[3]FCST SDV (2)'!$C$2:$S$2000,17,0)</f>
        <v>2145000</v>
      </c>
      <c r="F19" s="98">
        <v>3000</v>
      </c>
      <c r="G19" s="84">
        <f t="shared" si="2"/>
        <v>715</v>
      </c>
      <c r="H19" s="136"/>
      <c r="I19" s="136"/>
      <c r="J19" s="136"/>
      <c r="K19" s="142"/>
    </row>
    <row r="20" spans="1:11" ht="44.25" customHeight="1" x14ac:dyDescent="0.25">
      <c r="A20" s="130"/>
      <c r="B20" s="130"/>
      <c r="C20" s="108">
        <f>+VLOOKUP(D20,'[3]FCST SDV (2)'!$C$2:$T$2000,18,0)</f>
        <v>0</v>
      </c>
      <c r="D20" s="95" t="s">
        <v>84</v>
      </c>
      <c r="E20" s="105">
        <f>+VLOOKUP(D20,'[3]FCST SDV (2)'!$C$2:$S$2000,17,0)</f>
        <v>2055000</v>
      </c>
      <c r="F20" s="98">
        <v>5000</v>
      </c>
      <c r="G20" s="84">
        <f t="shared" si="2"/>
        <v>411</v>
      </c>
      <c r="H20" s="136"/>
      <c r="I20" s="136"/>
      <c r="J20" s="136"/>
      <c r="K20" s="142"/>
    </row>
    <row r="21" spans="1:11" ht="44.25" customHeight="1" x14ac:dyDescent="0.25">
      <c r="A21" s="131"/>
      <c r="B21" s="131"/>
      <c r="C21" s="108">
        <f>+VLOOKUP(D21,'[3]FCST SDV (2)'!$C$2:$T$2000,18,0)</f>
        <v>0</v>
      </c>
      <c r="D21" s="100" t="s">
        <v>65</v>
      </c>
      <c r="E21" s="105">
        <f>+VLOOKUP(D21,'[3]FCST SDV (2)'!$C$2:$S$2000,17,0)</f>
        <v>1455000</v>
      </c>
      <c r="F21" s="99">
        <v>15000</v>
      </c>
      <c r="G21" s="84">
        <f t="shared" si="2"/>
        <v>97</v>
      </c>
      <c r="H21" s="136"/>
      <c r="I21" s="136"/>
      <c r="J21" s="136"/>
      <c r="K21" s="142"/>
    </row>
    <row r="22" spans="1:11" s="8" customFormat="1" ht="44.25" customHeight="1" thickBot="1" x14ac:dyDescent="0.3">
      <c r="A22" s="132"/>
      <c r="B22" s="132"/>
      <c r="C22" s="85" t="s">
        <v>9</v>
      </c>
      <c r="D22" s="102"/>
      <c r="E22" s="109">
        <f>+SUM(E16:E21)</f>
        <v>10290000</v>
      </c>
      <c r="F22" s="101"/>
      <c r="G22" s="83">
        <f>+SUM(G16:G21)</f>
        <v>2464</v>
      </c>
      <c r="H22" s="139" t="s">
        <v>92</v>
      </c>
      <c r="I22" s="140"/>
      <c r="J22" s="140"/>
      <c r="K22" s="143"/>
    </row>
    <row r="23" spans="1:11" ht="44.25" customHeight="1" x14ac:dyDescent="0.25">
      <c r="A23" s="165">
        <v>4</v>
      </c>
      <c r="B23" s="129" t="s">
        <v>59</v>
      </c>
      <c r="C23" s="107">
        <f>+VLOOKUP(D23,'[3]FCST SDV (2)'!$C$2:$T$2000,18,0)</f>
        <v>0</v>
      </c>
      <c r="D23" s="94" t="s">
        <v>40</v>
      </c>
      <c r="E23" s="110">
        <f>+VLOOKUP(D23,'[3]FCST SDV (2)'!$C$2:$S$2000,17,0)</f>
        <v>186000</v>
      </c>
      <c r="F23" s="97">
        <v>3000</v>
      </c>
      <c r="G23" s="111">
        <f>+E23/F23</f>
        <v>62</v>
      </c>
      <c r="H23" s="156">
        <v>118</v>
      </c>
      <c r="I23" s="156">
        <f>+G27-H23</f>
        <v>97</v>
      </c>
      <c r="J23" s="156">
        <f>+H23+I23</f>
        <v>215</v>
      </c>
      <c r="K23" s="150"/>
    </row>
    <row r="24" spans="1:11" ht="44.25" customHeight="1" x14ac:dyDescent="0.25">
      <c r="A24" s="166"/>
      <c r="B24" s="131"/>
      <c r="C24" s="108">
        <f>+VLOOKUP(D24,'[3]FCST SDV (2)'!$C$2:$T$2000,18,0)</f>
        <v>0</v>
      </c>
      <c r="D24" s="95" t="s">
        <v>10</v>
      </c>
      <c r="E24" s="105">
        <f>+VLOOKUP(D24,'[3]FCST SDV (2)'!$C$2:$S$2000,17,0)</f>
        <v>153000</v>
      </c>
      <c r="F24" s="98">
        <v>3000</v>
      </c>
      <c r="G24" s="84">
        <f t="shared" ref="G24:G26" si="3">+E24/F24</f>
        <v>51</v>
      </c>
      <c r="H24" s="157"/>
      <c r="I24" s="157"/>
      <c r="J24" s="157"/>
      <c r="K24" s="151"/>
    </row>
    <row r="25" spans="1:11" ht="44.25" customHeight="1" x14ac:dyDescent="0.25">
      <c r="A25" s="166"/>
      <c r="B25" s="131"/>
      <c r="C25" s="108">
        <f>+VLOOKUP(D25,'[3]FCST SDV (2)'!$C$2:$T$2000,18,0)</f>
        <v>0</v>
      </c>
      <c r="D25" s="96" t="s">
        <v>11</v>
      </c>
      <c r="E25" s="105">
        <f>+VLOOKUP(D25,'[3]FCST SDV (2)'!$C$2:$S$2000,17,0)</f>
        <v>96000</v>
      </c>
      <c r="F25" s="99">
        <v>3000</v>
      </c>
      <c r="G25" s="84">
        <f t="shared" si="3"/>
        <v>32</v>
      </c>
      <c r="H25" s="157"/>
      <c r="I25" s="157"/>
      <c r="J25" s="157"/>
      <c r="K25" s="151"/>
    </row>
    <row r="26" spans="1:11" ht="44.25" customHeight="1" x14ac:dyDescent="0.25">
      <c r="A26" s="166"/>
      <c r="B26" s="131"/>
      <c r="C26" s="108">
        <f>+VLOOKUP(D26,'[3]FCST SDV (2)'!$C$2:$T$2000,18,0)</f>
        <v>0</v>
      </c>
      <c r="D26" s="96" t="s">
        <v>66</v>
      </c>
      <c r="E26" s="105">
        <f>+VLOOKUP(D26,'[3]FCST SDV (2)'!$C$2:$S$2000,17,0)</f>
        <v>210000</v>
      </c>
      <c r="F26" s="99">
        <v>3000</v>
      </c>
      <c r="G26" s="84">
        <f t="shared" si="3"/>
        <v>70</v>
      </c>
      <c r="H26" s="157"/>
      <c r="I26" s="157"/>
      <c r="J26" s="157"/>
      <c r="K26" s="151"/>
    </row>
    <row r="27" spans="1:11" s="8" customFormat="1" ht="44.25" customHeight="1" thickBot="1" x14ac:dyDescent="0.3">
      <c r="A27" s="167"/>
      <c r="B27" s="132"/>
      <c r="C27" s="149" t="s">
        <v>9</v>
      </c>
      <c r="D27" s="149"/>
      <c r="E27" s="109">
        <f>+SUM(E23:E26)</f>
        <v>645000</v>
      </c>
      <c r="F27" s="82"/>
      <c r="G27" s="83">
        <f>+SUM(G23:G26)</f>
        <v>215</v>
      </c>
      <c r="H27" s="139" t="s">
        <v>91</v>
      </c>
      <c r="I27" s="140"/>
      <c r="J27" s="140"/>
      <c r="K27" s="152"/>
    </row>
    <row r="28" spans="1:11" ht="44.25" hidden="1" customHeight="1" x14ac:dyDescent="0.25">
      <c r="A28" s="159">
        <v>5</v>
      </c>
      <c r="B28" s="162" t="s">
        <v>69</v>
      </c>
      <c r="C28" s="59" t="str">
        <f>VLOOKUP(D28,[4]FCSTSDV!$C$2:$Q$2000,15,0)</f>
        <v xml:space="preserve">JNTC C -WINDOW  </v>
      </c>
      <c r="D28" s="65" t="s">
        <v>44</v>
      </c>
      <c r="E28" s="60">
        <f>VLOOKUP(D28,[4]FCSTSDV!$C$2:$P$2000,14,0)</f>
        <v>720000</v>
      </c>
      <c r="F28" s="66">
        <v>2000</v>
      </c>
      <c r="G28" s="60">
        <f>E28/F28</f>
        <v>360</v>
      </c>
      <c r="H28" s="153">
        <v>20</v>
      </c>
      <c r="I28" s="153">
        <f>G30-H28</f>
        <v>700</v>
      </c>
      <c r="J28" s="153">
        <f>H28+I28</f>
        <v>720</v>
      </c>
      <c r="K28" s="146"/>
    </row>
    <row r="29" spans="1:11" ht="44.25" hidden="1" customHeight="1" x14ac:dyDescent="0.25">
      <c r="A29" s="160"/>
      <c r="B29" s="163"/>
      <c r="C29" s="27" t="str">
        <f>VLOOKUP(D29,[4]FCSTSDV!$C$2:$Q$2000,15,0)</f>
        <v xml:space="preserve">JNTC C -WINDOW  </v>
      </c>
      <c r="D29" s="46" t="s">
        <v>45</v>
      </c>
      <c r="E29" s="19">
        <f>VLOOKUP(D29,[4]FCSTSDV!$C$2:$P$2000,14,0)</f>
        <v>720000</v>
      </c>
      <c r="F29" s="20">
        <v>2000</v>
      </c>
      <c r="G29" s="19">
        <f>E29/F29</f>
        <v>360</v>
      </c>
      <c r="H29" s="154"/>
      <c r="I29" s="154"/>
      <c r="J29" s="154"/>
      <c r="K29" s="155"/>
    </row>
    <row r="30" spans="1:11" s="8" customFormat="1" ht="44.25" hidden="1" customHeight="1" thickBot="1" x14ac:dyDescent="0.3">
      <c r="A30" s="161"/>
      <c r="B30" s="164"/>
      <c r="C30" s="147" t="s">
        <v>9</v>
      </c>
      <c r="D30" s="147"/>
      <c r="E30" s="62">
        <f>SUM(E28:E29)</f>
        <v>1440000</v>
      </c>
      <c r="F30" s="63"/>
      <c r="G30" s="64">
        <f>SUM(G28:G29)</f>
        <v>720</v>
      </c>
      <c r="H30" s="148">
        <v>1440000</v>
      </c>
      <c r="I30" s="148"/>
      <c r="J30" s="148"/>
      <c r="K30" s="155"/>
    </row>
    <row r="31" spans="1:11" ht="44.25" hidden="1" customHeight="1" x14ac:dyDescent="0.25">
      <c r="A31" s="168">
        <v>6</v>
      </c>
      <c r="B31" s="169" t="s">
        <v>55</v>
      </c>
      <c r="C31" s="59" t="str">
        <f>VLOOKUP(D31,[4]FCSTSDV!$C$2:$Q$2000,15,0)</f>
        <v>VQ01 C - WINDOW</v>
      </c>
      <c r="D31" s="67" t="s">
        <v>50</v>
      </c>
      <c r="E31" s="60">
        <f>VLOOKUP(D31,[4]FCSTSDV!$C$2:$P$2000,14,0)</f>
        <v>1140000</v>
      </c>
      <c r="F31" s="61">
        <v>6000</v>
      </c>
      <c r="G31" s="60">
        <f>E31/F31</f>
        <v>190</v>
      </c>
      <c r="H31" s="68">
        <v>0</v>
      </c>
      <c r="I31" s="68">
        <f>G32-H31</f>
        <v>190</v>
      </c>
      <c r="J31" s="68">
        <f>H31+I31</f>
        <v>190</v>
      </c>
      <c r="K31" s="145"/>
    </row>
    <row r="32" spans="1:11" s="8" customFormat="1" ht="44.25" hidden="1" customHeight="1" thickBot="1" x14ac:dyDescent="0.3">
      <c r="A32" s="161"/>
      <c r="B32" s="164"/>
      <c r="C32" s="147" t="s">
        <v>9</v>
      </c>
      <c r="D32" s="147"/>
      <c r="E32" s="62">
        <f>SUM(E31:E31)</f>
        <v>1140000</v>
      </c>
      <c r="F32" s="63"/>
      <c r="G32" s="64">
        <f>SUM(G31:G31)</f>
        <v>190</v>
      </c>
      <c r="H32" s="148" t="s">
        <v>51</v>
      </c>
      <c r="I32" s="148"/>
      <c r="J32" s="148"/>
      <c r="K32" s="146"/>
    </row>
    <row r="33" spans="1:11" ht="44.25" customHeight="1" x14ac:dyDescent="0.3">
      <c r="A33" s="50"/>
      <c r="B33" s="51"/>
      <c r="C33" s="158"/>
      <c r="D33" s="158"/>
      <c r="E33" s="60"/>
      <c r="F33" s="60"/>
      <c r="G33" s="60"/>
      <c r="H33" s="68"/>
      <c r="I33" s="68"/>
      <c r="J33" s="68"/>
      <c r="K33" s="23"/>
    </row>
    <row r="34" spans="1:11" ht="44.25" customHeight="1" x14ac:dyDescent="0.3">
      <c r="A34" s="50"/>
      <c r="B34" s="51"/>
      <c r="C34" s="73"/>
      <c r="D34" s="74"/>
      <c r="E34" s="60"/>
      <c r="F34" s="60"/>
      <c r="G34" s="60"/>
      <c r="H34" s="68"/>
      <c r="I34" s="68"/>
      <c r="J34" s="68"/>
      <c r="K34" s="23"/>
    </row>
    <row r="35" spans="1:11" ht="44.25" customHeight="1" x14ac:dyDescent="0.3">
      <c r="A35" s="50"/>
      <c r="B35" s="51"/>
      <c r="C35" s="73"/>
      <c r="D35" s="74"/>
      <c r="E35" s="60"/>
      <c r="F35" s="60"/>
      <c r="G35" s="60"/>
      <c r="H35" s="68"/>
      <c r="I35" s="68"/>
      <c r="J35" s="68"/>
      <c r="K35" s="23"/>
    </row>
    <row r="36" spans="1:11" ht="44.25" customHeight="1" x14ac:dyDescent="0.3">
      <c r="A36" s="50"/>
      <c r="B36" s="51"/>
      <c r="C36" s="73"/>
      <c r="D36" s="74"/>
      <c r="E36" s="60"/>
      <c r="F36" s="60"/>
      <c r="G36" s="60"/>
      <c r="H36" s="68"/>
      <c r="I36" s="68"/>
      <c r="J36" s="68"/>
      <c r="K36" s="23"/>
    </row>
    <row r="37" spans="1:11" ht="44.25" customHeight="1" x14ac:dyDescent="0.3">
      <c r="A37" s="50"/>
      <c r="B37" s="51"/>
      <c r="C37" s="73"/>
      <c r="D37" s="74"/>
      <c r="E37" s="60"/>
      <c r="F37" s="60"/>
      <c r="G37" s="60"/>
      <c r="H37" s="68"/>
      <c r="I37" s="68"/>
      <c r="J37" s="68"/>
      <c r="K37" s="23"/>
    </row>
    <row r="38" spans="1:11" ht="44.25" customHeight="1" x14ac:dyDescent="0.3">
      <c r="A38" s="50"/>
      <c r="B38" s="51"/>
      <c r="C38" s="73"/>
      <c r="D38" s="74"/>
      <c r="E38" s="60"/>
      <c r="F38" s="60"/>
      <c r="G38" s="60"/>
      <c r="H38" s="68"/>
      <c r="I38" s="68"/>
      <c r="J38" s="68"/>
      <c r="K38" s="23"/>
    </row>
    <row r="39" spans="1:11" ht="44.25" customHeight="1" x14ac:dyDescent="0.3">
      <c r="A39" s="50"/>
      <c r="B39" s="51"/>
      <c r="C39" s="73"/>
      <c r="D39" s="74"/>
      <c r="E39" s="60"/>
      <c r="F39" s="60"/>
      <c r="G39" s="60"/>
      <c r="H39" s="68"/>
      <c r="I39" s="68"/>
      <c r="J39" s="68"/>
      <c r="K39" s="23"/>
    </row>
    <row r="40" spans="1:11" ht="44.25" customHeight="1" x14ac:dyDescent="0.3">
      <c r="A40" s="50"/>
      <c r="B40" s="51"/>
      <c r="C40" s="73"/>
      <c r="D40" s="74"/>
      <c r="E40" s="60"/>
      <c r="F40" s="60"/>
      <c r="G40" s="60"/>
      <c r="H40" s="68"/>
      <c r="I40" s="68"/>
      <c r="J40" s="68"/>
      <c r="K40" s="23"/>
    </row>
    <row r="41" spans="1:11" ht="44.25" customHeight="1" x14ac:dyDescent="0.3">
      <c r="A41" s="50"/>
      <c r="B41" s="51"/>
      <c r="C41" s="73"/>
      <c r="D41" s="74"/>
      <c r="E41" s="60"/>
      <c r="F41" s="60"/>
      <c r="G41" s="60"/>
      <c r="H41" s="68"/>
      <c r="I41" s="68"/>
      <c r="J41" s="68"/>
      <c r="K41" s="23"/>
    </row>
    <row r="42" spans="1:11" ht="44.25" customHeight="1" x14ac:dyDescent="0.3">
      <c r="A42" s="50"/>
      <c r="B42" s="51"/>
      <c r="C42" s="73"/>
      <c r="D42" s="74"/>
      <c r="E42" s="60"/>
      <c r="F42" s="60"/>
      <c r="G42" s="60"/>
      <c r="H42" s="68"/>
      <c r="I42" s="68"/>
      <c r="J42" s="68"/>
      <c r="K42" s="23"/>
    </row>
    <row r="43" spans="1:11" ht="44.25" customHeight="1" x14ac:dyDescent="0.3">
      <c r="A43" s="50"/>
      <c r="B43" s="51"/>
      <c r="C43" s="73"/>
      <c r="D43" s="74"/>
      <c r="E43" s="60"/>
      <c r="F43" s="60"/>
      <c r="G43" s="60"/>
      <c r="H43" s="68"/>
      <c r="I43" s="68"/>
      <c r="J43" s="68"/>
      <c r="K43" s="23"/>
    </row>
    <row r="44" spans="1:11" ht="44.25" customHeight="1" x14ac:dyDescent="0.3">
      <c r="A44" s="50"/>
      <c r="B44" s="51"/>
      <c r="C44" s="73"/>
      <c r="D44" s="74"/>
      <c r="E44" s="60"/>
      <c r="F44" s="60"/>
      <c r="G44" s="60"/>
      <c r="H44" s="68"/>
      <c r="I44" s="68"/>
      <c r="J44" s="68"/>
      <c r="K44" s="23"/>
    </row>
    <row r="45" spans="1:11" ht="44.25" customHeight="1" x14ac:dyDescent="0.3">
      <c r="A45" s="10"/>
      <c r="B45" s="21"/>
      <c r="C45" s="28"/>
      <c r="D45" s="24"/>
      <c r="E45" s="25"/>
      <c r="F45" s="25"/>
      <c r="G45" s="25"/>
      <c r="H45" s="22"/>
      <c r="I45" s="22"/>
      <c r="J45" s="22"/>
      <c r="K45" s="23"/>
    </row>
    <row r="46" spans="1:11" ht="44.25" customHeight="1" x14ac:dyDescent="0.3">
      <c r="A46" s="10"/>
      <c r="B46" s="21"/>
      <c r="C46" s="28"/>
      <c r="D46" s="24"/>
      <c r="E46" s="25"/>
      <c r="F46" s="25"/>
      <c r="G46" s="25"/>
      <c r="H46" s="22"/>
      <c r="I46" s="22"/>
      <c r="J46" s="22"/>
      <c r="K46" s="23"/>
    </row>
    <row r="47" spans="1:11" ht="44.25" customHeight="1" x14ac:dyDescent="0.3">
      <c r="A47" s="72"/>
      <c r="B47" s="21"/>
      <c r="C47" s="28"/>
      <c r="D47" s="24"/>
      <c r="E47" s="71"/>
      <c r="F47" s="71"/>
      <c r="G47" s="71"/>
      <c r="H47" s="70"/>
      <c r="I47" s="70"/>
      <c r="J47" s="70"/>
      <c r="K47" s="23"/>
    </row>
    <row r="48" spans="1:11" ht="44.25" customHeight="1" x14ac:dyDescent="0.3">
      <c r="A48" s="72"/>
      <c r="B48" s="21"/>
      <c r="C48" s="28"/>
      <c r="D48" s="24"/>
      <c r="E48" s="71"/>
      <c r="F48" s="71"/>
      <c r="G48" s="71"/>
      <c r="H48" s="70"/>
      <c r="I48" s="70"/>
      <c r="J48" s="70"/>
      <c r="K48" s="23"/>
    </row>
    <row r="49" spans="1:11" ht="15" customHeight="1" x14ac:dyDescent="0.35">
      <c r="A49" s="11"/>
      <c r="B49" s="9"/>
      <c r="D49" s="12"/>
      <c r="E49" s="9"/>
      <c r="F49" s="9"/>
      <c r="G49" s="9"/>
      <c r="H49" s="9"/>
      <c r="I49" s="9"/>
      <c r="J49" s="9"/>
      <c r="K49" s="9"/>
    </row>
    <row r="50" spans="1:11" ht="15" customHeight="1" x14ac:dyDescent="0.3"/>
  </sheetData>
  <mergeCells count="47">
    <mergeCell ref="A1:K1"/>
    <mergeCell ref="A2:B2"/>
    <mergeCell ref="C2:K2"/>
    <mergeCell ref="A4:A10"/>
    <mergeCell ref="B4:B10"/>
    <mergeCell ref="H4:H9"/>
    <mergeCell ref="I4:I9"/>
    <mergeCell ref="J4:J9"/>
    <mergeCell ref="K4:K10"/>
    <mergeCell ref="H10:J10"/>
    <mergeCell ref="C3:D3"/>
    <mergeCell ref="C33:D33"/>
    <mergeCell ref="A28:A30"/>
    <mergeCell ref="B28:B30"/>
    <mergeCell ref="A23:A27"/>
    <mergeCell ref="B23:B27"/>
    <mergeCell ref="A31:A32"/>
    <mergeCell ref="B31:B32"/>
    <mergeCell ref="K31:K32"/>
    <mergeCell ref="C32:D32"/>
    <mergeCell ref="H32:J32"/>
    <mergeCell ref="C30:D30"/>
    <mergeCell ref="C27:D27"/>
    <mergeCell ref="K23:K27"/>
    <mergeCell ref="I28:I29"/>
    <mergeCell ref="J28:J29"/>
    <mergeCell ref="H27:J27"/>
    <mergeCell ref="K28:K30"/>
    <mergeCell ref="H30:J30"/>
    <mergeCell ref="H28:H29"/>
    <mergeCell ref="H23:H26"/>
    <mergeCell ref="I23:I26"/>
    <mergeCell ref="J23:J26"/>
    <mergeCell ref="B16:B22"/>
    <mergeCell ref="A16:A22"/>
    <mergeCell ref="B11:B15"/>
    <mergeCell ref="A11:A15"/>
    <mergeCell ref="K11:K15"/>
    <mergeCell ref="H15:J15"/>
    <mergeCell ref="H22:J22"/>
    <mergeCell ref="H16:H21"/>
    <mergeCell ref="I16:I21"/>
    <mergeCell ref="J16:J21"/>
    <mergeCell ref="K16:K22"/>
    <mergeCell ref="H11:H14"/>
    <mergeCell ref="I11:I14"/>
    <mergeCell ref="J11:J14"/>
  </mergeCells>
  <conditionalFormatting sqref="D28">
    <cfRule type="duplicateValues" dxfId="17" priority="71"/>
  </conditionalFormatting>
  <conditionalFormatting sqref="D28">
    <cfRule type="duplicateValues" dxfId="16" priority="70"/>
  </conditionalFormatting>
  <conditionalFormatting sqref="D28">
    <cfRule type="duplicateValues" dxfId="15" priority="72"/>
  </conditionalFormatting>
  <conditionalFormatting sqref="D28">
    <cfRule type="duplicateValues" dxfId="14" priority="73"/>
  </conditionalFormatting>
  <conditionalFormatting sqref="D28">
    <cfRule type="duplicateValues" dxfId="13" priority="74"/>
  </conditionalFormatting>
  <conditionalFormatting sqref="D29">
    <cfRule type="duplicateValues" dxfId="12" priority="66"/>
  </conditionalFormatting>
  <conditionalFormatting sqref="D29">
    <cfRule type="duplicateValues" dxfId="11" priority="65"/>
  </conditionalFormatting>
  <conditionalFormatting sqref="D29">
    <cfRule type="duplicateValues" dxfId="10" priority="67"/>
  </conditionalFormatting>
  <conditionalFormatting sqref="D29">
    <cfRule type="duplicateValues" dxfId="9" priority="68"/>
  </conditionalFormatting>
  <conditionalFormatting sqref="D29">
    <cfRule type="duplicateValues" dxfId="8" priority="69"/>
  </conditionalFormatting>
  <conditionalFormatting sqref="D31">
    <cfRule type="duplicateValues" dxfId="7" priority="61"/>
  </conditionalFormatting>
  <conditionalFormatting sqref="D31">
    <cfRule type="duplicateValues" dxfId="6" priority="60"/>
  </conditionalFormatting>
  <conditionalFormatting sqref="D31">
    <cfRule type="duplicateValues" dxfId="5" priority="62"/>
  </conditionalFormatting>
  <conditionalFormatting sqref="D31">
    <cfRule type="duplicateValues" dxfId="4" priority="63"/>
  </conditionalFormatting>
  <conditionalFormatting sqref="D31">
    <cfRule type="duplicateValues" dxfId="3" priority="64"/>
  </conditionalFormatting>
  <conditionalFormatting sqref="D21">
    <cfRule type="duplicateValues" dxfId="2" priority="75"/>
  </conditionalFormatting>
  <conditionalFormatting sqref="D21">
    <cfRule type="duplicateValues" dxfId="1" priority="82"/>
    <cfRule type="duplicateValues" dxfId="0" priority="83"/>
  </conditionalFormatting>
  <printOptions horizontalCentered="1" verticalCentered="1"/>
  <pageMargins left="0" right="0" top="0" bottom="0" header="0" footer="0"/>
  <pageSetup paperSize="9" scale="4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7:M20"/>
  <sheetViews>
    <sheetView workbookViewId="0">
      <selection activeCell="C10" sqref="C10"/>
    </sheetView>
  </sheetViews>
  <sheetFormatPr defaultRowHeight="15" x14ac:dyDescent="0.25"/>
  <sheetData>
    <row r="7" spans="11:13" x14ac:dyDescent="0.25">
      <c r="K7" s="179" t="s">
        <v>70</v>
      </c>
      <c r="L7" s="180"/>
      <c r="M7" s="181"/>
    </row>
    <row r="8" spans="11:13" x14ac:dyDescent="0.25">
      <c r="K8" s="182" t="s">
        <v>71</v>
      </c>
      <c r="L8" s="76" t="s">
        <v>72</v>
      </c>
      <c r="M8" s="76">
        <v>45</v>
      </c>
    </row>
    <row r="9" spans="11:13" x14ac:dyDescent="0.25">
      <c r="K9" s="183"/>
      <c r="L9" s="76" t="s">
        <v>73</v>
      </c>
      <c r="M9" s="76">
        <v>35</v>
      </c>
    </row>
    <row r="10" spans="11:13" x14ac:dyDescent="0.25">
      <c r="K10" s="183"/>
      <c r="L10" s="76" t="s">
        <v>74</v>
      </c>
      <c r="M10" s="76">
        <v>30</v>
      </c>
    </row>
    <row r="11" spans="11:13" x14ac:dyDescent="0.25">
      <c r="K11" s="184"/>
      <c r="L11" s="76" t="s">
        <v>75</v>
      </c>
      <c r="M11" s="76">
        <v>10</v>
      </c>
    </row>
    <row r="12" spans="11:13" x14ac:dyDescent="0.25">
      <c r="K12" s="179" t="s">
        <v>70</v>
      </c>
      <c r="L12" s="180"/>
      <c r="M12" s="181"/>
    </row>
    <row r="13" spans="11:13" x14ac:dyDescent="0.25">
      <c r="K13" s="182" t="s">
        <v>76</v>
      </c>
      <c r="L13" s="76">
        <v>255</v>
      </c>
      <c r="M13" s="76">
        <v>35</v>
      </c>
    </row>
    <row r="14" spans="11:13" x14ac:dyDescent="0.25">
      <c r="K14" s="183"/>
      <c r="L14" s="76">
        <v>260</v>
      </c>
      <c r="M14" s="76">
        <v>45</v>
      </c>
    </row>
    <row r="15" spans="11:13" x14ac:dyDescent="0.25">
      <c r="K15" s="183"/>
      <c r="L15" s="76"/>
      <c r="M15" s="76">
        <v>30</v>
      </c>
    </row>
    <row r="16" spans="11:13" x14ac:dyDescent="0.25">
      <c r="K16" s="184"/>
      <c r="L16" s="76">
        <v>270</v>
      </c>
      <c r="M16" s="76">
        <v>10</v>
      </c>
    </row>
    <row r="17" spans="7:9" x14ac:dyDescent="0.25">
      <c r="G17" s="76" t="s">
        <v>81</v>
      </c>
    </row>
    <row r="20" spans="7:9" x14ac:dyDescent="0.25">
      <c r="I20" s="76"/>
    </row>
  </sheetData>
  <mergeCells count="4">
    <mergeCell ref="K12:M12"/>
    <mergeCell ref="K7:M7"/>
    <mergeCell ref="K8:K11"/>
    <mergeCell ref="K13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BOBIN</vt:lpstr>
      <vt:lpstr>chi tiết ống nhựard (4)</vt:lpstr>
      <vt:lpstr>Sheet1</vt:lpstr>
      <vt:lpstr>BOBIN!Print_Area</vt:lpstr>
      <vt:lpstr>'chi tiết ống nhựard (4)'!Print_Area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CUONG</dc:creator>
  <cp:lastModifiedBy>Admin</cp:lastModifiedBy>
  <cp:lastPrinted>2020-10-06T08:17:01Z</cp:lastPrinted>
  <dcterms:created xsi:type="dcterms:W3CDTF">2020-01-18T06:29:14Z</dcterms:created>
  <dcterms:modified xsi:type="dcterms:W3CDTF">2020-10-06T08:17:26Z</dcterms:modified>
</cp:coreProperties>
</file>