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ƯƠNG_2020\ĐXMH 2020\T10\5.10\"/>
    </mc:Choice>
  </mc:AlternateContent>
  <xr:revisionPtr revIDLastSave="0" documentId="13_ncr:1_{69407B3D-C10B-4775-8185-5EF940A964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5.10.2020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'05.10.2020'!$A$2:$AY$146</definedName>
    <definedName name="A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0">'05.10.2020'!$A$1:$AM$153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>#REF!</definedName>
    <definedName name="날자목록">#REF!</definedName>
    <definedName name="대광">OFFSET([1]보고자료용!$B$3,0,0,1,COUNTA([1]보고자료용!$A$3:$IV$3)-2)</definedName>
    <definedName name="대성">OFFSET([1]보고자료용!#REF!,0,0,1,COUNTA([1]보고자료용!#REF!)-2)</definedName>
    <definedName name="대지">#REF!</definedName>
    <definedName name="도번">#REF!</definedName>
    <definedName name="모델">#REF!</definedName>
    <definedName name="업체">#REF!</definedName>
    <definedName name="업체명">#REF!</definedName>
    <definedName name="월_TITLE">OFFSET([1]보고자료용!$B$2,0,0,1,COUNTA([1]보고자료용!$A$2:$IV$2)-2)</definedName>
    <definedName name="이라이콤">OFFSET([1]보고자료용!#REF!,0,0,1,COUNTA([1]보고자료용!#REF!)-2)</definedName>
    <definedName name="일일">'[2]일일불량-9909'!$A$3:$L$6</definedName>
    <definedName name="품명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73" i="1" l="1"/>
  <c r="Z173" i="1"/>
  <c r="S173" i="1"/>
  <c r="L173" i="1"/>
  <c r="AG172" i="1"/>
  <c r="Z172" i="1"/>
  <c r="S172" i="1"/>
  <c r="L172" i="1"/>
  <c r="G168" i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G166" i="1" l="1"/>
  <c r="Z166" i="1"/>
  <c r="S166" i="1"/>
  <c r="L166" i="1"/>
  <c r="AG165" i="1"/>
  <c r="Z165" i="1"/>
  <c r="S165" i="1"/>
  <c r="L165" i="1"/>
  <c r="G161" i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G159" i="1"/>
  <c r="Z159" i="1"/>
  <c r="S159" i="1"/>
  <c r="L159" i="1"/>
  <c r="G154" i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G152" i="1"/>
  <c r="Z152" i="1"/>
  <c r="S152" i="1"/>
  <c r="L152" i="1"/>
  <c r="AG151" i="1"/>
  <c r="Z151" i="1"/>
  <c r="S151" i="1"/>
  <c r="L151" i="1"/>
  <c r="G147" i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O55" i="1"/>
  <c r="G15" i="1"/>
  <c r="J29" i="1" l="1"/>
  <c r="K29" i="1" s="1"/>
  <c r="L29" i="1" s="1"/>
  <c r="M29" i="1" s="1"/>
  <c r="N29" i="1" s="1"/>
  <c r="O29" i="1" s="1"/>
  <c r="P29" i="1" s="1"/>
  <c r="Q29" i="1" s="1"/>
  <c r="R29" i="1" s="1"/>
  <c r="T29" i="1"/>
  <c r="U29" i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H29" i="1"/>
  <c r="AI29" i="1"/>
  <c r="AJ29" i="1" s="1"/>
  <c r="AK29" i="1" s="1"/>
  <c r="AL29" i="1" s="1"/>
  <c r="J30" i="1"/>
  <c r="K30" i="1" s="1"/>
  <c r="L30" i="1" s="1"/>
  <c r="M30" i="1" s="1"/>
  <c r="N30" i="1" s="1"/>
  <c r="O30" i="1" s="1"/>
  <c r="P30" i="1" s="1"/>
  <c r="Q30" i="1" s="1"/>
  <c r="R30" i="1" s="1"/>
  <c r="T30" i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H30" i="1"/>
  <c r="AI30" i="1" s="1"/>
  <c r="AJ30" i="1" s="1"/>
  <c r="AK30" i="1" s="1"/>
  <c r="AL30" i="1" s="1"/>
  <c r="T28" i="1"/>
  <c r="J28" i="1"/>
  <c r="K28" i="1" s="1"/>
  <c r="L28" i="1" s="1"/>
  <c r="AG145" i="1" l="1"/>
  <c r="Z145" i="1"/>
  <c r="S145" i="1"/>
  <c r="L145" i="1"/>
  <c r="AG144" i="1"/>
  <c r="Z144" i="1"/>
  <c r="S144" i="1"/>
  <c r="L144" i="1"/>
  <c r="G140" i="1"/>
  <c r="I146" i="1" s="1"/>
  <c r="J146" i="1" s="1"/>
  <c r="K146" i="1" s="1"/>
  <c r="F134" i="1"/>
  <c r="G134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G130" i="1"/>
  <c r="Z130" i="1"/>
  <c r="AG129" i="1"/>
  <c r="Z129" i="1"/>
  <c r="G128" i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AG123" i="1"/>
  <c r="Z123" i="1"/>
  <c r="S123" i="1"/>
  <c r="L123" i="1"/>
  <c r="F122" i="1"/>
  <c r="G122" i="1" s="1"/>
  <c r="I127" i="1" s="1"/>
  <c r="J127" i="1" s="1"/>
  <c r="K127" i="1" s="1"/>
  <c r="AG116" i="1"/>
  <c r="Z116" i="1"/>
  <c r="AG115" i="1"/>
  <c r="Z115" i="1"/>
  <c r="F115" i="1"/>
  <c r="G115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AG113" i="1"/>
  <c r="Z113" i="1"/>
  <c r="S113" i="1"/>
  <c r="L113" i="1"/>
  <c r="AG112" i="1"/>
  <c r="Z112" i="1"/>
  <c r="S112" i="1"/>
  <c r="L112" i="1"/>
  <c r="AG111" i="1"/>
  <c r="Z111" i="1"/>
  <c r="S111" i="1"/>
  <c r="L111" i="1"/>
  <c r="AG110" i="1"/>
  <c r="Z110" i="1"/>
  <c r="S110" i="1"/>
  <c r="L110" i="1"/>
  <c r="G110" i="1"/>
  <c r="I114" i="1" s="1"/>
  <c r="J114" i="1" s="1"/>
  <c r="K114" i="1" s="1"/>
  <c r="AG107" i="1"/>
  <c r="Z107" i="1"/>
  <c r="S107" i="1"/>
  <c r="L107" i="1"/>
  <c r="AG106" i="1"/>
  <c r="Z106" i="1"/>
  <c r="S106" i="1"/>
  <c r="L106" i="1"/>
  <c r="AG105" i="1"/>
  <c r="Z105" i="1"/>
  <c r="S105" i="1"/>
  <c r="L105" i="1"/>
  <c r="AG104" i="1"/>
  <c r="Z104" i="1"/>
  <c r="S104" i="1"/>
  <c r="L104" i="1"/>
  <c r="AG103" i="1"/>
  <c r="Z103" i="1"/>
  <c r="S103" i="1"/>
  <c r="L103" i="1"/>
  <c r="AG102" i="1"/>
  <c r="Z102" i="1"/>
  <c r="S102" i="1"/>
  <c r="L102" i="1"/>
  <c r="AG101" i="1"/>
  <c r="Z101" i="1"/>
  <c r="S101" i="1"/>
  <c r="L101" i="1"/>
  <c r="AG100" i="1"/>
  <c r="Z100" i="1"/>
  <c r="S100" i="1"/>
  <c r="L100" i="1"/>
  <c r="F100" i="1"/>
  <c r="G100" i="1" s="1"/>
  <c r="I109" i="1" s="1"/>
  <c r="J109" i="1" s="1"/>
  <c r="K109" i="1" s="1"/>
  <c r="AG98" i="1"/>
  <c r="S98" i="1"/>
  <c r="AG97" i="1"/>
  <c r="S97" i="1"/>
  <c r="G97" i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G94" i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G91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F88" i="1"/>
  <c r="G88" i="1" s="1"/>
  <c r="G85" i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G83" i="1"/>
  <c r="Z83" i="1"/>
  <c r="S83" i="1"/>
  <c r="L83" i="1"/>
  <c r="AG77" i="1"/>
  <c r="Z77" i="1"/>
  <c r="S77" i="1"/>
  <c r="L77" i="1"/>
  <c r="G77" i="1"/>
  <c r="I84" i="1" s="1"/>
  <c r="J84" i="1" s="1"/>
  <c r="K84" i="1" s="1"/>
  <c r="AG75" i="1"/>
  <c r="Z75" i="1"/>
  <c r="S75" i="1"/>
  <c r="AY73" i="1"/>
  <c r="G67" i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AG65" i="1"/>
  <c r="Z65" i="1"/>
  <c r="S65" i="1"/>
  <c r="L65" i="1"/>
  <c r="AG63" i="1"/>
  <c r="Z63" i="1"/>
  <c r="S63" i="1"/>
  <c r="L63" i="1"/>
  <c r="AG62" i="1"/>
  <c r="Z62" i="1"/>
  <c r="S62" i="1"/>
  <c r="L62" i="1"/>
  <c r="AG61" i="1"/>
  <c r="Z61" i="1"/>
  <c r="S61" i="1"/>
  <c r="L61" i="1"/>
  <c r="AG60" i="1"/>
  <c r="Z60" i="1"/>
  <c r="S60" i="1"/>
  <c r="L60" i="1"/>
  <c r="AG59" i="1"/>
  <c r="Z59" i="1"/>
  <c r="S59" i="1"/>
  <c r="L59" i="1"/>
  <c r="AG58" i="1"/>
  <c r="Z58" i="1"/>
  <c r="S58" i="1"/>
  <c r="L58" i="1"/>
  <c r="AG57" i="1"/>
  <c r="Z57" i="1"/>
  <c r="S57" i="1"/>
  <c r="L57" i="1"/>
  <c r="AG56" i="1"/>
  <c r="Z56" i="1"/>
  <c r="S56" i="1"/>
  <c r="L56" i="1"/>
  <c r="G56" i="1"/>
  <c r="I66" i="1" s="1"/>
  <c r="J66" i="1" s="1"/>
  <c r="K66" i="1" s="1"/>
  <c r="G38" i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G36" i="1"/>
  <c r="Z36" i="1"/>
  <c r="S36" i="1"/>
  <c r="L36" i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F35" i="1"/>
  <c r="E35" i="1"/>
  <c r="AG33" i="1"/>
  <c r="Z33" i="1"/>
  <c r="S33" i="1"/>
  <c r="L33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F32" i="1"/>
  <c r="E32" i="1"/>
  <c r="G32" i="1" s="1"/>
  <c r="M28" i="1"/>
  <c r="N28" i="1" s="1"/>
  <c r="O28" i="1" s="1"/>
  <c r="P28" i="1" s="1"/>
  <c r="Q28" i="1" s="1"/>
  <c r="S25" i="1"/>
  <c r="S24" i="1"/>
  <c r="S23" i="1"/>
  <c r="S22" i="1"/>
  <c r="S21" i="1"/>
  <c r="S20" i="1"/>
  <c r="S19" i="1"/>
  <c r="I19" i="1"/>
  <c r="S18" i="1"/>
  <c r="S17" i="1"/>
  <c r="S16" i="1"/>
  <c r="S15" i="1"/>
  <c r="L15" i="1"/>
  <c r="I15" i="1"/>
  <c r="AG13" i="1"/>
  <c r="Z13" i="1"/>
  <c r="S13" i="1"/>
  <c r="L13" i="1"/>
  <c r="AG12" i="1"/>
  <c r="Z12" i="1"/>
  <c r="S12" i="1"/>
  <c r="L12" i="1"/>
  <c r="AG10" i="1"/>
  <c r="Z10" i="1"/>
  <c r="S10" i="1"/>
  <c r="L10" i="1"/>
  <c r="AG9" i="1"/>
  <c r="Z9" i="1"/>
  <c r="S9" i="1"/>
  <c r="L9" i="1"/>
  <c r="S5" i="1"/>
  <c r="L5" i="1"/>
  <c r="G4" i="1"/>
  <c r="I14" i="1" s="1"/>
  <c r="J14" i="1" s="1"/>
  <c r="K14" i="1" s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L109" i="1" l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Z133" i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S76" i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Z121" i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U28" i="1"/>
  <c r="V28" i="1" s="1"/>
  <c r="W28" i="1" s="1"/>
  <c r="X28" i="1" s="1"/>
  <c r="R28" i="1"/>
  <c r="Y28" i="1"/>
  <c r="Z28" i="1" s="1"/>
  <c r="AA28" i="1" s="1"/>
  <c r="AB28" i="1" s="1"/>
  <c r="AC28" i="1" s="1"/>
  <c r="AD28" i="1" s="1"/>
  <c r="AE28" i="1" s="1"/>
  <c r="AF28" i="1" s="1"/>
  <c r="AH28" i="1" s="1"/>
  <c r="AI28" i="1" s="1"/>
  <c r="AJ28" i="1" s="1"/>
  <c r="AK28" i="1" s="1"/>
  <c r="AL28" i="1" s="1"/>
  <c r="I90" i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G28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L84" i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L66" i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S99" i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L114" i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L146" i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I34" i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G35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L127" i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Y31" i="1" l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</calcChain>
</file>

<file path=xl/sharedStrings.xml><?xml version="1.0" encoding="utf-8"?>
<sst xmlns="http://schemas.openxmlformats.org/spreadsheetml/2006/main" count="202" uniqueCount="113">
  <si>
    <t>DATA TIÊU CHUẨN CẤP PHÁT ĐỒ VẬT TƯ</t>
  </si>
  <si>
    <t>STT</t>
  </si>
  <si>
    <t>CODE</t>
  </si>
  <si>
    <t>TÊN 
품명</t>
  </si>
  <si>
    <t>HÌnh ảnh
사진</t>
  </si>
  <si>
    <t>Tồn kho hiện tại
현재 재고</t>
  </si>
  <si>
    <t>Tồn PO
 PO 재고</t>
  </si>
  <si>
    <t>Tổng tồn
총 재고</t>
  </si>
  <si>
    <t>Ví trí sử dụng 
사용 위치</t>
  </si>
  <si>
    <t>SSTN-0053</t>
  </si>
  <si>
    <t>Khăn lau PS PL3008
Claearoom wipers 
걸레 (Box)</t>
  </si>
  <si>
    <t>Máy dập SX1
( 고속 Sx1)</t>
  </si>
  <si>
    <t>Rotary SX1
(설비 sx1)</t>
  </si>
  <si>
    <t>Đứng máy sx2
 설비 작업 sx2</t>
  </si>
  <si>
    <t>Hoàn thiện SX 100 class 
생산 후가공</t>
  </si>
  <si>
    <t>Hoàn thiện Roll 100 Class (QC)
롤 후가공</t>
  </si>
  <si>
    <t>Đứng máy SX3
 설비 sx3</t>
  </si>
  <si>
    <t>Hoàn thiện SX3
후가공 sx3</t>
  </si>
  <si>
    <t>Metal</t>
  </si>
  <si>
    <t xml:space="preserve">Sample </t>
  </si>
  <si>
    <t xml:space="preserve">Vệ sinh 정소   </t>
  </si>
  <si>
    <t>SSTN-0056</t>
  </si>
  <si>
    <t>Con lăn dính bụi /
 Sticky roller/스티키 롤러
20cm*17M   Roll</t>
  </si>
  <si>
    <t>Máy dập  고속 설비</t>
  </si>
  <si>
    <t>Máy Rotary 5k 5k Rotary 설비</t>
  </si>
  <si>
    <t>Máy Rotary 10k 10 Rotary 설비</t>
  </si>
  <si>
    <t>Máy Rotary 16k 16k Rotary 설비</t>
  </si>
  <si>
    <t>Máy dập 고속 설비</t>
  </si>
  <si>
    <t>Máy Rotary 12k  12k Rotary 설비</t>
  </si>
  <si>
    <t>Máy Rotary 20k  20k Rotary 설비</t>
  </si>
  <si>
    <t>Máy Rotary 10k 10k Rotary 설비</t>
  </si>
  <si>
    <t>Máy kiểm tra dạng roll 롤 설비 검사 (Sx3)</t>
  </si>
  <si>
    <t>Máy kiểm tra dạng roll 롤 설비 검사 (100class)</t>
  </si>
  <si>
    <t xml:space="preserve"> 정소   Vệ Sinh</t>
  </si>
  <si>
    <t>SSTN-0055</t>
  </si>
  <si>
    <t>Con lăn dính bụi /
 Sticky roller/스티키 롤러
 15cm*17M   Roll</t>
  </si>
  <si>
    <t>SSTN-0059</t>
  </si>
  <si>
    <t xml:space="preserve">Miếng Vàng 
 백업판   </t>
  </si>
  <si>
    <t>SSTN-0060</t>
  </si>
  <si>
    <t>WD40</t>
  </si>
  <si>
    <t>SSTN-0062</t>
  </si>
  <si>
    <t>Thảm dính bụi PS  
sticky mat
테이프 600*90
EA</t>
  </si>
  <si>
    <t>Cửa gió 1 (đường xuống xưởng) 1에어샤워 ( 현장 가는길 )</t>
  </si>
  <si>
    <t>Cửa gió 2 (cửa vào sx 1) 2에어샤워 ( 1실 들어가 )</t>
  </si>
  <si>
    <t>Cửa gió 3 (cửa vào sx 2) 3에어샤워 ( 2실 들어가 )</t>
  </si>
  <si>
    <t>Cửa gió 4 (cửa vào nữ) 4에어샤워 (여자 화장실 쪽 )</t>
  </si>
  <si>
    <t>Cửa gió 5 (cửa vào nam) 5에어샤워 ( 남자 화장실 쪽 )</t>
  </si>
  <si>
    <t>Cửa gió 6 (cửa  nguyên vật liệu) 6에어샤워 (원자재)</t>
  </si>
  <si>
    <t>Cửa gió 6 (cửa ra Slitting sang sx3) 6에어샤워 (스리팅 --&gt; 3실)</t>
  </si>
  <si>
    <t>Cửa gió 1   1에어샤워</t>
  </si>
  <si>
    <t>Cửa gió 2   2에어샤워</t>
  </si>
  <si>
    <t>Cửa gió vào phòng thay đồ 1 ( 1절신에 들어와 에어샤워)</t>
  </si>
  <si>
    <t>Cửa gió vào phòng thay đồ 2 (  ( 2절신에 들어와 에어샤워)</t>
  </si>
  <si>
    <t>cửa gió vào xưởng  ( 현장 들어와 에어샤워 )</t>
  </si>
  <si>
    <t>Máy Rotary 5k  ( 5k Rotary 설비 )</t>
  </si>
  <si>
    <t>Máy Rotary 10k ( 10k Rotary 설비 )</t>
  </si>
  <si>
    <t>Máy Rotary 12k  ( 12k Rotary설비)</t>
  </si>
  <si>
    <t>Máy Rotary 16k ( 16k Rotary 설비)</t>
  </si>
  <si>
    <t>Máy Rotary 20k ( 20k Rotary 설비 )</t>
  </si>
  <si>
    <t>SSTN-0054</t>
  </si>
  <si>
    <t>Cồn (Ancol)
 Nồng độ 99.9%
알코올
(Lit)</t>
  </si>
  <si>
    <t>Đứng máy SX2
 설비 sx2</t>
  </si>
  <si>
    <t>Hoàn thiện SX (100 Class)</t>
  </si>
  <si>
    <t>Hoàn thiện Roll (100 Class)</t>
  </si>
  <si>
    <t xml:space="preserve"> 정소  Vệ sinh</t>
  </si>
  <si>
    <t>Sample</t>
  </si>
  <si>
    <t>SSTN-0058</t>
  </si>
  <si>
    <t>Giấy phòng sạch
clean paper
A4 컬러 용지</t>
  </si>
  <si>
    <t xml:space="preserve"> Hoàn thiện SX2
후가공 sx2</t>
  </si>
  <si>
    <t>Nguyên Vật Liệu</t>
  </si>
  <si>
    <t>SSTN-0061</t>
  </si>
  <si>
    <t>Bút Marking 매직팬</t>
  </si>
  <si>
    <t>SSTN-0051</t>
  </si>
  <si>
    <t>Khẩu Trang  y tế / Face mask (White) 3 lớp  (9*18mm) EA</t>
  </si>
  <si>
    <t>SX 3</t>
  </si>
  <si>
    <t>SX1+2</t>
  </si>
  <si>
    <t>SSTN-0050</t>
  </si>
  <si>
    <t>Gang tay cao su 
 장갑</t>
  </si>
  <si>
    <t>SSTN-0052</t>
  </si>
  <si>
    <t>Mũ chụp tóc phòng sạch
Clearn Hair hat</t>
  </si>
  <si>
    <t>SSTN-0063</t>
  </si>
  <si>
    <t>Màng chít xanh
블루 비닐</t>
  </si>
  <si>
    <t>Hoàn Thiện (NG)</t>
  </si>
  <si>
    <t>NVL</t>
  </si>
  <si>
    <t>SSTN-0064</t>
  </si>
  <si>
    <t>Màng chít trắng
흰색 비닐</t>
  </si>
  <si>
    <t>SSTN-0067</t>
  </si>
  <si>
    <t>TEM PVC (PVC LABEL)
100mm*65mm*100mm
(1470EA/Roll)</t>
  </si>
  <si>
    <t xml:space="preserve"> Hoàn thiện SX3
후가공 sx3</t>
  </si>
  <si>
    <t>Hoàn thiện (Jig)  chuyển đi gia công</t>
  </si>
  <si>
    <t>SSTN-0070</t>
  </si>
  <si>
    <t>Mực in tem
 라벨 인쇄하는 잉크
EA</t>
  </si>
  <si>
    <t xml:space="preserve"> </t>
  </si>
  <si>
    <t>Hoàn thiện (Jck)</t>
  </si>
  <si>
    <t>SSTN-0081</t>
  </si>
  <si>
    <t>SPONGE ORANGE 1T
500mm*330mm (EA)</t>
  </si>
  <si>
    <t>SSTN-0083</t>
  </si>
  <si>
    <t>SPONGE ORANGE 1.5T
500mm*330mm (EA)</t>
  </si>
  <si>
    <t xml:space="preserve">                                      </t>
  </si>
  <si>
    <t>SPONGE ORANGE 2T
500mm*330mm (EA)</t>
  </si>
  <si>
    <t>SSTN-0082</t>
  </si>
  <si>
    <t>SPONGE ORANGE 3T
500mm*330mm (EA)</t>
  </si>
  <si>
    <t>SSTN-0086</t>
  </si>
  <si>
    <t>SPONGE GREEN 2T
500mm*330mm (EA)</t>
  </si>
  <si>
    <t>Máy dập SX2
( 고속 Sx2)</t>
  </si>
  <si>
    <t>Rotary SX2
(설비 sx2)</t>
  </si>
  <si>
    <t>SX3</t>
  </si>
  <si>
    <t>SX1</t>
  </si>
  <si>
    <t>SX2</t>
  </si>
  <si>
    <t>SPONGE 1T-White
650mm*450mm (EA)</t>
  </si>
  <si>
    <t>SPONGE 2T-White
650mm*450mm (EA)</t>
  </si>
  <si>
    <t>SPONGE 1T-Yellow
500mm*520mm (EA)</t>
  </si>
  <si>
    <t>SPONGE 2T-Yellow
500mm*520mm (EA)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</si>
</sst>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[$$-409]#,##0"/>
    <numFmt numFmtId="165" formatCode="m/d;@"/>
    <numFmt numFmtId="166" formatCode="0_);[Red]\(0\)"/>
    <numFmt numFmtId="167" formatCode="_(* #,##0.0_);_(* \(#,##0.0\);_(* &quot;-&quot;?_);_(@_)"/>
    <numFmt numFmtId="168" formatCode="#,##0.0_);[Red]\(#,##0.0\)"/>
  </numFmts>
  <fonts count="9">
    <font>
      <sz val="11"/>
      <color theme="1"/>
      <name val="Calibri"/>
      <charset val="134"/>
      <scheme val="minor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164" fontId="0" fillId="0" borderId="0"/>
  </cellStyleXfs>
  <cellXfs count="62">
    <xf numFmtId="164" fontId="0" fillId="0" borderId="0" xfId="0"/>
    <xf numFmtId="0" fontId="2" fillId="0" borderId="0" xfId="0" applyNumberFormat="1" applyFont="1"/>
    <xf numFmtId="0" fontId="2" fillId="4" borderId="0" xfId="0" applyNumberFormat="1" applyFont="1" applyFill="1"/>
    <xf numFmtId="38" fontId="2" fillId="6" borderId="6" xfId="0" applyNumberFormat="1" applyFont="1" applyFill="1" applyBorder="1" applyAlignment="1">
      <alignment horizontal="center" vertical="center"/>
    </xf>
    <xf numFmtId="38" fontId="2" fillId="6" borderId="9" xfId="0" applyNumberFormat="1" applyFont="1" applyFill="1" applyBorder="1" applyAlignment="1">
      <alignment horizontal="center" vertical="center"/>
    </xf>
    <xf numFmtId="167" fontId="2" fillId="0" borderId="5" xfId="0" applyNumberFormat="1" applyFont="1" applyBorder="1" applyAlignment="1">
      <alignment vertical="center"/>
    </xf>
    <xf numFmtId="0" fontId="2" fillId="7" borderId="0" xfId="0" applyNumberFormat="1" applyFont="1" applyFill="1"/>
    <xf numFmtId="0" fontId="2" fillId="3" borderId="0" xfId="0" applyNumberFormat="1" applyFont="1" applyFill="1"/>
    <xf numFmtId="164" fontId="3" fillId="0" borderId="3" xfId="0" applyFont="1" applyBorder="1" applyAlignment="1">
      <alignment horizontal="left" vertical="center" wrapText="1"/>
    </xf>
    <xf numFmtId="164" fontId="3" fillId="0" borderId="7" xfId="0" applyFont="1" applyBorder="1" applyAlignment="1">
      <alignment horizontal="left" vertical="center" wrapText="1"/>
    </xf>
    <xf numFmtId="164" fontId="3" fillId="0" borderId="8" xfId="0" applyFont="1" applyBorder="1" applyAlignment="1">
      <alignment horizontal="left" vertical="center" wrapText="1"/>
    </xf>
    <xf numFmtId="0" fontId="3" fillId="5" borderId="3" xfId="0" applyNumberFormat="1" applyFont="1" applyFill="1" applyBorder="1" applyAlignment="1">
      <alignment horizontal="left" vertical="center" wrapText="1"/>
    </xf>
    <xf numFmtId="166" fontId="3" fillId="5" borderId="3" xfId="0" applyNumberFormat="1" applyFont="1" applyFill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7" borderId="3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164" fontId="3" fillId="0" borderId="5" xfId="0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left" wrapText="1"/>
    </xf>
    <xf numFmtId="165" fontId="4" fillId="2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41" fontId="6" fillId="0" borderId="3" xfId="0" applyNumberFormat="1" applyFont="1" applyBorder="1" applyAlignment="1">
      <alignment horizontal="center" vertical="center"/>
    </xf>
    <xf numFmtId="41" fontId="6" fillId="3" borderId="3" xfId="0" applyNumberFormat="1" applyFont="1" applyFill="1" applyBorder="1" applyAlignment="1">
      <alignment horizontal="center" vertical="center"/>
    </xf>
    <xf numFmtId="38" fontId="6" fillId="5" borderId="3" xfId="0" applyNumberFormat="1" applyFont="1" applyFill="1" applyBorder="1" applyAlignment="1">
      <alignment horizontal="center" vertical="center"/>
    </xf>
    <xf numFmtId="41" fontId="6" fillId="0" borderId="3" xfId="0" applyNumberFormat="1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center" vertical="center"/>
    </xf>
    <xf numFmtId="38" fontId="6" fillId="0" borderId="3" xfId="0" applyNumberFormat="1" applyFont="1" applyBorder="1" applyAlignment="1">
      <alignment horizontal="center" vertical="center"/>
    </xf>
    <xf numFmtId="38" fontId="6" fillId="7" borderId="3" xfId="0" applyNumberFormat="1" applyFont="1" applyFill="1" applyBorder="1" applyAlignment="1">
      <alignment horizontal="center" vertical="center"/>
    </xf>
    <xf numFmtId="167" fontId="6" fillId="0" borderId="5" xfId="0" applyNumberFormat="1" applyFont="1" applyBorder="1" applyAlignment="1">
      <alignment vertical="center"/>
    </xf>
    <xf numFmtId="168" fontId="6" fillId="0" borderId="3" xfId="0" applyNumberFormat="1" applyFont="1" applyBorder="1" applyAlignment="1">
      <alignment horizontal="center" vertical="center"/>
    </xf>
    <xf numFmtId="167" fontId="6" fillId="0" borderId="3" xfId="0" applyNumberFormat="1" applyFont="1" applyBorder="1" applyAlignment="1">
      <alignment vertical="center"/>
    </xf>
    <xf numFmtId="167" fontId="6" fillId="3" borderId="5" xfId="0" applyNumberFormat="1" applyFont="1" applyFill="1" applyBorder="1" applyAlignment="1">
      <alignment vertical="center"/>
    </xf>
    <xf numFmtId="167" fontId="6" fillId="3" borderId="3" xfId="0" applyNumberFormat="1" applyFont="1" applyFill="1" applyBorder="1" applyAlignment="1">
      <alignment vertical="center"/>
    </xf>
    <xf numFmtId="38" fontId="6" fillId="3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5" fillId="0" borderId="0" xfId="0" applyNumberFormat="1" applyFont="1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left" vertical="center" wrapText="1"/>
    </xf>
    <xf numFmtId="0" fontId="4" fillId="2" borderId="5" xfId="0" applyNumberFormat="1" applyFont="1" applyFill="1" applyBorder="1" applyAlignment="1">
      <alignment horizontal="left" vertical="center" wrapText="1"/>
    </xf>
    <xf numFmtId="3" fontId="7" fillId="0" borderId="4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3" fontId="7" fillId="7" borderId="5" xfId="0" applyNumberFormat="1" applyFont="1" applyFill="1" applyBorder="1" applyAlignment="1">
      <alignment horizontal="center" vertical="center"/>
    </xf>
    <xf numFmtId="0" fontId="7" fillId="7" borderId="5" xfId="0" applyNumberFormat="1" applyFont="1" applyFill="1" applyBorder="1" applyAlignment="1">
      <alignment horizontal="center" vertical="center" wrapText="1"/>
    </xf>
    <xf numFmtId="3" fontId="8" fillId="7" borderId="5" xfId="0" applyNumberFormat="1" applyFont="1" applyFill="1" applyBorder="1" applyAlignment="1">
      <alignment horizontal="center" vertical="center"/>
    </xf>
    <xf numFmtId="164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181841</xdr:colOff>
      <xdr:row>5</xdr:row>
      <xdr:rowOff>523258</xdr:rowOff>
    </xdr:from>
    <xdr:to>
      <xdr:col>3</xdr:col>
      <xdr:colOff>1832841</xdr:colOff>
      <xdr:row>7</xdr:row>
      <xdr:rowOff>536864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386" y="3242213"/>
          <a:ext cx="1651000" cy="1364424"/>
        </a:xfrm>
        <a:prstGeom prst="rect">
          <a:avLst/>
        </a:prstGeom>
      </xdr:spPr>
    </xdr:pic>
    <xdr:clientData/>
  </xdr:twoCellAnchor>
  <xdr:twoCellAnchor editAs="oneCell">
    <xdr:from>
      <xdr:col>3</xdr:col>
      <xdr:colOff>155863</xdr:colOff>
      <xdr:row>17</xdr:row>
      <xdr:rowOff>246784</xdr:rowOff>
    </xdr:from>
    <xdr:to>
      <xdr:col>3</xdr:col>
      <xdr:colOff>1743362</xdr:colOff>
      <xdr:row>20</xdr:row>
      <xdr:rowOff>313201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2408" y="11070648"/>
          <a:ext cx="1587499" cy="2092644"/>
        </a:xfrm>
        <a:prstGeom prst="rect">
          <a:avLst/>
        </a:prstGeom>
      </xdr:spPr>
    </xdr:pic>
    <xdr:clientData/>
  </xdr:twoCellAnchor>
  <xdr:twoCellAnchor editAs="oneCell">
    <xdr:from>
      <xdr:col>3</xdr:col>
      <xdr:colOff>174625</xdr:colOff>
      <xdr:row>38</xdr:row>
      <xdr:rowOff>571500</xdr:rowOff>
    </xdr:from>
    <xdr:to>
      <xdr:col>3</xdr:col>
      <xdr:colOff>1793874</xdr:colOff>
      <xdr:row>43</xdr:row>
      <xdr:rowOff>428625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5500" y="21256625"/>
          <a:ext cx="1619249" cy="3190875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57</xdr:row>
      <xdr:rowOff>31750</xdr:rowOff>
    </xdr:from>
    <xdr:to>
      <xdr:col>3</xdr:col>
      <xdr:colOff>1825625</xdr:colOff>
      <xdr:row>61</xdr:row>
      <xdr:rowOff>460374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375" y="33385125"/>
          <a:ext cx="1762125" cy="3095625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111126</xdr:colOff>
      <xdr:row>68</xdr:row>
      <xdr:rowOff>63500</xdr:rowOff>
    </xdr:from>
    <xdr:to>
      <xdr:col>3</xdr:col>
      <xdr:colOff>1762126</xdr:colOff>
      <xdr:row>71</xdr:row>
      <xdr:rowOff>110868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2001" y="26619200"/>
          <a:ext cx="1651000" cy="207301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77</xdr:row>
      <xdr:rowOff>238125</xdr:rowOff>
    </xdr:from>
    <xdr:to>
      <xdr:col>3</xdr:col>
      <xdr:colOff>1825625</xdr:colOff>
      <xdr:row>82</xdr:row>
      <xdr:rowOff>207818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77045" y="46858670"/>
          <a:ext cx="1635125" cy="3346739"/>
        </a:xfrm>
        <a:prstGeom prst="rect">
          <a:avLst/>
        </a:prstGeom>
      </xdr:spPr>
    </xdr:pic>
    <xdr:clientData/>
  </xdr:twoCellAnchor>
  <xdr:twoCellAnchor editAs="oneCell">
    <xdr:from>
      <xdr:col>3</xdr:col>
      <xdr:colOff>174625</xdr:colOff>
      <xdr:row>84</xdr:row>
      <xdr:rowOff>476250</xdr:rowOff>
    </xdr:from>
    <xdr:to>
      <xdr:col>3</xdr:col>
      <xdr:colOff>1853233</xdr:colOff>
      <xdr:row>86</xdr:row>
      <xdr:rowOff>349250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65500" y="51165125"/>
          <a:ext cx="1678608" cy="12065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90</xdr:row>
      <xdr:rowOff>381000</xdr:rowOff>
    </xdr:from>
    <xdr:to>
      <xdr:col>3</xdr:col>
      <xdr:colOff>1778000</xdr:colOff>
      <xdr:row>91</xdr:row>
      <xdr:rowOff>412750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17875" y="35833050"/>
          <a:ext cx="1651000" cy="695325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111125</xdr:colOff>
      <xdr:row>90</xdr:row>
      <xdr:rowOff>317500</xdr:rowOff>
    </xdr:from>
    <xdr:to>
      <xdr:col>3</xdr:col>
      <xdr:colOff>1758744</xdr:colOff>
      <xdr:row>92</xdr:row>
      <xdr:rowOff>222250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02000" y="55006875"/>
          <a:ext cx="1647619" cy="123825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444500</xdr:colOff>
      <xdr:row>93</xdr:row>
      <xdr:rowOff>222251</xdr:rowOff>
    </xdr:from>
    <xdr:to>
      <xdr:col>3</xdr:col>
      <xdr:colOff>1635125</xdr:colOff>
      <xdr:row>95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35375" y="37474526"/>
          <a:ext cx="1190625" cy="1104900"/>
        </a:xfrm>
        <a:prstGeom prst="rect">
          <a:avLst/>
        </a:prstGeom>
      </xdr:spPr>
    </xdr:pic>
    <xdr:clientData/>
  </xdr:twoCellAnchor>
  <xdr:twoCellAnchor editAs="oneCell">
    <xdr:from>
      <xdr:col>3</xdr:col>
      <xdr:colOff>365125</xdr:colOff>
      <xdr:row>96</xdr:row>
      <xdr:rowOff>428625</xdr:rowOff>
    </xdr:from>
    <xdr:to>
      <xdr:col>3</xdr:col>
      <xdr:colOff>1651000</xdr:colOff>
      <xdr:row>98</xdr:row>
      <xdr:rowOff>301167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56000" y="59118500"/>
          <a:ext cx="1285875" cy="120604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190501</xdr:colOff>
      <xdr:row>102</xdr:row>
      <xdr:rowOff>381000</xdr:rowOff>
    </xdr:from>
    <xdr:to>
      <xdr:col>3</xdr:col>
      <xdr:colOff>1809751</xdr:colOff>
      <xdr:row>106</xdr:row>
      <xdr:rowOff>492124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81376" y="63071375"/>
          <a:ext cx="1619250" cy="2778125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206375</xdr:colOff>
      <xdr:row>110</xdr:row>
      <xdr:rowOff>190500</xdr:rowOff>
    </xdr:from>
    <xdr:to>
      <xdr:col>3</xdr:col>
      <xdr:colOff>1939708</xdr:colOff>
      <xdr:row>112</xdr:row>
      <xdr:rowOff>393513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97250" y="68214875"/>
          <a:ext cx="1733333" cy="1536512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115</xdr:row>
      <xdr:rowOff>111125</xdr:rowOff>
    </xdr:from>
    <xdr:to>
      <xdr:col>3</xdr:col>
      <xdr:colOff>1725719</xdr:colOff>
      <xdr:row>116</xdr:row>
      <xdr:rowOff>567154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2992" t="22130" r="12291" b="8159"/>
        <a:stretch/>
      </xdr:blipFill>
      <xdr:spPr>
        <a:xfrm rot="16200000">
          <a:off x="3574895" y="50339780"/>
          <a:ext cx="1116429" cy="1566969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122</xdr:row>
      <xdr:rowOff>349249</xdr:rowOff>
    </xdr:from>
    <xdr:to>
      <xdr:col>3</xdr:col>
      <xdr:colOff>1868762</xdr:colOff>
      <xdr:row>124</xdr:row>
      <xdr:rowOff>460374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2992" t="22130" r="12291" b="8159"/>
        <a:stretch/>
      </xdr:blipFill>
      <xdr:spPr>
        <a:xfrm rot="16200000">
          <a:off x="3482318" y="76241931"/>
          <a:ext cx="1444625" cy="171001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190501</xdr:colOff>
      <xdr:row>128</xdr:row>
      <xdr:rowOff>333375</xdr:rowOff>
    </xdr:from>
    <xdr:to>
      <xdr:col>3</xdr:col>
      <xdr:colOff>1740912</xdr:colOff>
      <xdr:row>130</xdr:row>
      <xdr:rowOff>206375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2992" t="22130" r="12291" b="8159"/>
        <a:stretch/>
      </xdr:blipFill>
      <xdr:spPr>
        <a:xfrm rot="16200000">
          <a:off x="3553332" y="80187294"/>
          <a:ext cx="1206500" cy="1550411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206376</xdr:colOff>
      <xdr:row>134</xdr:row>
      <xdr:rowOff>396874</xdr:rowOff>
    </xdr:from>
    <xdr:to>
      <xdr:col>3</xdr:col>
      <xdr:colOff>1809753</xdr:colOff>
      <xdr:row>136</xdr:row>
      <xdr:rowOff>428624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2992" t="22130" r="12291" b="8159"/>
        <a:stretch/>
      </xdr:blipFill>
      <xdr:spPr>
        <a:xfrm rot="16200000">
          <a:off x="3516315" y="84304185"/>
          <a:ext cx="1365250" cy="160337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140</xdr:row>
      <xdr:rowOff>95251</xdr:rowOff>
    </xdr:from>
    <xdr:to>
      <xdr:col>3</xdr:col>
      <xdr:colOff>1775730</xdr:colOff>
      <xdr:row>141</xdr:row>
      <xdr:rowOff>546816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27086" t="16743" r="11300" b="15838"/>
        <a:stretch/>
      </xdr:blipFill>
      <xdr:spPr>
        <a:xfrm rot="5400000">
          <a:off x="3618007" y="65314419"/>
          <a:ext cx="1111965" cy="1585230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206375</xdr:colOff>
      <xdr:row>87</xdr:row>
      <xdr:rowOff>412749</xdr:rowOff>
    </xdr:from>
    <xdr:to>
      <xdr:col>3</xdr:col>
      <xdr:colOff>1587327</xdr:colOff>
      <xdr:row>89</xdr:row>
      <xdr:rowOff>206375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97250" y="53101874"/>
          <a:ext cx="1380952" cy="1127125"/>
        </a:xfrm>
        <a:prstGeom prst="rect">
          <a:avLst/>
        </a:prstGeom>
      </xdr:spPr>
    </xdr:pic>
    <xdr:clientData/>
  </xdr:twoCellAnchor>
  <xdr:twoCellAnchor editAs="oneCell">
    <xdr:from>
      <xdr:col>3</xdr:col>
      <xdr:colOff>103909</xdr:colOff>
      <xdr:row>27</xdr:row>
      <xdr:rowOff>311728</xdr:rowOff>
    </xdr:from>
    <xdr:to>
      <xdr:col>3</xdr:col>
      <xdr:colOff>1887682</xdr:colOff>
      <xdr:row>30</xdr:row>
      <xdr:rowOff>103910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90454" y="17889683"/>
          <a:ext cx="1783773" cy="18184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&#431;&#416;NG_2020/&#272;XMH%202020/T10/data%20h&#224;ng%20ti&#234;u%20hao%205.10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23.10"/>
      <sheetName val="Sheet1"/>
      <sheetName val="31.10"/>
      <sheetName val="07.11"/>
      <sheetName val="VẬT TƯ"/>
      <sheetName val="Sheet3"/>
      <sheetName val="STOCK (2)"/>
      <sheetName val="Total tồn vật tư 2"/>
      <sheetName val="LIST SỬ DỤNG VẬT TƯ TIÊU HAO"/>
      <sheetName val="05.10.2020"/>
      <sheetName val="Sheet9"/>
      <sheetName val="Sheet5"/>
      <sheetName val="Sheet7"/>
      <sheetName val="Sheet8"/>
      <sheetName val="FCSTSDV"/>
      <sheetName val="Tồn tray "/>
      <sheetName val="ống nhựa túi bóng"/>
      <sheetName val="ống nhựa túi bóng (2)"/>
      <sheetName val="tồn Po t7"/>
      <sheetName val="Tồn Po T9"/>
      <sheetName val="Sheet2"/>
      <sheetName val="Sheet6"/>
      <sheetName val="sheet 1"/>
      <sheetName val="VẬT TƯ sản xuất"/>
      <sheetName val="Sheet4"/>
      <sheetName val="ok"/>
      <sheetName val="04.06"/>
      <sheetName val="tính băng dính sạch"/>
      <sheetName val="tính tồn"/>
      <sheetName val="f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 t="str">
            <v>SSTN-0001</v>
          </cell>
          <cell r="B3" t="str">
            <v>8*17</v>
          </cell>
          <cell r="C3">
            <v>50550</v>
          </cell>
          <cell r="D3">
            <v>48500</v>
          </cell>
          <cell r="E3">
            <v>48500</v>
          </cell>
          <cell r="F3">
            <v>0</v>
          </cell>
        </row>
        <row r="4">
          <cell r="A4"/>
          <cell r="B4"/>
          <cell r="C4"/>
          <cell r="D4"/>
          <cell r="E4"/>
          <cell r="F4"/>
        </row>
        <row r="5">
          <cell r="A5"/>
          <cell r="B5"/>
          <cell r="C5"/>
          <cell r="D5"/>
          <cell r="E5"/>
          <cell r="F5"/>
        </row>
        <row r="6">
          <cell r="A6"/>
          <cell r="B6"/>
          <cell r="C6"/>
          <cell r="D6"/>
          <cell r="E6"/>
          <cell r="F6"/>
        </row>
        <row r="7">
          <cell r="A7"/>
          <cell r="B7"/>
          <cell r="C7"/>
          <cell r="D7"/>
          <cell r="E7"/>
          <cell r="F7"/>
        </row>
        <row r="8">
          <cell r="A8"/>
          <cell r="B8"/>
          <cell r="C8"/>
          <cell r="D8"/>
          <cell r="E8"/>
          <cell r="F8"/>
        </row>
        <row r="9">
          <cell r="A9" t="str">
            <v>SSTN-0002</v>
          </cell>
          <cell r="B9" t="str">
            <v>45*50</v>
          </cell>
          <cell r="C9">
            <v>4192</v>
          </cell>
          <cell r="D9">
            <v>3292</v>
          </cell>
          <cell r="E9">
            <v>3292</v>
          </cell>
          <cell r="F9">
            <v>0</v>
          </cell>
        </row>
        <row r="10">
          <cell r="A10"/>
          <cell r="B10"/>
          <cell r="C10"/>
          <cell r="D10"/>
          <cell r="E10"/>
          <cell r="F10"/>
        </row>
        <row r="11">
          <cell r="A11"/>
          <cell r="B11"/>
          <cell r="C11"/>
          <cell r="D11"/>
          <cell r="E11"/>
          <cell r="F11"/>
        </row>
        <row r="12">
          <cell r="A12"/>
          <cell r="B12"/>
          <cell r="C12"/>
          <cell r="D12"/>
          <cell r="E12"/>
          <cell r="F12"/>
        </row>
        <row r="13">
          <cell r="A13"/>
          <cell r="B13"/>
          <cell r="C13"/>
          <cell r="D13"/>
          <cell r="E13"/>
          <cell r="F13"/>
        </row>
        <row r="14">
          <cell r="A14"/>
          <cell r="B14"/>
          <cell r="C14"/>
          <cell r="D14"/>
          <cell r="E14"/>
          <cell r="F14"/>
        </row>
        <row r="15">
          <cell r="A15" t="str">
            <v>SSTN-0003</v>
          </cell>
          <cell r="B15" t="str">
            <v>8*10</v>
          </cell>
          <cell r="C15">
            <v>100014</v>
          </cell>
          <cell r="D15">
            <v>98014</v>
          </cell>
          <cell r="E15">
            <v>98014</v>
          </cell>
          <cell r="F15">
            <v>0</v>
          </cell>
        </row>
        <row r="16">
          <cell r="A16"/>
          <cell r="B16"/>
          <cell r="C16"/>
          <cell r="D16"/>
          <cell r="E16"/>
          <cell r="F16"/>
        </row>
        <row r="17">
          <cell r="A17"/>
          <cell r="B17"/>
          <cell r="C17"/>
          <cell r="D17"/>
          <cell r="E17"/>
          <cell r="F17"/>
        </row>
        <row r="18">
          <cell r="A18"/>
          <cell r="B18"/>
          <cell r="C18"/>
          <cell r="D18"/>
          <cell r="E18"/>
          <cell r="F18"/>
        </row>
        <row r="19">
          <cell r="A19"/>
          <cell r="B19"/>
          <cell r="C19"/>
          <cell r="D19"/>
          <cell r="E19"/>
          <cell r="F19"/>
        </row>
        <row r="20">
          <cell r="A20"/>
          <cell r="B20"/>
          <cell r="C20"/>
          <cell r="D20"/>
          <cell r="E20"/>
          <cell r="F20"/>
        </row>
        <row r="21">
          <cell r="A21" t="str">
            <v>SSTN-0004</v>
          </cell>
          <cell r="B21" t="str">
            <v>10*20</v>
          </cell>
          <cell r="C21">
            <v>39065</v>
          </cell>
          <cell r="D21">
            <v>38065</v>
          </cell>
          <cell r="E21">
            <v>38065</v>
          </cell>
          <cell r="F21">
            <v>0</v>
          </cell>
        </row>
        <row r="22">
          <cell r="A22"/>
          <cell r="B22"/>
          <cell r="C22"/>
          <cell r="D22"/>
          <cell r="E22"/>
          <cell r="F22"/>
        </row>
        <row r="23">
          <cell r="A23"/>
          <cell r="B23"/>
          <cell r="C23"/>
          <cell r="D23"/>
          <cell r="E23"/>
          <cell r="F23"/>
        </row>
        <row r="24">
          <cell r="A24"/>
          <cell r="B24"/>
          <cell r="C24"/>
          <cell r="D24"/>
          <cell r="E24"/>
          <cell r="F24"/>
        </row>
        <row r="25">
          <cell r="A25"/>
          <cell r="B25"/>
          <cell r="C25"/>
          <cell r="D25"/>
          <cell r="E25"/>
          <cell r="F25"/>
        </row>
        <row r="26">
          <cell r="A26"/>
          <cell r="B26"/>
          <cell r="C26"/>
          <cell r="D26"/>
          <cell r="E26"/>
          <cell r="F26"/>
        </row>
        <row r="27">
          <cell r="A27" t="str">
            <v>SSTN-0005</v>
          </cell>
          <cell r="B27" t="str">
            <v>6*9</v>
          </cell>
          <cell r="C27">
            <v>12750</v>
          </cell>
          <cell r="D27">
            <v>8750</v>
          </cell>
          <cell r="E27">
            <v>8750</v>
          </cell>
          <cell r="F27">
            <v>0</v>
          </cell>
        </row>
        <row r="28">
          <cell r="A28"/>
          <cell r="B28"/>
          <cell r="C28"/>
          <cell r="D28"/>
          <cell r="E28"/>
          <cell r="F28"/>
        </row>
        <row r="29">
          <cell r="A29"/>
          <cell r="B29"/>
          <cell r="C29"/>
          <cell r="D29"/>
          <cell r="E29"/>
          <cell r="F29"/>
        </row>
        <row r="30">
          <cell r="A30"/>
          <cell r="B30"/>
          <cell r="C30"/>
          <cell r="D30"/>
          <cell r="E30"/>
          <cell r="F30"/>
        </row>
        <row r="31">
          <cell r="A31"/>
          <cell r="B31"/>
          <cell r="C31"/>
          <cell r="D31"/>
          <cell r="E31"/>
          <cell r="F31"/>
        </row>
        <row r="32">
          <cell r="A32"/>
          <cell r="B32"/>
          <cell r="C32"/>
          <cell r="D32"/>
          <cell r="E32"/>
          <cell r="F32"/>
        </row>
        <row r="33">
          <cell r="A33" t="str">
            <v>SSTN-0006</v>
          </cell>
          <cell r="B33" t="str">
            <v>45*60*0.05
(không đáy)</v>
          </cell>
          <cell r="C33">
            <v>13000</v>
          </cell>
          <cell r="D33">
            <v>13000</v>
          </cell>
          <cell r="E33">
            <v>13000</v>
          </cell>
          <cell r="F33">
            <v>0</v>
          </cell>
        </row>
        <row r="34">
          <cell r="A34"/>
          <cell r="B34"/>
          <cell r="C34"/>
          <cell r="D34"/>
          <cell r="E34"/>
          <cell r="F34"/>
        </row>
        <row r="35">
          <cell r="A35"/>
          <cell r="B35"/>
          <cell r="C35"/>
          <cell r="D35"/>
          <cell r="E35"/>
          <cell r="F35"/>
        </row>
        <row r="36">
          <cell r="A36"/>
          <cell r="B36"/>
          <cell r="C36"/>
          <cell r="D36"/>
          <cell r="E36"/>
          <cell r="F36"/>
        </row>
        <row r="37">
          <cell r="A37"/>
          <cell r="B37"/>
          <cell r="C37"/>
          <cell r="D37"/>
          <cell r="E37"/>
          <cell r="F37"/>
        </row>
        <row r="38">
          <cell r="A38"/>
          <cell r="B38"/>
          <cell r="C38"/>
          <cell r="D38"/>
          <cell r="E38"/>
          <cell r="F38"/>
        </row>
        <row r="39">
          <cell r="A39" t="str">
            <v>SSTN-0007</v>
          </cell>
          <cell r="B39" t="str">
            <v>SEALING BACK (UV)
(Túi đóng hàng)
NEW</v>
          </cell>
          <cell r="C39">
            <v>10250</v>
          </cell>
          <cell r="D39">
            <v>8550</v>
          </cell>
          <cell r="E39">
            <v>8550</v>
          </cell>
          <cell r="F39">
            <v>0</v>
          </cell>
        </row>
        <row r="40">
          <cell r="A40"/>
          <cell r="B40"/>
          <cell r="C40"/>
          <cell r="D40"/>
          <cell r="E40"/>
          <cell r="F40"/>
        </row>
        <row r="41">
          <cell r="A41"/>
          <cell r="B41"/>
          <cell r="C41"/>
          <cell r="D41"/>
          <cell r="E41"/>
          <cell r="F41"/>
        </row>
        <row r="42">
          <cell r="A42"/>
          <cell r="B42"/>
          <cell r="C42"/>
          <cell r="D42"/>
          <cell r="E42"/>
          <cell r="F42"/>
        </row>
        <row r="43">
          <cell r="A43"/>
          <cell r="B43"/>
          <cell r="C43"/>
          <cell r="D43"/>
          <cell r="E43"/>
          <cell r="F43"/>
        </row>
        <row r="44">
          <cell r="A44"/>
          <cell r="B44"/>
          <cell r="C44"/>
          <cell r="D44"/>
          <cell r="E44"/>
          <cell r="F44"/>
        </row>
        <row r="45">
          <cell r="A45" t="str">
            <v>SSTN-0008</v>
          </cell>
          <cell r="B45" t="str">
            <v>15*26</v>
          </cell>
          <cell r="C45">
            <v>25169</v>
          </cell>
          <cell r="D45">
            <v>16369</v>
          </cell>
          <cell r="E45">
            <v>51372</v>
          </cell>
          <cell r="F45">
            <v>-35003</v>
          </cell>
        </row>
        <row r="46">
          <cell r="A46"/>
          <cell r="B46" t="str">
            <v>20*35</v>
          </cell>
          <cell r="C46"/>
          <cell r="D46"/>
          <cell r="E46"/>
          <cell r="F46"/>
        </row>
        <row r="47">
          <cell r="A47"/>
          <cell r="B47" t="str">
            <v>20*35</v>
          </cell>
          <cell r="C47"/>
          <cell r="D47"/>
          <cell r="E47"/>
          <cell r="F47"/>
        </row>
        <row r="48">
          <cell r="A48"/>
          <cell r="B48" t="str">
            <v>20*35</v>
          </cell>
          <cell r="C48"/>
          <cell r="D48"/>
          <cell r="E48"/>
          <cell r="F48"/>
        </row>
        <row r="49">
          <cell r="A49"/>
          <cell r="B49"/>
          <cell r="C49"/>
          <cell r="D49"/>
          <cell r="E49"/>
          <cell r="F49"/>
        </row>
        <row r="50">
          <cell r="A50"/>
          <cell r="B50" t="str">
            <v>20*35</v>
          </cell>
          <cell r="C50"/>
          <cell r="D50"/>
          <cell r="E50"/>
          <cell r="F50"/>
        </row>
        <row r="51">
          <cell r="A51" t="str">
            <v>SSTN-0009</v>
          </cell>
          <cell r="B51" t="str">
            <v>20*31</v>
          </cell>
          <cell r="C51">
            <v>39580</v>
          </cell>
          <cell r="D51">
            <v>22980</v>
          </cell>
          <cell r="E51">
            <v>22980</v>
          </cell>
          <cell r="F51">
            <v>0</v>
          </cell>
        </row>
        <row r="52">
          <cell r="A52"/>
          <cell r="B52" t="str">
            <v>20*35</v>
          </cell>
          <cell r="C52"/>
          <cell r="D52"/>
          <cell r="E52"/>
          <cell r="F52"/>
        </row>
        <row r="53">
          <cell r="A53"/>
          <cell r="B53" t="str">
            <v>20*35</v>
          </cell>
          <cell r="C53"/>
          <cell r="D53"/>
          <cell r="E53"/>
          <cell r="F53"/>
        </row>
        <row r="54">
          <cell r="A54"/>
          <cell r="B54" t="str">
            <v>20*35</v>
          </cell>
          <cell r="C54"/>
          <cell r="D54"/>
          <cell r="E54"/>
          <cell r="F54"/>
        </row>
        <row r="55">
          <cell r="A55"/>
          <cell r="B55" t="str">
            <v>20*35</v>
          </cell>
          <cell r="C55"/>
          <cell r="D55"/>
          <cell r="E55"/>
          <cell r="F55"/>
        </row>
        <row r="56">
          <cell r="A56"/>
          <cell r="B56" t="str">
            <v>20*35</v>
          </cell>
          <cell r="C56"/>
          <cell r="D56"/>
          <cell r="E56"/>
          <cell r="F56"/>
        </row>
        <row r="57">
          <cell r="A57" t="str">
            <v>SSTN-0010</v>
          </cell>
          <cell r="B57" t="str">
            <v>60*77</v>
          </cell>
          <cell r="C57">
            <v>5291</v>
          </cell>
          <cell r="D57">
            <v>4291</v>
          </cell>
          <cell r="E57">
            <v>6791</v>
          </cell>
          <cell r="F57">
            <v>-2500</v>
          </cell>
        </row>
        <row r="58">
          <cell r="A58"/>
          <cell r="B58"/>
          <cell r="C58"/>
          <cell r="D58"/>
          <cell r="E58"/>
          <cell r="F58"/>
        </row>
        <row r="59">
          <cell r="A59"/>
          <cell r="B59"/>
          <cell r="C59"/>
          <cell r="D59"/>
          <cell r="E59"/>
          <cell r="F59"/>
        </row>
        <row r="60">
          <cell r="A60"/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  <row r="62">
          <cell r="A62"/>
          <cell r="B62"/>
          <cell r="C62"/>
          <cell r="D62"/>
          <cell r="E62"/>
          <cell r="F62"/>
        </row>
        <row r="63">
          <cell r="A63" t="str">
            <v>SSTN-0011</v>
          </cell>
          <cell r="B63" t="str">
            <v>77*63</v>
          </cell>
          <cell r="C63">
            <v>2017</v>
          </cell>
          <cell r="D63">
            <v>1447</v>
          </cell>
          <cell r="E63">
            <v>1447</v>
          </cell>
          <cell r="F63">
            <v>0</v>
          </cell>
        </row>
        <row r="64">
          <cell r="A64"/>
          <cell r="B64"/>
          <cell r="C64"/>
          <cell r="D64"/>
          <cell r="E64"/>
          <cell r="F64"/>
        </row>
        <row r="65">
          <cell r="A65"/>
          <cell r="B65"/>
          <cell r="C65"/>
          <cell r="D65"/>
          <cell r="E65"/>
          <cell r="F65"/>
        </row>
        <row r="66">
          <cell r="A66"/>
          <cell r="B66"/>
          <cell r="C66"/>
          <cell r="D66"/>
          <cell r="E66"/>
          <cell r="F66"/>
        </row>
        <row r="67">
          <cell r="A67"/>
          <cell r="B67"/>
          <cell r="C67"/>
          <cell r="D67"/>
          <cell r="E67"/>
          <cell r="F67"/>
        </row>
        <row r="68">
          <cell r="A68"/>
          <cell r="B68"/>
          <cell r="C68"/>
          <cell r="D68"/>
          <cell r="E68"/>
          <cell r="F68"/>
        </row>
        <row r="69">
          <cell r="A69" t="str">
            <v>SSTN-0012</v>
          </cell>
          <cell r="B69" t="str">
            <v>30*50*0.08</v>
          </cell>
          <cell r="C69">
            <v>2200</v>
          </cell>
          <cell r="D69">
            <v>-1200</v>
          </cell>
          <cell r="E69">
            <v>1800</v>
          </cell>
          <cell r="F69">
            <v>-3000</v>
          </cell>
        </row>
        <row r="70">
          <cell r="A70"/>
          <cell r="B70"/>
          <cell r="C70"/>
          <cell r="D70"/>
          <cell r="E70"/>
          <cell r="F70"/>
        </row>
        <row r="71">
          <cell r="A71"/>
          <cell r="B71"/>
          <cell r="C71"/>
          <cell r="D71"/>
          <cell r="E71"/>
          <cell r="F71"/>
        </row>
        <row r="72">
          <cell r="A72"/>
          <cell r="B72"/>
          <cell r="C72"/>
          <cell r="D72"/>
          <cell r="E72"/>
          <cell r="F72"/>
        </row>
        <row r="73">
          <cell r="A73"/>
          <cell r="B73"/>
          <cell r="C73"/>
          <cell r="D73"/>
          <cell r="E73"/>
          <cell r="F73"/>
        </row>
        <row r="74">
          <cell r="A74"/>
          <cell r="B74"/>
          <cell r="C74"/>
          <cell r="D74"/>
          <cell r="E74"/>
          <cell r="F74"/>
        </row>
        <row r="75">
          <cell r="A75" t="str">
            <v>SSTN-0013</v>
          </cell>
          <cell r="B75" t="str">
            <v>8*40*.0.08</v>
          </cell>
          <cell r="C75">
            <v>8000</v>
          </cell>
          <cell r="D75">
            <v>7300</v>
          </cell>
          <cell r="E75">
            <v>7300</v>
          </cell>
          <cell r="F75">
            <v>0</v>
          </cell>
        </row>
        <row r="76">
          <cell r="A76"/>
          <cell r="B76"/>
          <cell r="C76"/>
          <cell r="D76"/>
          <cell r="E76"/>
          <cell r="F76"/>
        </row>
        <row r="77">
          <cell r="A77"/>
          <cell r="B77"/>
          <cell r="C77"/>
          <cell r="D77"/>
          <cell r="E77"/>
          <cell r="F77"/>
        </row>
        <row r="78">
          <cell r="A78"/>
          <cell r="B78"/>
          <cell r="C78"/>
          <cell r="D78"/>
          <cell r="E78"/>
          <cell r="F78"/>
        </row>
        <row r="79">
          <cell r="A79"/>
          <cell r="B79"/>
          <cell r="C79"/>
          <cell r="D79"/>
          <cell r="E79"/>
          <cell r="F79"/>
        </row>
        <row r="80">
          <cell r="A80"/>
          <cell r="B80"/>
          <cell r="C80"/>
          <cell r="D80"/>
          <cell r="E80"/>
          <cell r="F80"/>
        </row>
        <row r="81">
          <cell r="A81" t="str">
            <v>SSTN-0014</v>
          </cell>
          <cell r="B81" t="str">
            <v>12*35*0.08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/>
          <cell r="B82"/>
          <cell r="C82"/>
          <cell r="D82"/>
          <cell r="E82"/>
          <cell r="F82"/>
        </row>
        <row r="83">
          <cell r="A83"/>
          <cell r="B83"/>
          <cell r="C83"/>
          <cell r="D83"/>
          <cell r="E83"/>
          <cell r="F83"/>
        </row>
        <row r="84">
          <cell r="A84"/>
          <cell r="B84"/>
          <cell r="C84"/>
          <cell r="D84"/>
          <cell r="E84"/>
          <cell r="F84"/>
        </row>
        <row r="85">
          <cell r="A85"/>
          <cell r="B85"/>
          <cell r="C85"/>
          <cell r="D85"/>
          <cell r="E85"/>
          <cell r="F85"/>
        </row>
        <row r="86">
          <cell r="A86"/>
          <cell r="B86"/>
          <cell r="C86"/>
          <cell r="D86"/>
          <cell r="E86"/>
          <cell r="F86"/>
        </row>
        <row r="87">
          <cell r="A87" t="str">
            <v>SSTN-0015</v>
          </cell>
          <cell r="B87" t="str">
            <v>18*42</v>
          </cell>
          <cell r="C87">
            <v>27200</v>
          </cell>
          <cell r="D87">
            <v>23600</v>
          </cell>
          <cell r="E87">
            <v>66910</v>
          </cell>
          <cell r="F87">
            <v>-43310</v>
          </cell>
        </row>
        <row r="88">
          <cell r="A88"/>
          <cell r="B88"/>
          <cell r="C88"/>
          <cell r="D88"/>
          <cell r="E88"/>
          <cell r="F88"/>
        </row>
        <row r="89">
          <cell r="A89"/>
          <cell r="B89"/>
          <cell r="C89"/>
          <cell r="D89"/>
          <cell r="E89"/>
          <cell r="F89"/>
        </row>
        <row r="90">
          <cell r="A90"/>
          <cell r="B90"/>
          <cell r="C90"/>
          <cell r="D90"/>
          <cell r="E90"/>
          <cell r="F90"/>
        </row>
        <row r="91">
          <cell r="A91"/>
          <cell r="B91"/>
          <cell r="C91"/>
          <cell r="D91"/>
          <cell r="E91"/>
          <cell r="F91"/>
        </row>
        <row r="92">
          <cell r="A92"/>
          <cell r="B92"/>
          <cell r="C92"/>
          <cell r="D92"/>
          <cell r="E92"/>
          <cell r="F92"/>
        </row>
        <row r="93">
          <cell r="A93" t="str">
            <v>SSTN-0016</v>
          </cell>
          <cell r="B93" t="str">
            <v>6*75</v>
          </cell>
          <cell r="C93">
            <v>81</v>
          </cell>
          <cell r="D93">
            <v>46</v>
          </cell>
          <cell r="E93">
            <v>46</v>
          </cell>
          <cell r="F93">
            <v>0</v>
          </cell>
        </row>
        <row r="94">
          <cell r="A94"/>
          <cell r="B94"/>
          <cell r="C94"/>
          <cell r="D94"/>
          <cell r="E94"/>
          <cell r="F94"/>
        </row>
        <row r="95">
          <cell r="A95"/>
          <cell r="B95"/>
          <cell r="C95"/>
          <cell r="D95"/>
          <cell r="E95"/>
          <cell r="F95"/>
        </row>
        <row r="96">
          <cell r="A96"/>
          <cell r="B96"/>
          <cell r="C96"/>
          <cell r="D96"/>
          <cell r="E96"/>
          <cell r="F96"/>
        </row>
        <row r="97">
          <cell r="A97"/>
          <cell r="B97"/>
          <cell r="C97"/>
          <cell r="D97"/>
          <cell r="E97"/>
          <cell r="F97"/>
        </row>
        <row r="98">
          <cell r="A98"/>
          <cell r="B98"/>
          <cell r="C98"/>
          <cell r="D98"/>
          <cell r="E98"/>
          <cell r="F98"/>
        </row>
        <row r="99">
          <cell r="A99" t="str">
            <v>SSTN-0017</v>
          </cell>
          <cell r="B99" t="str">
            <v>6*90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/>
          <cell r="B100"/>
          <cell r="C100"/>
          <cell r="D100"/>
          <cell r="E100"/>
          <cell r="F100"/>
        </row>
        <row r="101">
          <cell r="A101"/>
          <cell r="B101"/>
          <cell r="C101"/>
          <cell r="D101"/>
          <cell r="E101"/>
          <cell r="F101"/>
        </row>
        <row r="102">
          <cell r="A102"/>
          <cell r="B102"/>
          <cell r="C102"/>
          <cell r="D102"/>
          <cell r="E102"/>
          <cell r="F102"/>
        </row>
        <row r="103">
          <cell r="A103"/>
          <cell r="B103"/>
          <cell r="C103"/>
          <cell r="D103"/>
          <cell r="E103"/>
          <cell r="F103"/>
        </row>
        <row r="104">
          <cell r="A104"/>
          <cell r="B104"/>
          <cell r="C104"/>
          <cell r="D104"/>
          <cell r="E104"/>
          <cell r="F104"/>
        </row>
        <row r="105">
          <cell r="A105" t="str">
            <v>SSTN-0018</v>
          </cell>
          <cell r="B105" t="str">
            <v>6*105</v>
          </cell>
          <cell r="C105">
            <v>20</v>
          </cell>
          <cell r="D105">
            <v>20</v>
          </cell>
          <cell r="E105">
            <v>20</v>
          </cell>
          <cell r="F105">
            <v>0</v>
          </cell>
        </row>
        <row r="106">
          <cell r="A106"/>
          <cell r="B106"/>
          <cell r="C106"/>
          <cell r="D106"/>
          <cell r="E106"/>
          <cell r="F106"/>
        </row>
        <row r="107">
          <cell r="A107"/>
          <cell r="B107"/>
          <cell r="C107"/>
          <cell r="D107"/>
          <cell r="E107"/>
          <cell r="F107"/>
        </row>
        <row r="108">
          <cell r="A108"/>
          <cell r="B108"/>
          <cell r="C108"/>
          <cell r="D108"/>
          <cell r="E108"/>
          <cell r="F108"/>
        </row>
        <row r="109">
          <cell r="A109"/>
          <cell r="B109"/>
          <cell r="C109"/>
          <cell r="D109"/>
          <cell r="E109"/>
          <cell r="F109"/>
        </row>
        <row r="110">
          <cell r="A110"/>
          <cell r="B110"/>
          <cell r="C110"/>
          <cell r="D110"/>
          <cell r="E110"/>
          <cell r="F110"/>
        </row>
        <row r="111">
          <cell r="A111" t="str">
            <v>SSTN-0019</v>
          </cell>
          <cell r="B111" t="str">
            <v>3*85</v>
          </cell>
          <cell r="C111">
            <v>36</v>
          </cell>
          <cell r="D111">
            <v>36</v>
          </cell>
          <cell r="E111">
            <v>181</v>
          </cell>
          <cell r="F111">
            <v>-145</v>
          </cell>
        </row>
        <row r="112">
          <cell r="A112"/>
          <cell r="B112"/>
          <cell r="C112"/>
          <cell r="D112"/>
          <cell r="E112"/>
          <cell r="F112"/>
        </row>
        <row r="113">
          <cell r="A113"/>
          <cell r="B113"/>
          <cell r="C113"/>
          <cell r="D113"/>
          <cell r="E113"/>
          <cell r="F113"/>
        </row>
        <row r="114">
          <cell r="A114"/>
          <cell r="B114"/>
          <cell r="C114"/>
          <cell r="D114"/>
          <cell r="E114"/>
          <cell r="F114"/>
        </row>
        <row r="115">
          <cell r="A115"/>
          <cell r="B115"/>
          <cell r="C115"/>
          <cell r="D115"/>
          <cell r="E115"/>
          <cell r="F115"/>
        </row>
        <row r="116">
          <cell r="A116"/>
          <cell r="B116"/>
          <cell r="C116"/>
          <cell r="D116"/>
          <cell r="E116"/>
          <cell r="F116"/>
        </row>
        <row r="117">
          <cell r="A117" t="str">
            <v>SSTN-0020</v>
          </cell>
          <cell r="B117" t="str">
            <v>6*86</v>
          </cell>
          <cell r="C117">
            <v>0</v>
          </cell>
          <cell r="D117">
            <v>0</v>
          </cell>
          <cell r="E117">
            <v>26</v>
          </cell>
          <cell r="F117">
            <v>-26</v>
          </cell>
        </row>
        <row r="118">
          <cell r="A118"/>
          <cell r="B118"/>
          <cell r="C118"/>
          <cell r="D118"/>
          <cell r="E118"/>
          <cell r="F118"/>
        </row>
        <row r="119">
          <cell r="A119"/>
          <cell r="B119"/>
          <cell r="C119"/>
          <cell r="D119"/>
          <cell r="E119"/>
          <cell r="F119"/>
        </row>
        <row r="120">
          <cell r="A120"/>
          <cell r="B120"/>
          <cell r="C120"/>
          <cell r="D120"/>
          <cell r="E120"/>
          <cell r="F120"/>
        </row>
        <row r="121">
          <cell r="A121"/>
          <cell r="B121"/>
          <cell r="C121"/>
          <cell r="D121"/>
          <cell r="E121"/>
          <cell r="F121"/>
        </row>
        <row r="122">
          <cell r="A122"/>
          <cell r="B122"/>
          <cell r="C122"/>
          <cell r="D122"/>
          <cell r="E122"/>
          <cell r="F122"/>
        </row>
        <row r="123">
          <cell r="A123" t="str">
            <v>SSTN-0021</v>
          </cell>
          <cell r="B123" t="str">
            <v>3*81</v>
          </cell>
          <cell r="C123">
            <v>78</v>
          </cell>
          <cell r="D123">
            <v>78</v>
          </cell>
          <cell r="E123">
            <v>78</v>
          </cell>
          <cell r="F123">
            <v>0</v>
          </cell>
        </row>
        <row r="124">
          <cell r="A124"/>
          <cell r="B124"/>
          <cell r="C124"/>
          <cell r="D124"/>
          <cell r="E124"/>
          <cell r="F124"/>
        </row>
        <row r="125">
          <cell r="A125"/>
          <cell r="B125"/>
          <cell r="C125"/>
          <cell r="D125"/>
          <cell r="E125"/>
          <cell r="F125"/>
        </row>
        <row r="126">
          <cell r="A126"/>
          <cell r="B126"/>
          <cell r="C126"/>
          <cell r="D126"/>
          <cell r="E126"/>
          <cell r="F126"/>
        </row>
        <row r="127">
          <cell r="A127"/>
          <cell r="B127"/>
          <cell r="C127"/>
          <cell r="D127"/>
          <cell r="E127"/>
          <cell r="F127"/>
        </row>
        <row r="128">
          <cell r="A128"/>
          <cell r="B128"/>
          <cell r="C128"/>
          <cell r="D128"/>
          <cell r="E128"/>
          <cell r="F128"/>
        </row>
        <row r="129">
          <cell r="A129" t="str">
            <v>SSTN-0022</v>
          </cell>
          <cell r="B129" t="str">
            <v>3*70</v>
          </cell>
          <cell r="C129">
            <v>32</v>
          </cell>
          <cell r="D129">
            <v>32</v>
          </cell>
          <cell r="E129">
            <v>32</v>
          </cell>
          <cell r="F129">
            <v>0</v>
          </cell>
        </row>
        <row r="130">
          <cell r="A130"/>
          <cell r="B130"/>
          <cell r="C130"/>
          <cell r="D130"/>
          <cell r="E130"/>
          <cell r="F130"/>
        </row>
        <row r="131">
          <cell r="A131"/>
          <cell r="B131"/>
          <cell r="C131"/>
          <cell r="D131"/>
          <cell r="E131"/>
          <cell r="F131"/>
        </row>
        <row r="132">
          <cell r="A132"/>
          <cell r="B132"/>
          <cell r="C132"/>
          <cell r="D132"/>
          <cell r="E132"/>
          <cell r="F132"/>
        </row>
        <row r="133">
          <cell r="A133"/>
          <cell r="B133"/>
          <cell r="C133"/>
          <cell r="D133"/>
          <cell r="E133"/>
          <cell r="F133"/>
        </row>
        <row r="134">
          <cell r="A134"/>
          <cell r="B134"/>
          <cell r="C134"/>
          <cell r="D134"/>
          <cell r="E134"/>
          <cell r="F134"/>
        </row>
        <row r="135">
          <cell r="A135" t="str">
            <v>SSTN-0023</v>
          </cell>
          <cell r="B135" t="str">
            <v>3*71</v>
          </cell>
          <cell r="C135">
            <v>161</v>
          </cell>
          <cell r="D135">
            <v>161</v>
          </cell>
          <cell r="E135">
            <v>161</v>
          </cell>
          <cell r="F135">
            <v>0</v>
          </cell>
        </row>
        <row r="136">
          <cell r="A136"/>
          <cell r="B136"/>
          <cell r="C136"/>
          <cell r="D136"/>
          <cell r="E136"/>
          <cell r="F136"/>
        </row>
        <row r="137">
          <cell r="A137"/>
          <cell r="B137"/>
          <cell r="C137"/>
          <cell r="D137"/>
          <cell r="E137"/>
          <cell r="F137"/>
        </row>
        <row r="138">
          <cell r="A138"/>
          <cell r="B138"/>
          <cell r="C138"/>
          <cell r="D138"/>
          <cell r="E138"/>
          <cell r="F138"/>
        </row>
        <row r="139">
          <cell r="A139"/>
          <cell r="B139"/>
          <cell r="C139"/>
          <cell r="D139"/>
          <cell r="E139"/>
          <cell r="F139"/>
        </row>
        <row r="140">
          <cell r="A140"/>
          <cell r="B140"/>
          <cell r="C140"/>
          <cell r="D140"/>
          <cell r="E140"/>
          <cell r="F140"/>
        </row>
        <row r="141">
          <cell r="A141" t="str">
            <v>SSTN-0024</v>
          </cell>
          <cell r="B141" t="str">
            <v>3*66</v>
          </cell>
          <cell r="C141">
            <v>221</v>
          </cell>
          <cell r="D141">
            <v>187</v>
          </cell>
          <cell r="E141">
            <v>187</v>
          </cell>
          <cell r="F141">
            <v>0</v>
          </cell>
        </row>
        <row r="142">
          <cell r="A142"/>
          <cell r="B142"/>
          <cell r="C142"/>
          <cell r="D142"/>
          <cell r="E142"/>
          <cell r="F142"/>
        </row>
        <row r="143">
          <cell r="A143"/>
          <cell r="B143"/>
          <cell r="C143"/>
          <cell r="D143"/>
          <cell r="E143"/>
          <cell r="F143"/>
        </row>
        <row r="144">
          <cell r="A144"/>
          <cell r="B144"/>
          <cell r="C144"/>
          <cell r="D144"/>
          <cell r="E144"/>
          <cell r="F144"/>
        </row>
        <row r="145">
          <cell r="A145"/>
          <cell r="B145"/>
          <cell r="C145"/>
          <cell r="D145"/>
          <cell r="E145"/>
          <cell r="F145"/>
        </row>
        <row r="146">
          <cell r="A146"/>
          <cell r="B146"/>
          <cell r="C146"/>
          <cell r="D146"/>
          <cell r="E146"/>
          <cell r="F146"/>
        </row>
        <row r="147">
          <cell r="A147" t="str">
            <v>SSTN-0025</v>
          </cell>
          <cell r="B147" t="str">
            <v>6*80</v>
          </cell>
          <cell r="C147">
            <v>14</v>
          </cell>
          <cell r="D147">
            <v>11</v>
          </cell>
          <cell r="E147">
            <v>62</v>
          </cell>
          <cell r="F147">
            <v>-51</v>
          </cell>
        </row>
        <row r="148">
          <cell r="A148"/>
          <cell r="B148"/>
          <cell r="C148"/>
          <cell r="D148"/>
          <cell r="E148"/>
          <cell r="F148"/>
        </row>
        <row r="149">
          <cell r="A149"/>
          <cell r="B149"/>
          <cell r="C149"/>
          <cell r="D149"/>
          <cell r="E149"/>
          <cell r="F149"/>
        </row>
        <row r="150">
          <cell r="A150"/>
          <cell r="B150"/>
          <cell r="C150"/>
          <cell r="D150"/>
          <cell r="E150"/>
          <cell r="F150"/>
        </row>
        <row r="151">
          <cell r="A151"/>
          <cell r="B151"/>
          <cell r="C151"/>
          <cell r="D151"/>
          <cell r="E151"/>
          <cell r="F151"/>
        </row>
        <row r="152">
          <cell r="A152"/>
          <cell r="B152"/>
          <cell r="C152"/>
          <cell r="D152"/>
          <cell r="E152"/>
          <cell r="F152"/>
        </row>
        <row r="153">
          <cell r="A153" t="str">
            <v>SSTN-0026</v>
          </cell>
          <cell r="B153" t="str">
            <v>6*95</v>
          </cell>
          <cell r="C153">
            <v>15</v>
          </cell>
          <cell r="D153">
            <v>15</v>
          </cell>
          <cell r="E153">
            <v>15</v>
          </cell>
          <cell r="F153">
            <v>0</v>
          </cell>
        </row>
        <row r="154">
          <cell r="A154"/>
          <cell r="B154"/>
          <cell r="C154"/>
          <cell r="D154"/>
          <cell r="E154"/>
          <cell r="F154"/>
        </row>
        <row r="155">
          <cell r="A155"/>
          <cell r="B155"/>
          <cell r="C155"/>
          <cell r="D155"/>
          <cell r="E155"/>
          <cell r="F155"/>
        </row>
        <row r="156">
          <cell r="A156"/>
          <cell r="B156"/>
          <cell r="C156"/>
          <cell r="D156"/>
          <cell r="E156"/>
          <cell r="F156"/>
        </row>
        <row r="157">
          <cell r="A157"/>
          <cell r="B157"/>
          <cell r="C157"/>
          <cell r="D157"/>
          <cell r="E157"/>
          <cell r="F157"/>
        </row>
        <row r="158">
          <cell r="A158"/>
          <cell r="B158"/>
          <cell r="C158"/>
          <cell r="D158"/>
          <cell r="E158"/>
          <cell r="F158"/>
        </row>
        <row r="159">
          <cell r="A159" t="str">
            <v>SSTN-0027</v>
          </cell>
          <cell r="B159" t="str">
            <v>3*64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/>
          <cell r="B160"/>
          <cell r="C160"/>
          <cell r="D160"/>
          <cell r="E160"/>
          <cell r="F160"/>
        </row>
        <row r="161">
          <cell r="A161"/>
          <cell r="B161"/>
          <cell r="C161"/>
          <cell r="D161"/>
          <cell r="E161"/>
          <cell r="F161"/>
        </row>
        <row r="162">
          <cell r="A162"/>
          <cell r="B162"/>
          <cell r="C162"/>
          <cell r="D162"/>
          <cell r="E162"/>
          <cell r="F162"/>
        </row>
        <row r="163">
          <cell r="A163"/>
          <cell r="B163"/>
          <cell r="C163"/>
          <cell r="D163"/>
          <cell r="E163"/>
          <cell r="F163"/>
        </row>
        <row r="164">
          <cell r="A164"/>
          <cell r="B164"/>
          <cell r="C164"/>
          <cell r="D164"/>
          <cell r="E164"/>
          <cell r="F164"/>
        </row>
        <row r="165">
          <cell r="A165" t="str">
            <v>SSTN-0028</v>
          </cell>
          <cell r="B165" t="str">
            <v>3*80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/>
          <cell r="B166"/>
          <cell r="C166"/>
          <cell r="D166"/>
          <cell r="E166"/>
          <cell r="F166"/>
        </row>
        <row r="167">
          <cell r="A167"/>
          <cell r="B167"/>
          <cell r="C167"/>
          <cell r="D167"/>
          <cell r="E167"/>
          <cell r="F167"/>
        </row>
        <row r="168">
          <cell r="A168"/>
          <cell r="B168"/>
          <cell r="C168"/>
          <cell r="D168"/>
          <cell r="E168"/>
          <cell r="F168"/>
        </row>
        <row r="169">
          <cell r="A169"/>
          <cell r="B169"/>
          <cell r="C169"/>
          <cell r="D169"/>
          <cell r="E169"/>
          <cell r="F169"/>
        </row>
        <row r="170">
          <cell r="A170"/>
          <cell r="B170"/>
          <cell r="C170"/>
          <cell r="D170"/>
          <cell r="E170"/>
          <cell r="F170"/>
        </row>
        <row r="171">
          <cell r="A171" t="str">
            <v>SSTN-0029</v>
          </cell>
          <cell r="B171" t="str">
            <v>3*47</v>
          </cell>
          <cell r="C171">
            <v>52</v>
          </cell>
          <cell r="D171">
            <v>32</v>
          </cell>
          <cell r="E171">
            <v>32</v>
          </cell>
          <cell r="F171">
            <v>0</v>
          </cell>
        </row>
        <row r="172">
          <cell r="A172"/>
          <cell r="B172"/>
          <cell r="C172"/>
          <cell r="D172"/>
          <cell r="E172"/>
          <cell r="F172"/>
        </row>
        <row r="173">
          <cell r="A173"/>
          <cell r="B173"/>
          <cell r="C173"/>
          <cell r="D173"/>
          <cell r="E173"/>
          <cell r="F173"/>
        </row>
        <row r="174">
          <cell r="A174"/>
          <cell r="B174"/>
          <cell r="C174"/>
          <cell r="D174"/>
          <cell r="E174"/>
          <cell r="F174"/>
        </row>
        <row r="175">
          <cell r="A175"/>
          <cell r="B175"/>
          <cell r="C175"/>
          <cell r="D175"/>
          <cell r="E175"/>
          <cell r="F175"/>
        </row>
        <row r="176">
          <cell r="A176"/>
          <cell r="B176"/>
          <cell r="C176"/>
          <cell r="D176"/>
          <cell r="E176"/>
          <cell r="F176"/>
        </row>
        <row r="177">
          <cell r="A177" t="str">
            <v>SSTN-0030</v>
          </cell>
          <cell r="B177" t="str">
            <v>3*62</v>
          </cell>
          <cell r="C177">
            <v>0</v>
          </cell>
          <cell r="D177">
            <v>-90</v>
          </cell>
          <cell r="E177">
            <v>185</v>
          </cell>
          <cell r="F177">
            <v>-275</v>
          </cell>
        </row>
        <row r="178">
          <cell r="A178"/>
          <cell r="B178"/>
          <cell r="C178"/>
          <cell r="D178"/>
          <cell r="E178"/>
          <cell r="F178"/>
        </row>
        <row r="179">
          <cell r="A179"/>
          <cell r="B179"/>
          <cell r="C179"/>
          <cell r="D179"/>
          <cell r="E179"/>
          <cell r="F179"/>
        </row>
        <row r="180">
          <cell r="A180"/>
          <cell r="B180"/>
          <cell r="C180"/>
          <cell r="D180"/>
          <cell r="E180"/>
          <cell r="F180"/>
        </row>
        <row r="181">
          <cell r="A181"/>
          <cell r="B181"/>
          <cell r="C181"/>
          <cell r="D181"/>
          <cell r="E181"/>
          <cell r="F181"/>
        </row>
        <row r="182">
          <cell r="A182"/>
          <cell r="B182"/>
          <cell r="C182"/>
          <cell r="D182"/>
          <cell r="E182"/>
          <cell r="F182"/>
        </row>
        <row r="183">
          <cell r="A183" t="str">
            <v>SSTN-0031</v>
          </cell>
          <cell r="B183" t="str">
            <v>3*60</v>
          </cell>
          <cell r="C183">
            <v>146</v>
          </cell>
          <cell r="D183">
            <v>90</v>
          </cell>
          <cell r="E183">
            <v>235</v>
          </cell>
          <cell r="F183">
            <v>-145</v>
          </cell>
        </row>
        <row r="184">
          <cell r="A184"/>
          <cell r="B184"/>
          <cell r="C184"/>
          <cell r="D184"/>
          <cell r="E184"/>
          <cell r="F184"/>
        </row>
        <row r="185">
          <cell r="A185"/>
          <cell r="B185"/>
          <cell r="C185"/>
          <cell r="D185"/>
          <cell r="E185"/>
          <cell r="F185"/>
        </row>
        <row r="186">
          <cell r="A186"/>
          <cell r="B186"/>
          <cell r="C186"/>
          <cell r="D186"/>
          <cell r="E186"/>
          <cell r="F186"/>
        </row>
        <row r="187">
          <cell r="A187"/>
          <cell r="B187"/>
          <cell r="C187"/>
          <cell r="D187"/>
          <cell r="E187"/>
          <cell r="F187"/>
        </row>
        <row r="188">
          <cell r="A188"/>
          <cell r="B188"/>
          <cell r="C188"/>
          <cell r="D188"/>
          <cell r="E188"/>
          <cell r="F188"/>
        </row>
        <row r="189">
          <cell r="A189" t="str">
            <v>SSTN-0032</v>
          </cell>
          <cell r="B189" t="str">
            <v>3*33</v>
          </cell>
          <cell r="C189">
            <v>337</v>
          </cell>
          <cell r="D189">
            <v>246</v>
          </cell>
          <cell r="E189">
            <v>246</v>
          </cell>
          <cell r="F189">
            <v>0</v>
          </cell>
        </row>
        <row r="190">
          <cell r="A190"/>
          <cell r="B190"/>
          <cell r="C190"/>
          <cell r="D190"/>
          <cell r="E190"/>
          <cell r="F190"/>
        </row>
        <row r="191">
          <cell r="A191"/>
          <cell r="B191"/>
          <cell r="C191"/>
          <cell r="D191"/>
          <cell r="E191"/>
          <cell r="F191"/>
        </row>
        <row r="192">
          <cell r="A192"/>
          <cell r="B192"/>
          <cell r="C192"/>
          <cell r="D192"/>
          <cell r="E192"/>
          <cell r="F192"/>
        </row>
        <row r="193">
          <cell r="A193"/>
          <cell r="B193"/>
          <cell r="C193"/>
          <cell r="D193"/>
          <cell r="E193"/>
          <cell r="F193"/>
        </row>
        <row r="194">
          <cell r="A194"/>
          <cell r="B194"/>
          <cell r="C194"/>
          <cell r="D194"/>
          <cell r="E194"/>
          <cell r="F194"/>
        </row>
        <row r="195">
          <cell r="A195" t="str">
            <v>SSTN-0033</v>
          </cell>
          <cell r="B195" t="str">
            <v>3*73</v>
          </cell>
          <cell r="C195">
            <v>227</v>
          </cell>
          <cell r="D195">
            <v>227</v>
          </cell>
          <cell r="E195">
            <v>227</v>
          </cell>
          <cell r="F195">
            <v>0</v>
          </cell>
        </row>
        <row r="196">
          <cell r="A196"/>
          <cell r="B196"/>
          <cell r="C196"/>
          <cell r="D196"/>
          <cell r="E196"/>
          <cell r="F196"/>
        </row>
        <row r="197">
          <cell r="A197"/>
          <cell r="B197"/>
          <cell r="C197"/>
          <cell r="D197"/>
          <cell r="E197"/>
          <cell r="F197"/>
        </row>
        <row r="198">
          <cell r="A198"/>
          <cell r="B198"/>
          <cell r="C198"/>
          <cell r="D198"/>
          <cell r="E198"/>
          <cell r="F198"/>
        </row>
        <row r="199">
          <cell r="A199"/>
          <cell r="B199"/>
          <cell r="C199"/>
          <cell r="D199"/>
          <cell r="E199"/>
          <cell r="F199"/>
        </row>
        <row r="200">
          <cell r="A200"/>
          <cell r="B200"/>
          <cell r="C200"/>
          <cell r="D200"/>
          <cell r="E200"/>
          <cell r="F200"/>
        </row>
        <row r="201">
          <cell r="A201" t="str">
            <v>SSTN-0034</v>
          </cell>
          <cell r="B201" t="str">
            <v>3*45</v>
          </cell>
          <cell r="C201">
            <v>95</v>
          </cell>
          <cell r="D201">
            <v>50</v>
          </cell>
          <cell r="E201">
            <v>50</v>
          </cell>
          <cell r="F201">
            <v>0</v>
          </cell>
        </row>
        <row r="202">
          <cell r="A202"/>
          <cell r="B202"/>
          <cell r="C202"/>
          <cell r="D202"/>
          <cell r="E202"/>
          <cell r="F202"/>
        </row>
        <row r="203">
          <cell r="A203"/>
          <cell r="B203"/>
          <cell r="C203"/>
          <cell r="D203"/>
          <cell r="E203"/>
          <cell r="F203"/>
        </row>
        <row r="204">
          <cell r="A204"/>
          <cell r="B204"/>
          <cell r="C204"/>
          <cell r="D204"/>
          <cell r="E204"/>
          <cell r="F204"/>
        </row>
        <row r="205">
          <cell r="A205"/>
          <cell r="B205"/>
          <cell r="C205"/>
          <cell r="D205"/>
          <cell r="E205"/>
          <cell r="F205"/>
        </row>
        <row r="206">
          <cell r="A206"/>
          <cell r="B206"/>
          <cell r="C206"/>
          <cell r="D206"/>
          <cell r="E206"/>
          <cell r="F206"/>
        </row>
        <row r="207">
          <cell r="A207" t="str">
            <v>SSTN-0035</v>
          </cell>
          <cell r="B207" t="str">
            <v>3*63</v>
          </cell>
          <cell r="C207">
            <v>80</v>
          </cell>
          <cell r="D207">
            <v>48</v>
          </cell>
          <cell r="E207">
            <v>48</v>
          </cell>
          <cell r="F207">
            <v>0</v>
          </cell>
        </row>
        <row r="208">
          <cell r="A208"/>
          <cell r="B208"/>
          <cell r="C208"/>
          <cell r="D208"/>
          <cell r="E208"/>
          <cell r="F208"/>
        </row>
        <row r="209">
          <cell r="A209"/>
          <cell r="B209"/>
          <cell r="C209"/>
          <cell r="D209"/>
          <cell r="E209"/>
          <cell r="F209"/>
        </row>
        <row r="210">
          <cell r="A210"/>
          <cell r="B210"/>
          <cell r="C210"/>
          <cell r="D210"/>
          <cell r="E210"/>
          <cell r="F210"/>
        </row>
        <row r="211">
          <cell r="A211"/>
          <cell r="B211"/>
          <cell r="C211"/>
          <cell r="D211"/>
          <cell r="E211"/>
          <cell r="F211"/>
        </row>
        <row r="212">
          <cell r="A212"/>
          <cell r="B212"/>
          <cell r="C212"/>
          <cell r="D212"/>
          <cell r="E212"/>
          <cell r="F212"/>
        </row>
        <row r="213">
          <cell r="A213" t="str">
            <v>SSTN-0036</v>
          </cell>
          <cell r="B213" t="str">
            <v>3*100</v>
          </cell>
          <cell r="C213">
            <v>163</v>
          </cell>
          <cell r="D213">
            <v>133</v>
          </cell>
          <cell r="E213">
            <v>318</v>
          </cell>
          <cell r="F213">
            <v>-185</v>
          </cell>
        </row>
        <row r="214">
          <cell r="A214"/>
          <cell r="B214"/>
          <cell r="C214"/>
          <cell r="D214"/>
          <cell r="E214"/>
          <cell r="F214"/>
        </row>
        <row r="215">
          <cell r="A215"/>
          <cell r="B215"/>
          <cell r="C215"/>
          <cell r="D215"/>
          <cell r="E215"/>
          <cell r="F215"/>
        </row>
        <row r="216">
          <cell r="A216"/>
          <cell r="B216"/>
          <cell r="C216"/>
          <cell r="D216"/>
          <cell r="E216"/>
          <cell r="F216"/>
        </row>
        <row r="217">
          <cell r="A217"/>
          <cell r="B217"/>
          <cell r="C217"/>
          <cell r="D217"/>
          <cell r="E217"/>
          <cell r="F217"/>
        </row>
        <row r="218">
          <cell r="A218"/>
          <cell r="B218"/>
          <cell r="C218"/>
          <cell r="D218"/>
          <cell r="E218"/>
          <cell r="F218"/>
        </row>
        <row r="219">
          <cell r="A219" t="str">
            <v>SSTN-0037</v>
          </cell>
          <cell r="B219" t="str">
            <v>3*90</v>
          </cell>
          <cell r="C219">
            <v>161</v>
          </cell>
          <cell r="D219">
            <v>161</v>
          </cell>
          <cell r="E219">
            <v>161</v>
          </cell>
          <cell r="F219">
            <v>0</v>
          </cell>
        </row>
        <row r="220">
          <cell r="A220"/>
          <cell r="B220"/>
          <cell r="C220"/>
          <cell r="D220"/>
          <cell r="E220"/>
          <cell r="F220"/>
        </row>
        <row r="221">
          <cell r="A221"/>
          <cell r="B221"/>
          <cell r="C221"/>
          <cell r="D221"/>
          <cell r="E221"/>
          <cell r="F221"/>
        </row>
        <row r="222">
          <cell r="A222"/>
          <cell r="B222"/>
          <cell r="C222"/>
          <cell r="D222"/>
          <cell r="E222"/>
          <cell r="F222"/>
        </row>
        <row r="223">
          <cell r="A223"/>
          <cell r="B223"/>
          <cell r="C223"/>
          <cell r="D223"/>
          <cell r="E223"/>
          <cell r="F223"/>
        </row>
        <row r="224">
          <cell r="A224"/>
          <cell r="B224"/>
          <cell r="C224"/>
          <cell r="D224"/>
          <cell r="E224"/>
          <cell r="F224"/>
        </row>
        <row r="225">
          <cell r="A225" t="str">
            <v>SSTN-0038</v>
          </cell>
          <cell r="B225" t="str">
            <v>3*68</v>
          </cell>
          <cell r="C225">
            <v>36</v>
          </cell>
          <cell r="D225">
            <v>36</v>
          </cell>
          <cell r="E225">
            <v>36</v>
          </cell>
          <cell r="F225">
            <v>0</v>
          </cell>
        </row>
        <row r="226">
          <cell r="A226"/>
          <cell r="B226"/>
          <cell r="C226"/>
          <cell r="D226"/>
          <cell r="E226"/>
          <cell r="F226"/>
        </row>
        <row r="227">
          <cell r="A227"/>
          <cell r="B227"/>
          <cell r="C227"/>
          <cell r="D227"/>
          <cell r="E227"/>
          <cell r="F227"/>
        </row>
        <row r="228">
          <cell r="A228"/>
          <cell r="B228"/>
          <cell r="C228"/>
          <cell r="D228"/>
          <cell r="E228"/>
          <cell r="F228"/>
        </row>
        <row r="229">
          <cell r="A229"/>
          <cell r="B229"/>
          <cell r="C229"/>
          <cell r="D229"/>
          <cell r="E229"/>
          <cell r="F229"/>
        </row>
        <row r="230">
          <cell r="A230"/>
          <cell r="B230"/>
          <cell r="C230"/>
          <cell r="D230"/>
          <cell r="E230"/>
          <cell r="F230"/>
        </row>
        <row r="231">
          <cell r="A231" t="str">
            <v>SSTN-0039</v>
          </cell>
          <cell r="B231" t="str">
            <v>3*21</v>
          </cell>
          <cell r="C231">
            <v>148</v>
          </cell>
          <cell r="D231">
            <v>3</v>
          </cell>
          <cell r="E231">
            <v>3</v>
          </cell>
          <cell r="F231">
            <v>0</v>
          </cell>
        </row>
        <row r="232">
          <cell r="A232"/>
          <cell r="B232"/>
          <cell r="C232"/>
          <cell r="D232"/>
          <cell r="E232"/>
          <cell r="F232"/>
        </row>
        <row r="233">
          <cell r="A233"/>
          <cell r="B233"/>
          <cell r="C233"/>
          <cell r="D233"/>
          <cell r="E233"/>
          <cell r="F233"/>
        </row>
        <row r="234">
          <cell r="A234"/>
          <cell r="B234"/>
          <cell r="C234"/>
          <cell r="D234"/>
          <cell r="E234"/>
          <cell r="F234"/>
        </row>
        <row r="235">
          <cell r="A235"/>
          <cell r="B235"/>
          <cell r="C235"/>
          <cell r="D235"/>
          <cell r="E235"/>
          <cell r="F235"/>
        </row>
        <row r="236">
          <cell r="A236"/>
          <cell r="B236"/>
          <cell r="C236"/>
          <cell r="D236"/>
          <cell r="E236"/>
          <cell r="F236"/>
        </row>
        <row r="237">
          <cell r="A237" t="str">
            <v>SSTN-0040</v>
          </cell>
          <cell r="B237" t="str">
            <v>3*87</v>
          </cell>
          <cell r="C237">
            <v>75</v>
          </cell>
          <cell r="D237">
            <v>30</v>
          </cell>
          <cell r="E237">
            <v>95</v>
          </cell>
          <cell r="F237">
            <v>-65</v>
          </cell>
        </row>
        <row r="238">
          <cell r="A238"/>
          <cell r="B238"/>
          <cell r="C238"/>
          <cell r="D238"/>
          <cell r="E238"/>
          <cell r="F238"/>
        </row>
        <row r="239">
          <cell r="A239"/>
          <cell r="B239"/>
          <cell r="C239"/>
          <cell r="D239"/>
          <cell r="E239"/>
          <cell r="F239"/>
        </row>
        <row r="240">
          <cell r="A240"/>
          <cell r="B240"/>
          <cell r="C240"/>
          <cell r="D240"/>
          <cell r="E240"/>
          <cell r="F240"/>
        </row>
        <row r="241">
          <cell r="A241"/>
          <cell r="B241"/>
          <cell r="C241"/>
          <cell r="D241"/>
          <cell r="E241"/>
          <cell r="F241"/>
        </row>
        <row r="242">
          <cell r="A242"/>
          <cell r="B242"/>
          <cell r="C242"/>
          <cell r="D242"/>
          <cell r="E242"/>
          <cell r="F242"/>
        </row>
        <row r="243">
          <cell r="A243" t="str">
            <v>SSTN-0041</v>
          </cell>
          <cell r="B243" t="str">
            <v>3*67</v>
          </cell>
          <cell r="C243">
            <v>121</v>
          </cell>
          <cell r="D243">
            <v>28</v>
          </cell>
          <cell r="E243">
            <v>209</v>
          </cell>
          <cell r="F243">
            <v>-181</v>
          </cell>
        </row>
        <row r="244">
          <cell r="A244"/>
          <cell r="B244"/>
          <cell r="C244"/>
          <cell r="D244"/>
          <cell r="E244"/>
          <cell r="F244"/>
        </row>
        <row r="245">
          <cell r="A245"/>
          <cell r="B245"/>
          <cell r="C245"/>
          <cell r="D245"/>
          <cell r="E245"/>
          <cell r="F245"/>
        </row>
        <row r="246">
          <cell r="A246"/>
          <cell r="B246"/>
          <cell r="C246"/>
          <cell r="D246"/>
          <cell r="E246"/>
          <cell r="F246"/>
        </row>
        <row r="247">
          <cell r="A247"/>
          <cell r="B247"/>
          <cell r="C247"/>
          <cell r="D247"/>
          <cell r="E247"/>
          <cell r="F247"/>
        </row>
        <row r="248">
          <cell r="A248"/>
          <cell r="B248"/>
          <cell r="C248"/>
          <cell r="D248"/>
          <cell r="E248"/>
          <cell r="F248"/>
        </row>
        <row r="249">
          <cell r="A249" t="str">
            <v>SSTN-0042</v>
          </cell>
          <cell r="B249" t="str">
            <v>3*86</v>
          </cell>
          <cell r="C249">
            <v>10</v>
          </cell>
          <cell r="D249">
            <v>10</v>
          </cell>
          <cell r="E249">
            <v>10</v>
          </cell>
          <cell r="F249">
            <v>0</v>
          </cell>
        </row>
        <row r="250">
          <cell r="A250"/>
          <cell r="B250"/>
          <cell r="C250"/>
          <cell r="D250"/>
          <cell r="E250"/>
          <cell r="F250"/>
        </row>
        <row r="251">
          <cell r="A251"/>
          <cell r="B251"/>
          <cell r="C251"/>
          <cell r="D251"/>
          <cell r="E251"/>
          <cell r="F251"/>
        </row>
        <row r="252">
          <cell r="A252"/>
          <cell r="B252"/>
          <cell r="C252"/>
          <cell r="D252"/>
          <cell r="E252"/>
          <cell r="F252"/>
        </row>
        <row r="253">
          <cell r="A253"/>
          <cell r="B253"/>
          <cell r="C253"/>
          <cell r="D253"/>
          <cell r="E253"/>
          <cell r="F253"/>
        </row>
        <row r="254">
          <cell r="A254"/>
          <cell r="B254"/>
          <cell r="C254"/>
          <cell r="D254"/>
          <cell r="E254"/>
          <cell r="F254"/>
        </row>
        <row r="255">
          <cell r="A255" t="str">
            <v>SSTN-0043</v>
          </cell>
          <cell r="B255" t="str">
            <v>3*84</v>
          </cell>
          <cell r="C255">
            <v>153</v>
          </cell>
          <cell r="D255">
            <v>153</v>
          </cell>
          <cell r="E255">
            <v>153</v>
          </cell>
          <cell r="F255">
            <v>0</v>
          </cell>
        </row>
        <row r="256">
          <cell r="A256"/>
          <cell r="B256"/>
          <cell r="C256"/>
          <cell r="D256"/>
          <cell r="E256"/>
          <cell r="F256"/>
        </row>
        <row r="257">
          <cell r="A257"/>
          <cell r="B257"/>
          <cell r="C257"/>
          <cell r="D257"/>
          <cell r="E257"/>
          <cell r="F257"/>
        </row>
        <row r="258">
          <cell r="A258"/>
          <cell r="B258"/>
          <cell r="C258"/>
          <cell r="D258"/>
          <cell r="E258"/>
          <cell r="F258"/>
        </row>
        <row r="259">
          <cell r="A259"/>
          <cell r="B259"/>
          <cell r="C259"/>
          <cell r="D259"/>
          <cell r="E259"/>
          <cell r="F259"/>
        </row>
        <row r="260">
          <cell r="A260"/>
          <cell r="B260"/>
          <cell r="C260"/>
          <cell r="D260"/>
          <cell r="E260"/>
          <cell r="F260"/>
        </row>
        <row r="261">
          <cell r="A261" t="str">
            <v>SSTN-0044</v>
          </cell>
          <cell r="B261" t="str">
            <v>6*120</v>
          </cell>
          <cell r="C261">
            <v>136</v>
          </cell>
          <cell r="D261">
            <v>106</v>
          </cell>
          <cell r="E261">
            <v>106</v>
          </cell>
          <cell r="F261">
            <v>0</v>
          </cell>
        </row>
        <row r="262">
          <cell r="A262"/>
          <cell r="B262"/>
          <cell r="C262"/>
          <cell r="D262"/>
          <cell r="E262"/>
          <cell r="F262"/>
        </row>
        <row r="263">
          <cell r="A263"/>
          <cell r="B263"/>
          <cell r="C263"/>
          <cell r="D263"/>
          <cell r="E263"/>
          <cell r="F263"/>
        </row>
        <row r="264">
          <cell r="A264"/>
          <cell r="B264"/>
          <cell r="C264"/>
          <cell r="D264"/>
          <cell r="E264"/>
          <cell r="F264"/>
        </row>
        <row r="265">
          <cell r="A265"/>
          <cell r="B265"/>
          <cell r="C265"/>
          <cell r="D265"/>
          <cell r="E265"/>
          <cell r="F265"/>
        </row>
        <row r="266">
          <cell r="A266"/>
          <cell r="B266"/>
          <cell r="C266"/>
          <cell r="D266"/>
          <cell r="E266"/>
          <cell r="F266"/>
        </row>
        <row r="267">
          <cell r="A267" t="str">
            <v>SSTN-0045</v>
          </cell>
          <cell r="B267" t="str">
            <v>3*88</v>
          </cell>
          <cell r="C267">
            <v>136</v>
          </cell>
          <cell r="D267">
            <v>116</v>
          </cell>
          <cell r="E267">
            <v>116</v>
          </cell>
          <cell r="F267">
            <v>0</v>
          </cell>
        </row>
        <row r="268">
          <cell r="A268"/>
          <cell r="B268"/>
          <cell r="C268"/>
          <cell r="D268"/>
          <cell r="E268"/>
          <cell r="F268"/>
        </row>
        <row r="269">
          <cell r="A269"/>
          <cell r="B269"/>
          <cell r="C269"/>
          <cell r="D269"/>
          <cell r="E269"/>
          <cell r="F269"/>
        </row>
        <row r="270">
          <cell r="A270"/>
          <cell r="B270"/>
          <cell r="C270"/>
          <cell r="D270"/>
          <cell r="E270"/>
          <cell r="F270"/>
        </row>
        <row r="271">
          <cell r="A271"/>
          <cell r="B271"/>
          <cell r="C271"/>
          <cell r="D271"/>
          <cell r="E271"/>
          <cell r="F271"/>
        </row>
        <row r="272">
          <cell r="A272"/>
          <cell r="B272"/>
          <cell r="C272"/>
          <cell r="D272"/>
          <cell r="E272"/>
          <cell r="F272"/>
        </row>
        <row r="273">
          <cell r="A273" t="str">
            <v>SSTN-0046</v>
          </cell>
          <cell r="B273" t="str">
            <v>6*110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/>
          <cell r="B274"/>
          <cell r="C274"/>
          <cell r="D274"/>
          <cell r="E274"/>
          <cell r="F274"/>
        </row>
        <row r="275">
          <cell r="A275"/>
          <cell r="B275"/>
          <cell r="C275"/>
          <cell r="D275"/>
          <cell r="E275"/>
          <cell r="F275"/>
        </row>
        <row r="276">
          <cell r="A276"/>
          <cell r="B276"/>
          <cell r="C276"/>
          <cell r="D276"/>
          <cell r="E276"/>
          <cell r="F276"/>
        </row>
        <row r="277">
          <cell r="A277"/>
          <cell r="B277"/>
          <cell r="C277"/>
          <cell r="D277"/>
          <cell r="E277"/>
          <cell r="F277"/>
        </row>
        <row r="278">
          <cell r="A278"/>
          <cell r="B278"/>
          <cell r="C278"/>
          <cell r="D278"/>
          <cell r="E278"/>
          <cell r="F278"/>
        </row>
        <row r="279">
          <cell r="A279" t="str">
            <v>SSTN-0047</v>
          </cell>
          <cell r="B279" t="str">
            <v>Ống Inox</v>
          </cell>
          <cell r="C279"/>
          <cell r="D279">
            <v>0</v>
          </cell>
          <cell r="E279">
            <v>0</v>
          </cell>
          <cell r="F279">
            <v>0</v>
          </cell>
        </row>
        <row r="280">
          <cell r="A280"/>
          <cell r="B280"/>
          <cell r="C280"/>
          <cell r="D280"/>
          <cell r="E280"/>
          <cell r="F280"/>
        </row>
        <row r="281">
          <cell r="A281"/>
          <cell r="B281"/>
          <cell r="C281"/>
          <cell r="D281"/>
          <cell r="E281"/>
          <cell r="F281"/>
        </row>
        <row r="282">
          <cell r="A282"/>
          <cell r="B282"/>
          <cell r="C282"/>
          <cell r="D282"/>
          <cell r="E282"/>
          <cell r="F282"/>
        </row>
        <row r="283">
          <cell r="A283"/>
          <cell r="B283"/>
          <cell r="C283"/>
          <cell r="D283"/>
          <cell r="E283"/>
          <cell r="F283"/>
        </row>
        <row r="284">
          <cell r="A284"/>
          <cell r="B284"/>
          <cell r="C284"/>
          <cell r="D284"/>
          <cell r="E284"/>
          <cell r="F284"/>
        </row>
        <row r="285">
          <cell r="A285" t="str">
            <v>SSTN-0048</v>
          </cell>
          <cell r="B285" t="str">
            <v>Băng dính sạch 
투명테이프</v>
          </cell>
          <cell r="C285">
            <v>150</v>
          </cell>
          <cell r="D285">
            <v>-20</v>
          </cell>
          <cell r="E285">
            <v>259</v>
          </cell>
          <cell r="F285">
            <v>-279</v>
          </cell>
        </row>
        <row r="286">
          <cell r="A286"/>
          <cell r="B286"/>
          <cell r="C286"/>
          <cell r="D286"/>
          <cell r="E286"/>
          <cell r="F286"/>
        </row>
        <row r="287">
          <cell r="A287"/>
          <cell r="B287"/>
          <cell r="C287"/>
          <cell r="D287"/>
          <cell r="E287"/>
          <cell r="F287"/>
        </row>
        <row r="288">
          <cell r="A288"/>
          <cell r="B288"/>
          <cell r="C288"/>
          <cell r="D288"/>
          <cell r="E288"/>
          <cell r="F288"/>
        </row>
        <row r="289">
          <cell r="A289"/>
          <cell r="B289"/>
          <cell r="C289"/>
          <cell r="D289"/>
          <cell r="E289"/>
          <cell r="F289"/>
        </row>
        <row r="290">
          <cell r="A290"/>
          <cell r="B290"/>
          <cell r="C290"/>
          <cell r="D290"/>
          <cell r="E290"/>
          <cell r="F290"/>
        </row>
        <row r="291">
          <cell r="A291" t="str">
            <v>SSTN-0049</v>
          </cell>
          <cell r="B291" t="str">
            <v>TRAY APAN</v>
          </cell>
          <cell r="C291"/>
          <cell r="D291">
            <v>0</v>
          </cell>
          <cell r="E291">
            <v>0</v>
          </cell>
          <cell r="F291"/>
        </row>
        <row r="292">
          <cell r="A292"/>
          <cell r="B292"/>
          <cell r="C292"/>
          <cell r="D292"/>
          <cell r="E292"/>
          <cell r="F292"/>
        </row>
        <row r="293">
          <cell r="A293"/>
          <cell r="B293"/>
          <cell r="C293"/>
          <cell r="D293"/>
          <cell r="E293"/>
          <cell r="F293"/>
        </row>
        <row r="294">
          <cell r="A294"/>
          <cell r="B294"/>
          <cell r="C294"/>
          <cell r="D294"/>
          <cell r="E294"/>
          <cell r="F294"/>
        </row>
        <row r="295">
          <cell r="A295"/>
          <cell r="B295"/>
          <cell r="C295"/>
          <cell r="D295"/>
          <cell r="E295"/>
          <cell r="F295"/>
        </row>
        <row r="296">
          <cell r="A296"/>
          <cell r="B296"/>
          <cell r="C296"/>
          <cell r="D296"/>
          <cell r="E296"/>
          <cell r="F296"/>
        </row>
        <row r="297">
          <cell r="A297" t="str">
            <v>SSTN-0050</v>
          </cell>
          <cell r="B297" t="str">
            <v>Gang tay cao su 
 장갑</v>
          </cell>
          <cell r="C297">
            <v>12750</v>
          </cell>
          <cell r="D297">
            <v>7750</v>
          </cell>
          <cell r="E297">
            <v>7750</v>
          </cell>
          <cell r="F297">
            <v>0</v>
          </cell>
        </row>
        <row r="298">
          <cell r="A298"/>
          <cell r="B298"/>
          <cell r="C298"/>
          <cell r="D298"/>
          <cell r="E298"/>
          <cell r="F298"/>
        </row>
        <row r="299">
          <cell r="A299"/>
          <cell r="B299"/>
          <cell r="C299"/>
          <cell r="D299"/>
          <cell r="E299"/>
          <cell r="F299"/>
        </row>
        <row r="300">
          <cell r="A300"/>
          <cell r="B300"/>
          <cell r="C300"/>
          <cell r="D300"/>
          <cell r="E300"/>
          <cell r="F300"/>
        </row>
        <row r="301">
          <cell r="A301"/>
          <cell r="B301"/>
          <cell r="C301"/>
          <cell r="D301"/>
          <cell r="E301"/>
          <cell r="F301"/>
        </row>
        <row r="302">
          <cell r="A302" t="str">
            <v>SSTN-0051</v>
          </cell>
          <cell r="B302" t="str">
            <v>Khẩu Trang  y tế / Face mask (White) 3 lớp  (9*18mm) EA</v>
          </cell>
          <cell r="C302">
            <v>4450</v>
          </cell>
          <cell r="D302">
            <v>-550</v>
          </cell>
          <cell r="E302">
            <v>14450</v>
          </cell>
          <cell r="F302">
            <v>-15000</v>
          </cell>
        </row>
        <row r="303">
          <cell r="A303"/>
          <cell r="B303"/>
          <cell r="C303"/>
          <cell r="D303"/>
          <cell r="E303"/>
          <cell r="F303"/>
        </row>
        <row r="304">
          <cell r="A304"/>
          <cell r="B304"/>
          <cell r="C304"/>
          <cell r="D304"/>
          <cell r="E304"/>
          <cell r="F304"/>
        </row>
        <row r="305">
          <cell r="A305"/>
          <cell r="B305"/>
          <cell r="C305"/>
          <cell r="D305"/>
          <cell r="E305"/>
          <cell r="F305"/>
        </row>
        <row r="306">
          <cell r="A306"/>
          <cell r="B306"/>
          <cell r="C306"/>
          <cell r="D306"/>
          <cell r="E306"/>
          <cell r="F306"/>
        </row>
        <row r="307">
          <cell r="A307" t="str">
            <v>SSTN-0052</v>
          </cell>
          <cell r="B307" t="str">
            <v>Mũ chụp tóc phòng sạch
Clearn Hair hat</v>
          </cell>
          <cell r="C307">
            <v>700</v>
          </cell>
          <cell r="D307">
            <v>-1800</v>
          </cell>
          <cell r="E307">
            <v>2100</v>
          </cell>
          <cell r="F307">
            <v>-3900</v>
          </cell>
        </row>
        <row r="308">
          <cell r="A308"/>
          <cell r="B308"/>
          <cell r="C308"/>
          <cell r="D308"/>
          <cell r="E308"/>
          <cell r="F308"/>
        </row>
        <row r="309">
          <cell r="A309"/>
          <cell r="B309"/>
          <cell r="C309"/>
          <cell r="D309"/>
          <cell r="E309"/>
          <cell r="F309"/>
        </row>
        <row r="310">
          <cell r="A310"/>
          <cell r="B310"/>
          <cell r="C310"/>
          <cell r="D310"/>
          <cell r="E310"/>
          <cell r="F310"/>
        </row>
        <row r="311">
          <cell r="A311"/>
          <cell r="B311"/>
          <cell r="C311"/>
          <cell r="D311"/>
          <cell r="E311"/>
          <cell r="F311"/>
        </row>
        <row r="312">
          <cell r="A312" t="str">
            <v>SSTN-0053</v>
          </cell>
          <cell r="B312" t="str">
            <v>Khăn lau PS PL3008
Claearoom wipers 
걸레 (Box)</v>
          </cell>
          <cell r="C312">
            <v>116</v>
          </cell>
          <cell r="D312">
            <v>-23</v>
          </cell>
          <cell r="E312">
            <v>138</v>
          </cell>
          <cell r="F312">
            <v>-161</v>
          </cell>
        </row>
        <row r="313">
          <cell r="A313"/>
          <cell r="B313"/>
          <cell r="C313"/>
          <cell r="D313"/>
          <cell r="E313"/>
          <cell r="F313"/>
        </row>
        <row r="314">
          <cell r="A314"/>
          <cell r="B314"/>
          <cell r="C314"/>
          <cell r="D314"/>
          <cell r="E314"/>
          <cell r="F314"/>
        </row>
        <row r="315">
          <cell r="A315"/>
          <cell r="B315"/>
          <cell r="C315"/>
          <cell r="D315"/>
          <cell r="E315"/>
          <cell r="F315"/>
        </row>
        <row r="316">
          <cell r="A316"/>
          <cell r="B316"/>
          <cell r="C316"/>
          <cell r="D316"/>
          <cell r="E316"/>
          <cell r="F316"/>
        </row>
        <row r="317">
          <cell r="A317" t="str">
            <v>SSTN-0054</v>
          </cell>
          <cell r="B317" t="str">
            <v>Cồn (Ancol)
 Nồng độ 99.9%
알코올
(Lit)</v>
          </cell>
          <cell r="C317">
            <v>0</v>
          </cell>
          <cell r="D317">
            <v>-59</v>
          </cell>
          <cell r="E317">
            <v>31</v>
          </cell>
          <cell r="F317">
            <v>-90</v>
          </cell>
        </row>
        <row r="318">
          <cell r="A318"/>
          <cell r="B318"/>
          <cell r="C318"/>
          <cell r="D318"/>
          <cell r="E318"/>
          <cell r="F318"/>
        </row>
        <row r="319">
          <cell r="A319"/>
          <cell r="B319"/>
          <cell r="C319"/>
          <cell r="D319"/>
          <cell r="E319"/>
          <cell r="F319"/>
        </row>
        <row r="320">
          <cell r="A320"/>
          <cell r="B320"/>
          <cell r="C320"/>
          <cell r="D320"/>
          <cell r="E320"/>
          <cell r="F320"/>
        </row>
        <row r="321">
          <cell r="A321"/>
          <cell r="B321"/>
          <cell r="C321"/>
          <cell r="D321"/>
          <cell r="E321"/>
          <cell r="F321"/>
        </row>
        <row r="322">
          <cell r="A322" t="str">
            <v>SSTN-0055</v>
          </cell>
          <cell r="B322" t="str">
            <v>Con lăn dính bụi /
 Sticky roller/스티키 롤러
30cm*17M   Roll</v>
          </cell>
          <cell r="C322">
            <v>133</v>
          </cell>
          <cell r="D322">
            <v>108</v>
          </cell>
          <cell r="E322">
            <v>235</v>
          </cell>
          <cell r="F322">
            <v>-127</v>
          </cell>
        </row>
        <row r="323">
          <cell r="A323"/>
          <cell r="B323"/>
          <cell r="C323"/>
          <cell r="D323"/>
          <cell r="E323"/>
          <cell r="F323"/>
        </row>
        <row r="324">
          <cell r="A324"/>
          <cell r="B324"/>
          <cell r="C324"/>
          <cell r="D324"/>
          <cell r="E324"/>
          <cell r="F324"/>
        </row>
        <row r="325">
          <cell r="A325"/>
          <cell r="B325"/>
          <cell r="C325"/>
          <cell r="D325"/>
          <cell r="E325"/>
          <cell r="F325"/>
        </row>
        <row r="326">
          <cell r="A326"/>
          <cell r="B326"/>
          <cell r="C326"/>
          <cell r="D326"/>
          <cell r="E326"/>
          <cell r="F326"/>
        </row>
        <row r="327">
          <cell r="A327" t="str">
            <v>SSTN-0056</v>
          </cell>
          <cell r="B327" t="str">
            <v>Con lăn dính bụi /
 Sticky roller/스티키 롤러
15cm*17M   Roll</v>
          </cell>
          <cell r="C327">
            <v>108</v>
          </cell>
          <cell r="D327">
            <v>108</v>
          </cell>
          <cell r="E327">
            <v>137</v>
          </cell>
          <cell r="F327">
            <v>-29</v>
          </cell>
        </row>
        <row r="328">
          <cell r="A328"/>
          <cell r="B328"/>
          <cell r="C328"/>
          <cell r="D328"/>
          <cell r="E328"/>
          <cell r="F328"/>
        </row>
        <row r="329">
          <cell r="A329"/>
          <cell r="B329"/>
          <cell r="C329"/>
          <cell r="D329"/>
          <cell r="E329"/>
          <cell r="F329"/>
        </row>
        <row r="330">
          <cell r="A330"/>
          <cell r="B330"/>
          <cell r="C330"/>
          <cell r="D330"/>
          <cell r="E330"/>
          <cell r="F330"/>
        </row>
        <row r="331">
          <cell r="A331"/>
          <cell r="B331"/>
          <cell r="C331"/>
          <cell r="D331"/>
          <cell r="E331"/>
          <cell r="F331"/>
        </row>
        <row r="332">
          <cell r="A332" t="str">
            <v>SSTN-0057</v>
          </cell>
          <cell r="B332" t="str">
            <v>Con lăn dính bụi /
 Sticky roller/스티키 롤러
20cm*17M   Roll</v>
          </cell>
          <cell r="C332">
            <v>129</v>
          </cell>
          <cell r="D332">
            <v>129</v>
          </cell>
          <cell r="E332">
            <v>129</v>
          </cell>
          <cell r="F332">
            <v>0</v>
          </cell>
        </row>
        <row r="333">
          <cell r="A333"/>
          <cell r="B333"/>
          <cell r="C333"/>
          <cell r="D333"/>
          <cell r="E333"/>
          <cell r="F333"/>
        </row>
        <row r="334">
          <cell r="A334"/>
          <cell r="B334"/>
          <cell r="C334"/>
          <cell r="D334"/>
          <cell r="E334"/>
          <cell r="F334"/>
        </row>
        <row r="335">
          <cell r="A335"/>
          <cell r="B335"/>
          <cell r="C335"/>
          <cell r="D335"/>
          <cell r="E335"/>
          <cell r="F335"/>
        </row>
        <row r="336">
          <cell r="A336"/>
          <cell r="B336"/>
          <cell r="C336"/>
          <cell r="D336"/>
          <cell r="E336"/>
          <cell r="F336"/>
        </row>
        <row r="337">
          <cell r="A337" t="str">
            <v>SSTN-0058</v>
          </cell>
          <cell r="B337" t="str">
            <v>Giấy phòng sạch
clean paper
A4 컬러 용지</v>
          </cell>
          <cell r="C337">
            <v>2</v>
          </cell>
          <cell r="D337">
            <v>-49</v>
          </cell>
          <cell r="E337">
            <v>11</v>
          </cell>
          <cell r="F337">
            <v>-60</v>
          </cell>
        </row>
        <row r="338">
          <cell r="A338"/>
          <cell r="B338"/>
          <cell r="C338"/>
          <cell r="D338"/>
          <cell r="E338"/>
          <cell r="F338"/>
        </row>
        <row r="339">
          <cell r="A339"/>
          <cell r="B339"/>
          <cell r="C339"/>
          <cell r="D339"/>
          <cell r="E339"/>
          <cell r="F339"/>
        </row>
        <row r="340">
          <cell r="A340"/>
          <cell r="B340"/>
          <cell r="C340"/>
          <cell r="D340"/>
          <cell r="E340"/>
          <cell r="F340"/>
        </row>
        <row r="341">
          <cell r="A341"/>
          <cell r="B341"/>
          <cell r="C341"/>
          <cell r="D341"/>
          <cell r="E341"/>
          <cell r="F341"/>
        </row>
        <row r="342">
          <cell r="A342" t="str">
            <v>SSTN-0059</v>
          </cell>
          <cell r="B342" t="str">
            <v xml:space="preserve">Miếng Vàng 
 백업판   </v>
          </cell>
          <cell r="C342">
            <v>487</v>
          </cell>
          <cell r="D342">
            <v>443</v>
          </cell>
          <cell r="E342">
            <v>552</v>
          </cell>
          <cell r="F342">
            <v>-109</v>
          </cell>
        </row>
        <row r="343">
          <cell r="A343"/>
          <cell r="B343"/>
          <cell r="C343"/>
          <cell r="D343"/>
          <cell r="E343"/>
          <cell r="F343"/>
        </row>
        <row r="344">
          <cell r="A344"/>
          <cell r="B344"/>
          <cell r="C344"/>
          <cell r="D344"/>
          <cell r="E344"/>
          <cell r="F344"/>
        </row>
        <row r="345">
          <cell r="A345"/>
          <cell r="B345"/>
          <cell r="C345"/>
          <cell r="D345"/>
          <cell r="E345"/>
          <cell r="F345"/>
        </row>
        <row r="346">
          <cell r="A346"/>
          <cell r="B346"/>
          <cell r="C346"/>
          <cell r="D346"/>
          <cell r="E346"/>
          <cell r="F346"/>
        </row>
        <row r="347">
          <cell r="A347" t="str">
            <v>SSTN-0060</v>
          </cell>
          <cell r="B347" t="str">
            <v>WD40</v>
          </cell>
          <cell r="C347">
            <v>47</v>
          </cell>
          <cell r="D347">
            <v>40</v>
          </cell>
          <cell r="E347">
            <v>42</v>
          </cell>
          <cell r="F347">
            <v>-2</v>
          </cell>
        </row>
        <row r="348">
          <cell r="A348"/>
          <cell r="B348"/>
          <cell r="C348"/>
          <cell r="D348"/>
          <cell r="E348"/>
          <cell r="F348"/>
        </row>
        <row r="349">
          <cell r="A349"/>
          <cell r="B349"/>
          <cell r="C349"/>
          <cell r="D349"/>
          <cell r="E349"/>
          <cell r="F349"/>
        </row>
        <row r="350">
          <cell r="A350"/>
          <cell r="B350"/>
          <cell r="C350"/>
          <cell r="D350"/>
          <cell r="E350"/>
          <cell r="F350"/>
        </row>
        <row r="351">
          <cell r="A351"/>
          <cell r="B351"/>
          <cell r="C351"/>
          <cell r="D351"/>
          <cell r="E351"/>
          <cell r="F351"/>
        </row>
        <row r="352">
          <cell r="A352" t="str">
            <v>SSTN-0061</v>
          </cell>
          <cell r="B352" t="str">
            <v>Bút Marking 매직팬</v>
          </cell>
          <cell r="C352">
            <v>10</v>
          </cell>
          <cell r="D352">
            <v>-136</v>
          </cell>
          <cell r="E352">
            <v>84</v>
          </cell>
          <cell r="F352">
            <v>-220</v>
          </cell>
        </row>
        <row r="353">
          <cell r="A353"/>
          <cell r="B353"/>
          <cell r="C353"/>
          <cell r="D353"/>
          <cell r="E353"/>
          <cell r="F353"/>
        </row>
        <row r="354">
          <cell r="A354"/>
          <cell r="B354"/>
          <cell r="C354"/>
          <cell r="D354"/>
          <cell r="E354"/>
          <cell r="F354"/>
        </row>
        <row r="355">
          <cell r="A355"/>
          <cell r="B355"/>
          <cell r="C355"/>
          <cell r="D355"/>
          <cell r="E355"/>
          <cell r="F355"/>
        </row>
        <row r="356">
          <cell r="A356"/>
          <cell r="B356"/>
          <cell r="C356"/>
          <cell r="D356"/>
          <cell r="E356"/>
          <cell r="F356"/>
        </row>
        <row r="357">
          <cell r="A357" t="str">
            <v>SSTN-0062</v>
          </cell>
          <cell r="B357" t="str">
            <v>Thảm dính bụi PS  
sticky mat
테이프 600*90
EA</v>
          </cell>
          <cell r="C357">
            <v>123</v>
          </cell>
          <cell r="D357">
            <v>-156</v>
          </cell>
          <cell r="E357">
            <v>207</v>
          </cell>
          <cell r="F357">
            <v>-363</v>
          </cell>
        </row>
        <row r="358">
          <cell r="A358"/>
          <cell r="B358"/>
          <cell r="C358"/>
          <cell r="D358"/>
          <cell r="E358"/>
          <cell r="F358"/>
        </row>
        <row r="359">
          <cell r="A359"/>
          <cell r="B359"/>
          <cell r="C359"/>
          <cell r="D359"/>
          <cell r="E359"/>
          <cell r="F359"/>
        </row>
        <row r="360">
          <cell r="A360"/>
          <cell r="B360"/>
          <cell r="C360"/>
          <cell r="D360"/>
          <cell r="E360"/>
          <cell r="F360"/>
        </row>
        <row r="361">
          <cell r="A361"/>
          <cell r="B361"/>
          <cell r="C361"/>
          <cell r="D361"/>
          <cell r="E361"/>
          <cell r="F361"/>
        </row>
        <row r="362">
          <cell r="A362" t="str">
            <v>SSTN-0063</v>
          </cell>
          <cell r="B362" t="str">
            <v>Màng chít xanh
블루 비닐</v>
          </cell>
          <cell r="C362">
            <v>13</v>
          </cell>
          <cell r="D362">
            <v>9</v>
          </cell>
          <cell r="E362">
            <v>15</v>
          </cell>
          <cell r="F362">
            <v>-6</v>
          </cell>
        </row>
        <row r="363">
          <cell r="A363"/>
          <cell r="B363"/>
          <cell r="C363"/>
          <cell r="D363"/>
          <cell r="E363"/>
          <cell r="F363"/>
        </row>
        <row r="364">
          <cell r="A364"/>
          <cell r="B364"/>
          <cell r="C364"/>
          <cell r="D364"/>
          <cell r="E364"/>
          <cell r="F364"/>
        </row>
        <row r="365">
          <cell r="A365"/>
          <cell r="B365"/>
          <cell r="C365"/>
          <cell r="D365"/>
          <cell r="E365"/>
          <cell r="F365"/>
        </row>
        <row r="366">
          <cell r="A366"/>
          <cell r="B366"/>
          <cell r="C366"/>
          <cell r="D366"/>
          <cell r="E366"/>
          <cell r="F366"/>
        </row>
        <row r="367">
          <cell r="A367" t="str">
            <v>SSTN-0064</v>
          </cell>
          <cell r="B367" t="str">
            <v>Màng chít trắng
흰색 비닐</v>
          </cell>
          <cell r="C367">
            <v>1</v>
          </cell>
          <cell r="D367">
            <v>1</v>
          </cell>
          <cell r="E367">
            <v>9</v>
          </cell>
          <cell r="F367">
            <v>-8</v>
          </cell>
        </row>
        <row r="368">
          <cell r="A368"/>
          <cell r="B368"/>
          <cell r="C368"/>
          <cell r="D368"/>
          <cell r="E368"/>
          <cell r="F368"/>
        </row>
        <row r="369">
          <cell r="A369"/>
          <cell r="B369"/>
          <cell r="C369"/>
          <cell r="D369"/>
          <cell r="E369"/>
          <cell r="F369"/>
        </row>
        <row r="370">
          <cell r="A370"/>
          <cell r="B370"/>
          <cell r="C370"/>
          <cell r="D370"/>
          <cell r="E370"/>
          <cell r="F370"/>
        </row>
        <row r="371">
          <cell r="A371"/>
          <cell r="B371"/>
          <cell r="C371"/>
          <cell r="D371"/>
          <cell r="E371"/>
          <cell r="F371"/>
        </row>
        <row r="372">
          <cell r="A372" t="str">
            <v>SSTN-0065</v>
          </cell>
          <cell r="B372" t="str">
            <v>TEM DECAL LABEL
110mm*100m  
roll</v>
          </cell>
          <cell r="C372"/>
          <cell r="D372">
            <v>0</v>
          </cell>
          <cell r="E372">
            <v>0</v>
          </cell>
          <cell r="F372">
            <v>0</v>
          </cell>
        </row>
        <row r="373">
          <cell r="A373"/>
          <cell r="B373"/>
          <cell r="C373"/>
          <cell r="D373"/>
          <cell r="E373"/>
          <cell r="F373"/>
        </row>
        <row r="374">
          <cell r="A374"/>
          <cell r="B374"/>
          <cell r="C374"/>
          <cell r="D374"/>
          <cell r="E374"/>
          <cell r="F374"/>
        </row>
        <row r="375">
          <cell r="A375"/>
          <cell r="B375"/>
          <cell r="C375"/>
          <cell r="D375"/>
          <cell r="E375"/>
          <cell r="F375"/>
        </row>
        <row r="376">
          <cell r="A376"/>
          <cell r="B376"/>
          <cell r="C376"/>
          <cell r="D376"/>
          <cell r="E376"/>
          <cell r="F376"/>
        </row>
        <row r="377">
          <cell r="A377" t="str">
            <v>SSTN-0066</v>
          </cell>
          <cell r="B377" t="str">
            <v>TEM PVC (PVC LABEL)
Recycal</v>
          </cell>
          <cell r="C377"/>
          <cell r="D377">
            <v>0</v>
          </cell>
          <cell r="E377">
            <v>0</v>
          </cell>
          <cell r="F377">
            <v>0</v>
          </cell>
        </row>
        <row r="378">
          <cell r="A378"/>
          <cell r="B378"/>
          <cell r="C378"/>
          <cell r="D378"/>
          <cell r="E378"/>
          <cell r="F378"/>
        </row>
        <row r="379">
          <cell r="A379"/>
          <cell r="B379"/>
          <cell r="C379"/>
          <cell r="D379"/>
          <cell r="E379"/>
          <cell r="F379"/>
        </row>
        <row r="380">
          <cell r="A380"/>
          <cell r="B380"/>
          <cell r="C380"/>
          <cell r="D380"/>
          <cell r="E380"/>
          <cell r="F380"/>
        </row>
        <row r="381">
          <cell r="A381"/>
          <cell r="B381"/>
          <cell r="C381"/>
          <cell r="D381"/>
          <cell r="E381"/>
          <cell r="F381"/>
        </row>
        <row r="382">
          <cell r="A382" t="str">
            <v>SSTN-0067</v>
          </cell>
          <cell r="B382" t="str">
            <v>TEM PVC (PVC LABEL)
100mm*65mm*100mm
(1470EA/Roll)</v>
          </cell>
          <cell r="C382">
            <v>116</v>
          </cell>
          <cell r="D382">
            <v>79</v>
          </cell>
          <cell r="E382">
            <v>79</v>
          </cell>
          <cell r="F382">
            <v>0</v>
          </cell>
        </row>
        <row r="383">
          <cell r="A383"/>
          <cell r="B383"/>
          <cell r="C383"/>
          <cell r="D383"/>
          <cell r="E383"/>
          <cell r="F383"/>
        </row>
        <row r="384">
          <cell r="A384"/>
          <cell r="B384"/>
          <cell r="C384"/>
          <cell r="D384"/>
          <cell r="E384"/>
          <cell r="F384"/>
        </row>
        <row r="385">
          <cell r="A385"/>
          <cell r="B385"/>
          <cell r="C385"/>
          <cell r="D385"/>
          <cell r="E385"/>
          <cell r="F385"/>
        </row>
        <row r="386">
          <cell r="A386"/>
          <cell r="B386"/>
          <cell r="C386"/>
          <cell r="D386"/>
          <cell r="E386"/>
          <cell r="F386"/>
        </row>
        <row r="387">
          <cell r="A387" t="str">
            <v>SSTN-0068</v>
          </cell>
          <cell r="B387" t="str">
            <v>KEO CHẤM BỤI
젤리클리너 (Box)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</row>
        <row r="388">
          <cell r="A388"/>
          <cell r="B388"/>
          <cell r="C388"/>
          <cell r="D388"/>
          <cell r="E388"/>
          <cell r="F388"/>
        </row>
        <row r="389">
          <cell r="A389"/>
          <cell r="B389"/>
          <cell r="C389"/>
          <cell r="D389"/>
          <cell r="E389"/>
          <cell r="F389"/>
        </row>
        <row r="390">
          <cell r="A390"/>
          <cell r="B390"/>
          <cell r="C390"/>
          <cell r="D390"/>
          <cell r="E390"/>
          <cell r="F390"/>
        </row>
        <row r="391">
          <cell r="A391"/>
          <cell r="B391"/>
          <cell r="C391"/>
          <cell r="D391"/>
          <cell r="E391"/>
          <cell r="F391"/>
        </row>
        <row r="392">
          <cell r="A392" t="str">
            <v>SSTN-0069</v>
          </cell>
          <cell r="B392" t="str">
            <v>LỌ ĐỰNG CỒN</v>
          </cell>
          <cell r="C392">
            <v>5</v>
          </cell>
          <cell r="D392">
            <v>5</v>
          </cell>
          <cell r="E392">
            <v>5</v>
          </cell>
          <cell r="F392">
            <v>0</v>
          </cell>
        </row>
        <row r="393">
          <cell r="A393"/>
          <cell r="B393"/>
          <cell r="C393"/>
          <cell r="D393"/>
          <cell r="E393"/>
          <cell r="F393"/>
        </row>
        <row r="394">
          <cell r="A394"/>
          <cell r="B394"/>
          <cell r="C394"/>
          <cell r="D394"/>
          <cell r="E394"/>
          <cell r="F394"/>
        </row>
        <row r="395">
          <cell r="A395"/>
          <cell r="B395"/>
          <cell r="C395"/>
          <cell r="D395"/>
          <cell r="E395"/>
          <cell r="F395"/>
        </row>
        <row r="396">
          <cell r="A396"/>
          <cell r="B396"/>
          <cell r="C396"/>
          <cell r="D396"/>
          <cell r="E396"/>
          <cell r="F396"/>
        </row>
        <row r="397">
          <cell r="A397" t="str">
            <v>SSTN-0070</v>
          </cell>
          <cell r="B397" t="str">
            <v>Mực in tem
 라벨 인쇄하는 잉크
EA</v>
          </cell>
          <cell r="C397">
            <v>34</v>
          </cell>
          <cell r="D397">
            <v>22</v>
          </cell>
          <cell r="E397">
            <v>53</v>
          </cell>
          <cell r="F397">
            <v>-31</v>
          </cell>
        </row>
        <row r="398">
          <cell r="A398"/>
          <cell r="B398"/>
          <cell r="C398"/>
          <cell r="D398"/>
          <cell r="E398"/>
          <cell r="F398"/>
        </row>
        <row r="399">
          <cell r="A399"/>
          <cell r="B399"/>
          <cell r="C399"/>
          <cell r="D399"/>
          <cell r="E399"/>
          <cell r="F399"/>
        </row>
        <row r="400">
          <cell r="A400"/>
          <cell r="B400"/>
          <cell r="C400"/>
          <cell r="D400"/>
          <cell r="E400"/>
          <cell r="F400"/>
        </row>
        <row r="401">
          <cell r="A401"/>
          <cell r="B401"/>
          <cell r="C401"/>
          <cell r="D401"/>
          <cell r="E401"/>
          <cell r="F401"/>
        </row>
        <row r="402">
          <cell r="A402" t="str">
            <v>SSTN-0071</v>
          </cell>
          <cell r="B402" t="str">
            <v>PIN ĐÈN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A403"/>
          <cell r="B403"/>
          <cell r="C403"/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 t="str">
            <v>SSTN-0072</v>
          </cell>
          <cell r="B407" t="str">
            <v>라인테이프 
Line Tape  xanh dương ( Blue) 48mm*33m</v>
          </cell>
          <cell r="C407">
            <v>85</v>
          </cell>
          <cell r="D407">
            <v>75</v>
          </cell>
          <cell r="E407">
            <v>75</v>
          </cell>
          <cell r="F407">
            <v>0</v>
          </cell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 t="str">
            <v>SSTN-0073</v>
          </cell>
          <cell r="B412" t="str">
            <v>라인테이프 
Line Tape màu vàng ( yellow) 48mm*33m</v>
          </cell>
          <cell r="C412">
            <v>132</v>
          </cell>
          <cell r="D412">
            <v>121</v>
          </cell>
          <cell r="E412">
            <v>121</v>
          </cell>
          <cell r="F412">
            <v>0</v>
          </cell>
        </row>
        <row r="413">
          <cell r="A413"/>
          <cell r="B413"/>
          <cell r="C413"/>
          <cell r="D413"/>
          <cell r="E413"/>
          <cell r="F413"/>
        </row>
        <row r="414">
          <cell r="A414"/>
          <cell r="B414"/>
          <cell r="C414"/>
          <cell r="D414"/>
          <cell r="E414"/>
          <cell r="F414"/>
        </row>
        <row r="415">
          <cell r="A415"/>
          <cell r="B415"/>
          <cell r="C415"/>
          <cell r="D415"/>
          <cell r="E415"/>
          <cell r="F415"/>
        </row>
        <row r="416">
          <cell r="A416"/>
          <cell r="B416"/>
          <cell r="C416"/>
          <cell r="D416"/>
          <cell r="E416"/>
          <cell r="F416"/>
        </row>
        <row r="417">
          <cell r="A417" t="str">
            <v>SSTN-0074</v>
          </cell>
          <cell r="B417" t="str">
            <v>라인테이프 
Line Tape màu đỏ (red) 48mm*33m</v>
          </cell>
          <cell r="C417">
            <v>55</v>
          </cell>
          <cell r="D417">
            <v>50</v>
          </cell>
          <cell r="E417">
            <v>50</v>
          </cell>
          <cell r="F417">
            <v>0</v>
          </cell>
        </row>
        <row r="418">
          <cell r="A418"/>
          <cell r="B418"/>
          <cell r="C418"/>
          <cell r="D418"/>
          <cell r="E418"/>
          <cell r="F418"/>
        </row>
        <row r="419">
          <cell r="A419"/>
          <cell r="B419"/>
          <cell r="C419"/>
          <cell r="D419"/>
          <cell r="E419"/>
          <cell r="F419"/>
        </row>
        <row r="420">
          <cell r="A420"/>
          <cell r="B420"/>
          <cell r="C420"/>
          <cell r="D420"/>
          <cell r="E420"/>
          <cell r="F420"/>
        </row>
        <row r="421">
          <cell r="A421"/>
          <cell r="B421"/>
          <cell r="C421"/>
          <cell r="D421"/>
          <cell r="E421"/>
          <cell r="F421"/>
        </row>
        <row r="422">
          <cell r="A422" t="str">
            <v>SSTN-0075</v>
          </cell>
          <cell r="B422" t="str">
            <v>Xốp trắng 1T
Sponge 1T White</v>
          </cell>
          <cell r="C422">
            <v>47</v>
          </cell>
          <cell r="D422">
            <v>22</v>
          </cell>
          <cell r="E422">
            <v>22</v>
          </cell>
          <cell r="F422">
            <v>0</v>
          </cell>
        </row>
        <row r="423">
          <cell r="A423"/>
          <cell r="B423"/>
          <cell r="C423"/>
          <cell r="D423"/>
          <cell r="E423"/>
          <cell r="F423"/>
        </row>
        <row r="424">
          <cell r="A424"/>
          <cell r="B424"/>
          <cell r="C424"/>
          <cell r="D424"/>
          <cell r="E424"/>
          <cell r="F424"/>
        </row>
        <row r="425">
          <cell r="A425"/>
          <cell r="B425"/>
          <cell r="C425"/>
          <cell r="D425"/>
          <cell r="E425"/>
          <cell r="F425"/>
        </row>
        <row r="426">
          <cell r="A426"/>
          <cell r="B426"/>
          <cell r="C426"/>
          <cell r="D426"/>
          <cell r="E426"/>
          <cell r="F426"/>
        </row>
        <row r="427">
          <cell r="A427" t="str">
            <v>SSTN-0076</v>
          </cell>
          <cell r="B427" t="str">
            <v>Xốp trắng 2T
Sponge 2T White</v>
          </cell>
          <cell r="C427">
            <v>222</v>
          </cell>
          <cell r="D427">
            <v>201</v>
          </cell>
          <cell r="E427">
            <v>201</v>
          </cell>
          <cell r="F427">
            <v>0</v>
          </cell>
        </row>
        <row r="428">
          <cell r="A428"/>
          <cell r="B428"/>
          <cell r="C428"/>
          <cell r="D428"/>
          <cell r="E428"/>
          <cell r="F428"/>
        </row>
        <row r="429">
          <cell r="A429"/>
          <cell r="B429"/>
          <cell r="C429"/>
          <cell r="D429"/>
          <cell r="E429"/>
          <cell r="F429"/>
        </row>
        <row r="430">
          <cell r="A430"/>
          <cell r="B430"/>
          <cell r="C430"/>
          <cell r="D430"/>
          <cell r="E430"/>
          <cell r="F430"/>
        </row>
        <row r="431">
          <cell r="A431"/>
          <cell r="B431"/>
          <cell r="C431"/>
          <cell r="D431"/>
          <cell r="E431"/>
          <cell r="F431"/>
        </row>
        <row r="432">
          <cell r="A432" t="str">
            <v>SSTN-0077</v>
          </cell>
          <cell r="B432" t="str">
            <v>Xốp trắng 3T
Sponge 3T White</v>
          </cell>
          <cell r="C432">
            <v>42</v>
          </cell>
          <cell r="D432">
            <v>40</v>
          </cell>
          <cell r="E432">
            <v>40</v>
          </cell>
          <cell r="F432">
            <v>0</v>
          </cell>
        </row>
        <row r="433">
          <cell r="A433"/>
          <cell r="B433"/>
          <cell r="C433"/>
          <cell r="D433"/>
          <cell r="E433"/>
          <cell r="F433"/>
        </row>
        <row r="434">
          <cell r="A434"/>
          <cell r="B434"/>
          <cell r="C434"/>
          <cell r="D434"/>
          <cell r="E434"/>
          <cell r="F434"/>
        </row>
        <row r="435">
          <cell r="A435"/>
          <cell r="B435"/>
          <cell r="C435"/>
          <cell r="D435"/>
          <cell r="E435"/>
          <cell r="F435"/>
        </row>
        <row r="436">
          <cell r="A436"/>
          <cell r="B436"/>
          <cell r="C436"/>
          <cell r="D436"/>
          <cell r="E436"/>
          <cell r="F436"/>
        </row>
        <row r="437">
          <cell r="A437" t="str">
            <v>SSTN-0078</v>
          </cell>
          <cell r="B437" t="str">
            <v>Xốp trắng 5T
Sponge 5T White</v>
          </cell>
          <cell r="C437">
            <v>209</v>
          </cell>
          <cell r="D437">
            <v>207</v>
          </cell>
          <cell r="E437">
            <v>207</v>
          </cell>
          <cell r="F437">
            <v>0</v>
          </cell>
        </row>
        <row r="438">
          <cell r="A438"/>
          <cell r="B438"/>
          <cell r="C438"/>
          <cell r="D438"/>
          <cell r="E438"/>
          <cell r="F438"/>
        </row>
        <row r="439">
          <cell r="A439"/>
          <cell r="B439"/>
          <cell r="C439"/>
          <cell r="D439"/>
          <cell r="E439"/>
          <cell r="F439"/>
        </row>
        <row r="440">
          <cell r="A440"/>
          <cell r="B440"/>
          <cell r="C440"/>
          <cell r="D440"/>
          <cell r="E440"/>
          <cell r="F440"/>
        </row>
        <row r="441">
          <cell r="A441"/>
          <cell r="B441"/>
          <cell r="C441"/>
          <cell r="D441"/>
          <cell r="E441"/>
          <cell r="F441"/>
        </row>
        <row r="442">
          <cell r="A442" t="str">
            <v>SSTN-0079</v>
          </cell>
          <cell r="B442" t="str">
            <v>Xốp vàng 1T
Sponge 1T Yellow</v>
          </cell>
          <cell r="C442">
            <v>253</v>
          </cell>
          <cell r="D442">
            <v>220</v>
          </cell>
          <cell r="E442">
            <v>220</v>
          </cell>
          <cell r="F442">
            <v>0</v>
          </cell>
        </row>
        <row r="443">
          <cell r="A443"/>
          <cell r="B443"/>
          <cell r="C443"/>
          <cell r="D443"/>
          <cell r="E443"/>
          <cell r="F443"/>
        </row>
        <row r="444">
          <cell r="A444"/>
          <cell r="B444"/>
          <cell r="C444"/>
          <cell r="D444"/>
          <cell r="E444"/>
          <cell r="F444"/>
        </row>
        <row r="445">
          <cell r="A445"/>
          <cell r="B445"/>
          <cell r="C445"/>
          <cell r="D445"/>
          <cell r="E445"/>
          <cell r="F445"/>
        </row>
        <row r="446">
          <cell r="A446"/>
          <cell r="B446"/>
          <cell r="C446"/>
          <cell r="D446"/>
          <cell r="E446"/>
          <cell r="F446"/>
        </row>
        <row r="447">
          <cell r="A447" t="str">
            <v>SSTN-0080</v>
          </cell>
          <cell r="B447" t="str">
            <v>Xốp vàng 2T
Sponge 2T Yellow</v>
          </cell>
          <cell r="C447">
            <v>129</v>
          </cell>
          <cell r="D447">
            <v>107</v>
          </cell>
          <cell r="E447">
            <v>107</v>
          </cell>
          <cell r="F447">
            <v>0</v>
          </cell>
        </row>
        <row r="448">
          <cell r="A448"/>
          <cell r="B448"/>
          <cell r="C448"/>
          <cell r="D448"/>
          <cell r="E448"/>
          <cell r="F448"/>
        </row>
        <row r="449">
          <cell r="A449"/>
          <cell r="B449"/>
          <cell r="C449"/>
          <cell r="D449"/>
          <cell r="E449"/>
          <cell r="F449"/>
        </row>
        <row r="450">
          <cell r="A450"/>
          <cell r="B450"/>
          <cell r="C450"/>
          <cell r="D450"/>
          <cell r="E450"/>
          <cell r="F450"/>
        </row>
        <row r="451">
          <cell r="A451"/>
          <cell r="B451"/>
          <cell r="C451"/>
          <cell r="D451"/>
          <cell r="E451"/>
          <cell r="F451"/>
        </row>
        <row r="452">
          <cell r="A452" t="str">
            <v>SSTN-0081</v>
          </cell>
          <cell r="B452" t="str">
            <v>Xốp cam 1T CY TECH</v>
          </cell>
          <cell r="C452">
            <v>74</v>
          </cell>
          <cell r="D452">
            <v>55</v>
          </cell>
          <cell r="E452">
            <v>55</v>
          </cell>
          <cell r="F452">
            <v>0</v>
          </cell>
        </row>
        <row r="453">
          <cell r="A453"/>
          <cell r="B453"/>
          <cell r="C453"/>
          <cell r="D453"/>
          <cell r="E453"/>
          <cell r="F453"/>
        </row>
        <row r="454">
          <cell r="A454"/>
          <cell r="B454"/>
          <cell r="C454"/>
          <cell r="D454"/>
          <cell r="E454"/>
          <cell r="F454"/>
        </row>
        <row r="455">
          <cell r="A455"/>
          <cell r="B455"/>
          <cell r="C455"/>
          <cell r="D455"/>
          <cell r="E455"/>
          <cell r="F455"/>
        </row>
        <row r="456">
          <cell r="A456"/>
          <cell r="B456"/>
          <cell r="C456"/>
          <cell r="D456"/>
          <cell r="E456"/>
          <cell r="F456"/>
        </row>
        <row r="457">
          <cell r="A457" t="str">
            <v>SSTN-0082</v>
          </cell>
          <cell r="B457" t="str">
            <v>Xốp cam 1.5T CY TECH</v>
          </cell>
          <cell r="C457">
            <v>78</v>
          </cell>
          <cell r="D457">
            <v>62</v>
          </cell>
          <cell r="E457">
            <v>62</v>
          </cell>
          <cell r="F457">
            <v>0</v>
          </cell>
        </row>
        <row r="458">
          <cell r="A458"/>
          <cell r="B458"/>
          <cell r="C458"/>
          <cell r="D458"/>
          <cell r="E458"/>
          <cell r="F458"/>
        </row>
        <row r="459">
          <cell r="A459"/>
          <cell r="B459"/>
          <cell r="C459"/>
          <cell r="D459"/>
          <cell r="E459"/>
          <cell r="F459"/>
        </row>
        <row r="460">
          <cell r="A460"/>
          <cell r="B460"/>
          <cell r="C460"/>
          <cell r="D460"/>
          <cell r="E460"/>
          <cell r="F460"/>
        </row>
        <row r="461">
          <cell r="A461"/>
          <cell r="B461"/>
          <cell r="C461"/>
          <cell r="D461"/>
          <cell r="E461"/>
          <cell r="F461"/>
        </row>
        <row r="462">
          <cell r="A462" t="str">
            <v>SSTN-0083</v>
          </cell>
          <cell r="B462" t="str">
            <v>Xốp cam 2T CY TECH</v>
          </cell>
          <cell r="C462">
            <v>89</v>
          </cell>
          <cell r="D462">
            <v>73</v>
          </cell>
          <cell r="E462">
            <v>73</v>
          </cell>
          <cell r="F462">
            <v>0</v>
          </cell>
        </row>
        <row r="463">
          <cell r="A463"/>
          <cell r="B463"/>
          <cell r="C463"/>
          <cell r="D463"/>
          <cell r="E463"/>
          <cell r="F463"/>
        </row>
        <row r="464">
          <cell r="A464"/>
          <cell r="B464"/>
          <cell r="C464"/>
          <cell r="D464"/>
          <cell r="E464"/>
          <cell r="F464"/>
        </row>
        <row r="465">
          <cell r="A465"/>
          <cell r="B465"/>
          <cell r="C465"/>
          <cell r="D465"/>
          <cell r="E465"/>
          <cell r="F465"/>
        </row>
        <row r="466">
          <cell r="A466"/>
          <cell r="B466"/>
          <cell r="C466"/>
          <cell r="D466"/>
          <cell r="E466"/>
          <cell r="F466"/>
        </row>
        <row r="467">
          <cell r="A467" t="str">
            <v>SSTN-0084</v>
          </cell>
          <cell r="B467" t="str">
            <v>Xốp cam 3T CY TECH</v>
          </cell>
          <cell r="C467">
            <v>94</v>
          </cell>
          <cell r="D467">
            <v>92</v>
          </cell>
          <cell r="E467">
            <v>92</v>
          </cell>
          <cell r="F467">
            <v>0</v>
          </cell>
        </row>
        <row r="468">
          <cell r="A468"/>
          <cell r="B468"/>
          <cell r="C468"/>
          <cell r="D468"/>
          <cell r="E468"/>
          <cell r="F468"/>
        </row>
        <row r="469">
          <cell r="A469"/>
          <cell r="B469"/>
          <cell r="C469"/>
          <cell r="D469"/>
          <cell r="E469"/>
          <cell r="F469"/>
        </row>
        <row r="470">
          <cell r="A470"/>
          <cell r="B470"/>
          <cell r="C470"/>
          <cell r="D470"/>
          <cell r="E470"/>
          <cell r="F470"/>
        </row>
        <row r="471">
          <cell r="A471"/>
          <cell r="B471"/>
          <cell r="C471"/>
          <cell r="D471"/>
          <cell r="E471"/>
          <cell r="F471"/>
        </row>
        <row r="472">
          <cell r="A472" t="str">
            <v>SSTN-0085</v>
          </cell>
          <cell r="B472" t="str">
            <v xml:space="preserve">Xốp đen 2T </v>
          </cell>
          <cell r="C472">
            <v>245</v>
          </cell>
          <cell r="D472">
            <v>238</v>
          </cell>
          <cell r="E472">
            <v>238</v>
          </cell>
          <cell r="F472">
            <v>0</v>
          </cell>
        </row>
        <row r="473">
          <cell r="A473"/>
          <cell r="B473"/>
          <cell r="C473"/>
          <cell r="D473"/>
          <cell r="E473"/>
          <cell r="F473"/>
        </row>
        <row r="474">
          <cell r="A474"/>
          <cell r="B474"/>
          <cell r="C474"/>
          <cell r="D474"/>
          <cell r="E474"/>
          <cell r="F474"/>
        </row>
        <row r="475">
          <cell r="A475"/>
          <cell r="B475"/>
          <cell r="C475"/>
          <cell r="D475"/>
          <cell r="E475"/>
          <cell r="F475"/>
        </row>
        <row r="476">
          <cell r="A476"/>
          <cell r="B476"/>
          <cell r="C476"/>
          <cell r="D476"/>
          <cell r="E476"/>
          <cell r="F476"/>
        </row>
        <row r="477">
          <cell r="A477" t="str">
            <v>SSTN-0086</v>
          </cell>
          <cell r="B477" t="str">
            <v xml:space="preserve">Xốp xanh 2T </v>
          </cell>
          <cell r="C477">
            <v>260</v>
          </cell>
          <cell r="D477">
            <v>248</v>
          </cell>
          <cell r="E477">
            <v>248</v>
          </cell>
          <cell r="F477">
            <v>0</v>
          </cell>
        </row>
        <row r="478">
          <cell r="A478"/>
          <cell r="B478"/>
          <cell r="C478"/>
          <cell r="D478"/>
          <cell r="E478"/>
          <cell r="F478"/>
        </row>
        <row r="479">
          <cell r="A479"/>
          <cell r="B479"/>
          <cell r="C479"/>
          <cell r="D479"/>
          <cell r="E479"/>
          <cell r="F479"/>
        </row>
        <row r="480">
          <cell r="A480"/>
          <cell r="B480"/>
          <cell r="C480"/>
          <cell r="D480"/>
          <cell r="E480"/>
          <cell r="F480"/>
        </row>
        <row r="481">
          <cell r="A481"/>
          <cell r="B481"/>
          <cell r="C481"/>
          <cell r="D481"/>
          <cell r="E481"/>
          <cell r="F481"/>
        </row>
        <row r="482">
          <cell r="A482" t="str">
            <v>SSTN-0087</v>
          </cell>
          <cell r="B482" t="str">
            <v xml:space="preserve">Xốp xanh 1T 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A483"/>
          <cell r="B483"/>
          <cell r="C483"/>
          <cell r="D483"/>
          <cell r="E483"/>
          <cell r="F483"/>
        </row>
        <row r="484">
          <cell r="A484"/>
          <cell r="B484"/>
          <cell r="C484"/>
          <cell r="D484"/>
          <cell r="E484"/>
          <cell r="F484"/>
        </row>
        <row r="485">
          <cell r="A485"/>
          <cell r="B485"/>
          <cell r="C485"/>
          <cell r="D485"/>
          <cell r="E485"/>
          <cell r="F485"/>
        </row>
        <row r="486">
          <cell r="A486"/>
          <cell r="B486"/>
          <cell r="C486"/>
          <cell r="D486"/>
          <cell r="E486"/>
          <cell r="F486"/>
        </row>
        <row r="487">
          <cell r="A487" t="str">
            <v>SSTN-0088</v>
          </cell>
          <cell r="B487" t="str">
            <v>DYT 950G
30*200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A488"/>
          <cell r="B488"/>
          <cell r="C488"/>
          <cell r="D488"/>
          <cell r="E488"/>
          <cell r="F488"/>
        </row>
        <row r="489">
          <cell r="A489"/>
          <cell r="B489"/>
          <cell r="C489"/>
          <cell r="D489"/>
          <cell r="E489"/>
          <cell r="F489"/>
        </row>
        <row r="490">
          <cell r="A490"/>
          <cell r="B490"/>
          <cell r="C490"/>
          <cell r="D490"/>
          <cell r="E490"/>
          <cell r="F490"/>
        </row>
        <row r="491">
          <cell r="A491"/>
          <cell r="B491"/>
          <cell r="C491"/>
          <cell r="D491"/>
          <cell r="E491"/>
          <cell r="F491"/>
        </row>
        <row r="492">
          <cell r="A492" t="str">
            <v>SSTN-0089</v>
          </cell>
          <cell r="B492" t="str">
            <v>DYT 950G
40*500</v>
          </cell>
          <cell r="C492">
            <v>1</v>
          </cell>
          <cell r="D492">
            <v>1</v>
          </cell>
          <cell r="E492">
            <v>1</v>
          </cell>
          <cell r="F492">
            <v>0</v>
          </cell>
        </row>
        <row r="493">
          <cell r="A493"/>
          <cell r="B493"/>
          <cell r="C493"/>
          <cell r="D493"/>
          <cell r="E493"/>
          <cell r="F493"/>
        </row>
        <row r="494">
          <cell r="A494"/>
          <cell r="B494"/>
          <cell r="C494"/>
          <cell r="D494"/>
          <cell r="E494"/>
          <cell r="F494"/>
        </row>
        <row r="495">
          <cell r="A495"/>
          <cell r="B495"/>
          <cell r="C495"/>
          <cell r="D495"/>
          <cell r="E495"/>
          <cell r="F495"/>
        </row>
        <row r="496">
          <cell r="A496"/>
          <cell r="B496"/>
          <cell r="C496"/>
          <cell r="D496"/>
          <cell r="E496"/>
          <cell r="F496"/>
        </row>
        <row r="497">
          <cell r="A497" t="str">
            <v>SSTN-0090</v>
          </cell>
          <cell r="B497" t="str">
            <v>DYT 950G
50*500</v>
          </cell>
          <cell r="C497">
            <v>74</v>
          </cell>
          <cell r="D497">
            <v>69</v>
          </cell>
          <cell r="E497">
            <v>69</v>
          </cell>
          <cell r="F497">
            <v>0</v>
          </cell>
        </row>
        <row r="498">
          <cell r="A498"/>
          <cell r="B498"/>
          <cell r="C498"/>
          <cell r="D498"/>
          <cell r="E498"/>
          <cell r="F498"/>
        </row>
        <row r="499">
          <cell r="A499"/>
          <cell r="B499"/>
          <cell r="C499"/>
          <cell r="D499"/>
          <cell r="E499"/>
          <cell r="F499"/>
        </row>
        <row r="500">
          <cell r="A500"/>
          <cell r="B500"/>
          <cell r="C500"/>
          <cell r="D500"/>
          <cell r="E500"/>
          <cell r="F500"/>
        </row>
        <row r="501">
          <cell r="A501"/>
          <cell r="B501"/>
          <cell r="C501"/>
          <cell r="D501"/>
          <cell r="E501"/>
          <cell r="F501"/>
        </row>
        <row r="502">
          <cell r="A502" t="str">
            <v>SSTN-0091</v>
          </cell>
          <cell r="B502" t="str">
            <v>DYT 950G
80*500</v>
          </cell>
          <cell r="C502">
            <v>2</v>
          </cell>
          <cell r="D502">
            <v>1</v>
          </cell>
          <cell r="E502">
            <v>1</v>
          </cell>
          <cell r="F502">
            <v>0</v>
          </cell>
        </row>
        <row r="503">
          <cell r="A503"/>
          <cell r="B503"/>
          <cell r="C503"/>
          <cell r="D503"/>
          <cell r="E503"/>
          <cell r="F503"/>
        </row>
        <row r="504">
          <cell r="A504"/>
          <cell r="B504"/>
          <cell r="C504"/>
          <cell r="D504"/>
          <cell r="E504"/>
          <cell r="F504"/>
        </row>
        <row r="505">
          <cell r="A505"/>
          <cell r="B505"/>
          <cell r="C505"/>
          <cell r="D505"/>
          <cell r="E505"/>
          <cell r="F505"/>
        </row>
        <row r="506">
          <cell r="A506"/>
          <cell r="B506"/>
          <cell r="C506"/>
          <cell r="D506"/>
          <cell r="E506"/>
          <cell r="F506"/>
        </row>
        <row r="507">
          <cell r="A507" t="str">
            <v>SSTN-0092</v>
          </cell>
          <cell r="B507" t="str">
            <v>JYS G60
20*50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A508"/>
          <cell r="B508"/>
          <cell r="C508"/>
          <cell r="D508"/>
          <cell r="E508"/>
          <cell r="F508"/>
        </row>
        <row r="509">
          <cell r="A509"/>
          <cell r="B509"/>
          <cell r="C509"/>
          <cell r="D509"/>
          <cell r="E509"/>
          <cell r="F509"/>
        </row>
        <row r="510">
          <cell r="A510"/>
          <cell r="B510"/>
          <cell r="C510"/>
          <cell r="D510"/>
          <cell r="E510"/>
          <cell r="F510"/>
        </row>
        <row r="511">
          <cell r="A511"/>
          <cell r="B511"/>
          <cell r="C511"/>
          <cell r="D511"/>
          <cell r="E511"/>
          <cell r="F511"/>
        </row>
        <row r="512">
          <cell r="A512" t="str">
            <v>SSTN-0093</v>
          </cell>
          <cell r="B512" t="str">
            <v>Túi bóng (Poly bag)
 플리백
26*15*0.05T(LOẠI B)</v>
          </cell>
          <cell r="C512"/>
          <cell r="D512">
            <v>0</v>
          </cell>
          <cell r="E512">
            <v>0</v>
          </cell>
          <cell r="F512">
            <v>0</v>
          </cell>
        </row>
        <row r="513">
          <cell r="A513"/>
          <cell r="B513"/>
          <cell r="C513"/>
          <cell r="D513"/>
          <cell r="E513"/>
          <cell r="F513"/>
        </row>
        <row r="514">
          <cell r="A514"/>
          <cell r="B514"/>
          <cell r="C514"/>
          <cell r="D514"/>
          <cell r="E514"/>
          <cell r="F514"/>
        </row>
        <row r="515">
          <cell r="A515"/>
          <cell r="B515"/>
          <cell r="C515"/>
          <cell r="D515"/>
          <cell r="E515"/>
          <cell r="F515"/>
        </row>
        <row r="516">
          <cell r="A516"/>
          <cell r="B516"/>
          <cell r="C516"/>
          <cell r="D516"/>
          <cell r="E516"/>
          <cell r="F516"/>
        </row>
        <row r="517">
          <cell r="A517" t="str">
            <v>SSTN-0094</v>
          </cell>
          <cell r="B517" t="str">
            <v>Túi bóng (Poly bag)
 플리백
80*80*0.05T ( LOẠI B)</v>
          </cell>
          <cell r="C517">
            <v>3400</v>
          </cell>
          <cell r="D517">
            <v>3130</v>
          </cell>
          <cell r="E517">
            <v>3430</v>
          </cell>
          <cell r="F517">
            <v>-300</v>
          </cell>
        </row>
        <row r="518">
          <cell r="A518"/>
          <cell r="B518"/>
          <cell r="C518"/>
          <cell r="D518"/>
          <cell r="E518"/>
          <cell r="F518"/>
        </row>
        <row r="519">
          <cell r="A519"/>
          <cell r="B519"/>
          <cell r="C519"/>
          <cell r="D519"/>
          <cell r="E519"/>
          <cell r="F519"/>
        </row>
        <row r="520">
          <cell r="A520"/>
          <cell r="B520"/>
          <cell r="C520"/>
          <cell r="D520"/>
          <cell r="E520"/>
          <cell r="F520"/>
        </row>
        <row r="521">
          <cell r="A521"/>
          <cell r="B521"/>
          <cell r="C521"/>
          <cell r="D521"/>
          <cell r="E521"/>
          <cell r="F521"/>
        </row>
        <row r="522">
          <cell r="A522" t="str">
            <v>SSTN-0095</v>
          </cell>
          <cell r="B522" t="str">
            <v>Túi bóng (Poly bag)
 플리백
100*130*0.05T (LOẠI B)</v>
          </cell>
          <cell r="C522">
            <v>5180</v>
          </cell>
          <cell r="D522">
            <v>3510</v>
          </cell>
          <cell r="E522">
            <v>5880</v>
          </cell>
          <cell r="F522">
            <v>-2370</v>
          </cell>
        </row>
        <row r="523">
          <cell r="A523"/>
          <cell r="B523"/>
          <cell r="C523"/>
          <cell r="D523"/>
          <cell r="E523"/>
          <cell r="F523"/>
        </row>
        <row r="524">
          <cell r="A524"/>
          <cell r="B524"/>
          <cell r="C524"/>
          <cell r="D524"/>
          <cell r="E524"/>
          <cell r="F524"/>
        </row>
        <row r="525">
          <cell r="A525"/>
          <cell r="B525"/>
          <cell r="C525"/>
          <cell r="D525"/>
          <cell r="E525"/>
          <cell r="F525"/>
        </row>
        <row r="526">
          <cell r="A526"/>
          <cell r="B526"/>
          <cell r="C526"/>
          <cell r="D526"/>
          <cell r="E526"/>
          <cell r="F526"/>
        </row>
        <row r="527">
          <cell r="A527" t="str">
            <v>SSTN-0096</v>
          </cell>
          <cell r="B527" t="str">
            <v>Túi bóng (Poly bag)
 플리백
170*130*0.05T (LOẠI B)</v>
          </cell>
          <cell r="C527"/>
          <cell r="D527">
            <v>0</v>
          </cell>
          <cell r="E527">
            <v>0</v>
          </cell>
          <cell r="F527">
            <v>0</v>
          </cell>
        </row>
        <row r="528">
          <cell r="A528"/>
          <cell r="B528"/>
          <cell r="C528"/>
          <cell r="D528"/>
          <cell r="E528"/>
          <cell r="F528"/>
        </row>
        <row r="529">
          <cell r="A529"/>
          <cell r="B529"/>
          <cell r="C529"/>
          <cell r="D529"/>
          <cell r="E529"/>
          <cell r="F529"/>
        </row>
        <row r="530">
          <cell r="A530"/>
          <cell r="B530"/>
          <cell r="C530"/>
          <cell r="D530"/>
          <cell r="E530"/>
          <cell r="F530"/>
        </row>
        <row r="531">
          <cell r="A531"/>
          <cell r="B531"/>
          <cell r="C531"/>
          <cell r="D531"/>
          <cell r="E531"/>
          <cell r="F531"/>
        </row>
        <row r="532">
          <cell r="A532" t="str">
            <v>SSTN-0097</v>
          </cell>
          <cell r="B532" t="str">
            <v>Clear silicon
40mm*50m
부자재  Roll</v>
          </cell>
          <cell r="C532"/>
          <cell r="D532">
            <v>0</v>
          </cell>
          <cell r="E532"/>
          <cell r="F532">
            <v>0</v>
          </cell>
        </row>
        <row r="533">
          <cell r="A533"/>
          <cell r="B533"/>
          <cell r="C533"/>
          <cell r="D533"/>
          <cell r="E533"/>
          <cell r="F533"/>
        </row>
        <row r="534">
          <cell r="A534"/>
          <cell r="B534"/>
          <cell r="C534"/>
          <cell r="D534"/>
          <cell r="E534"/>
          <cell r="F534"/>
        </row>
        <row r="535">
          <cell r="A535"/>
          <cell r="B535"/>
          <cell r="C535"/>
          <cell r="D535"/>
          <cell r="E535"/>
          <cell r="F535"/>
        </row>
        <row r="536">
          <cell r="A536"/>
          <cell r="B536"/>
          <cell r="C536"/>
          <cell r="D536"/>
          <cell r="E536"/>
          <cell r="F536"/>
        </row>
        <row r="537">
          <cell r="A537" t="str">
            <v>SSTN-0098</v>
          </cell>
          <cell r="B537" t="str">
            <v>DYT 950C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A538"/>
          <cell r="B538"/>
          <cell r="C538"/>
          <cell r="D538"/>
          <cell r="E538"/>
          <cell r="F538"/>
        </row>
        <row r="539">
          <cell r="A539"/>
          <cell r="B539"/>
          <cell r="C539"/>
          <cell r="D539"/>
          <cell r="E539"/>
          <cell r="F539"/>
        </row>
        <row r="540">
          <cell r="A540"/>
          <cell r="B540"/>
          <cell r="C540"/>
          <cell r="D540"/>
          <cell r="E540"/>
          <cell r="F540"/>
        </row>
        <row r="541">
          <cell r="A541"/>
          <cell r="B541"/>
          <cell r="C541"/>
          <cell r="D541"/>
          <cell r="E541"/>
          <cell r="F541"/>
        </row>
        <row r="542">
          <cell r="A542" t="str">
            <v>SSTN-0099</v>
          </cell>
          <cell r="B542" t="str">
            <v>Thùng Carton
490*340*240
EA</v>
          </cell>
          <cell r="C542"/>
          <cell r="D542">
            <v>0</v>
          </cell>
          <cell r="E542">
            <v>0</v>
          </cell>
          <cell r="F542">
            <v>0</v>
          </cell>
        </row>
        <row r="543">
          <cell r="A543"/>
          <cell r="B543"/>
          <cell r="C543"/>
          <cell r="D543"/>
          <cell r="E543"/>
          <cell r="F543"/>
        </row>
        <row r="544">
          <cell r="A544"/>
          <cell r="B544"/>
          <cell r="C544"/>
          <cell r="D544"/>
          <cell r="E544"/>
          <cell r="F544"/>
        </row>
        <row r="545">
          <cell r="A545"/>
          <cell r="B545"/>
          <cell r="C545"/>
          <cell r="D545"/>
          <cell r="E545"/>
          <cell r="F545"/>
        </row>
        <row r="546">
          <cell r="A546"/>
          <cell r="B546"/>
          <cell r="C546"/>
          <cell r="D546"/>
          <cell r="E546"/>
          <cell r="F546"/>
        </row>
        <row r="547">
          <cell r="A547" t="str">
            <v>SSTN-0100</v>
          </cell>
          <cell r="B547" t="str">
            <v>SNHD-126YL</v>
          </cell>
          <cell r="C547"/>
          <cell r="D547">
            <v>0</v>
          </cell>
          <cell r="E547">
            <v>0</v>
          </cell>
          <cell r="F547">
            <v>0</v>
          </cell>
        </row>
        <row r="548">
          <cell r="A548"/>
          <cell r="B548"/>
          <cell r="C548"/>
          <cell r="D548"/>
          <cell r="E548"/>
          <cell r="F548"/>
        </row>
        <row r="549">
          <cell r="A549"/>
          <cell r="B549"/>
          <cell r="C549"/>
          <cell r="D549"/>
          <cell r="E549"/>
          <cell r="F549"/>
        </row>
        <row r="550">
          <cell r="A550"/>
          <cell r="B550"/>
          <cell r="C550"/>
          <cell r="D550"/>
          <cell r="E550"/>
          <cell r="F550"/>
        </row>
        <row r="551">
          <cell r="A551"/>
          <cell r="B551"/>
          <cell r="C551"/>
          <cell r="D551"/>
          <cell r="E551"/>
          <cell r="F551"/>
        </row>
        <row r="552">
          <cell r="A552" t="str">
            <v>SSTN-0101</v>
          </cell>
          <cell r="B552" t="str">
            <v>Xốp bóng khí
sponge foam balloon
1200mm*100m</v>
          </cell>
          <cell r="C552"/>
          <cell r="D552">
            <v>0</v>
          </cell>
          <cell r="E552">
            <v>0</v>
          </cell>
          <cell r="F552">
            <v>0</v>
          </cell>
        </row>
        <row r="553">
          <cell r="A553"/>
          <cell r="B553"/>
          <cell r="C553"/>
          <cell r="D553"/>
          <cell r="E553"/>
          <cell r="F553"/>
        </row>
        <row r="554">
          <cell r="A554"/>
          <cell r="B554"/>
          <cell r="C554"/>
          <cell r="D554"/>
          <cell r="E554"/>
          <cell r="F554"/>
        </row>
        <row r="555">
          <cell r="A555"/>
          <cell r="B555"/>
          <cell r="C555"/>
          <cell r="D555"/>
          <cell r="E555"/>
          <cell r="F555"/>
        </row>
        <row r="556">
          <cell r="A556"/>
          <cell r="B556"/>
          <cell r="C556"/>
          <cell r="D556"/>
          <cell r="E556"/>
          <cell r="F556"/>
        </row>
        <row r="557">
          <cell r="A557" t="str">
            <v>SSTN-0102</v>
          </cell>
          <cell r="B557" t="str">
            <v>Xốp lá 
Sponge leaf
5mm*1000mm*50m</v>
          </cell>
          <cell r="C557">
            <v>200</v>
          </cell>
          <cell r="D557">
            <v>200</v>
          </cell>
          <cell r="E557">
            <v>200</v>
          </cell>
          <cell r="F557">
            <v>0</v>
          </cell>
        </row>
        <row r="558">
          <cell r="A558"/>
          <cell r="B558"/>
          <cell r="C558"/>
          <cell r="D558"/>
          <cell r="E558"/>
          <cell r="F558"/>
        </row>
        <row r="559">
          <cell r="A559"/>
          <cell r="B559"/>
          <cell r="C559"/>
          <cell r="D559"/>
          <cell r="E559"/>
          <cell r="F559"/>
        </row>
        <row r="560">
          <cell r="A560"/>
          <cell r="B560"/>
          <cell r="C560"/>
          <cell r="D560"/>
          <cell r="E560"/>
          <cell r="F560"/>
        </row>
        <row r="561">
          <cell r="A561"/>
          <cell r="B561"/>
          <cell r="C561"/>
          <cell r="D561"/>
          <cell r="E561"/>
          <cell r="F561"/>
        </row>
        <row r="562">
          <cell r="A562" t="str">
            <v>SSTN-0103</v>
          </cell>
          <cell r="B562" t="str">
            <v>Xốp lá 
Sponge leaf
8mm*1000mm*50m</v>
          </cell>
          <cell r="C562">
            <v>45</v>
          </cell>
          <cell r="D562">
            <v>35</v>
          </cell>
          <cell r="E562">
            <v>35</v>
          </cell>
          <cell r="F562">
            <v>0</v>
          </cell>
        </row>
        <row r="563">
          <cell r="A563"/>
          <cell r="B563"/>
          <cell r="C563"/>
          <cell r="D563"/>
          <cell r="E563"/>
          <cell r="F563"/>
        </row>
        <row r="564">
          <cell r="A564"/>
          <cell r="B564"/>
          <cell r="C564"/>
          <cell r="D564"/>
          <cell r="E564"/>
          <cell r="F564"/>
        </row>
        <row r="565">
          <cell r="A565"/>
          <cell r="B565"/>
          <cell r="C565"/>
          <cell r="D565"/>
          <cell r="E565"/>
          <cell r="F565"/>
        </row>
        <row r="566">
          <cell r="A566"/>
          <cell r="B566"/>
          <cell r="C566"/>
          <cell r="D566"/>
          <cell r="E566"/>
          <cell r="F566"/>
        </row>
        <row r="567">
          <cell r="A567" t="str">
            <v>SSTN-0104</v>
          </cell>
          <cell r="B567" t="str">
            <v>Xốp lá 
Sponge leaf
2mm*1000mm*50m</v>
          </cell>
          <cell r="C567"/>
          <cell r="D567">
            <v>0</v>
          </cell>
          <cell r="E567">
            <v>0</v>
          </cell>
          <cell r="F567"/>
        </row>
        <row r="568">
          <cell r="A568"/>
          <cell r="B568"/>
          <cell r="C568"/>
          <cell r="D568"/>
          <cell r="E568"/>
          <cell r="F568"/>
        </row>
        <row r="569">
          <cell r="A569"/>
          <cell r="B569"/>
          <cell r="C569"/>
          <cell r="D569"/>
          <cell r="E569"/>
          <cell r="F569"/>
        </row>
        <row r="570">
          <cell r="A570"/>
          <cell r="B570"/>
          <cell r="C570"/>
          <cell r="D570"/>
          <cell r="E570"/>
          <cell r="F570"/>
        </row>
        <row r="571">
          <cell r="A571"/>
          <cell r="B571"/>
          <cell r="C571"/>
          <cell r="D571"/>
          <cell r="E571"/>
          <cell r="F571"/>
        </row>
        <row r="572">
          <cell r="A572" t="str">
            <v>SSTN-0105</v>
          </cell>
          <cell r="B572" t="str">
            <v>Xốp lá 
Sponge leaf
0.5mm*1000mm*50m</v>
          </cell>
          <cell r="C572"/>
          <cell r="D572">
            <v>0</v>
          </cell>
          <cell r="E572">
            <v>0</v>
          </cell>
          <cell r="F572"/>
        </row>
        <row r="573">
          <cell r="A573"/>
          <cell r="B573"/>
          <cell r="C573"/>
          <cell r="D573"/>
          <cell r="E573"/>
          <cell r="F573"/>
        </row>
        <row r="574">
          <cell r="A574"/>
          <cell r="B574"/>
          <cell r="C574"/>
          <cell r="D574"/>
          <cell r="E574"/>
          <cell r="F574"/>
        </row>
        <row r="575">
          <cell r="A575"/>
          <cell r="B575"/>
          <cell r="C575"/>
          <cell r="D575"/>
          <cell r="E575"/>
          <cell r="F575"/>
        </row>
        <row r="576">
          <cell r="A576"/>
          <cell r="B576"/>
          <cell r="C576"/>
          <cell r="D576"/>
          <cell r="E576"/>
          <cell r="F576"/>
        </row>
        <row r="577">
          <cell r="A577" t="str">
            <v>SSTN-0106</v>
          </cell>
          <cell r="B577" t="str">
            <v>Xốp lá 
Sponge leaf
10mm*1000mm*50m</v>
          </cell>
          <cell r="C577">
            <v>5</v>
          </cell>
          <cell r="D577">
            <v>5</v>
          </cell>
          <cell r="E577">
            <v>5</v>
          </cell>
          <cell r="F577"/>
        </row>
        <row r="578">
          <cell r="A578"/>
          <cell r="B578"/>
          <cell r="C578"/>
          <cell r="D578"/>
          <cell r="E578"/>
          <cell r="F578"/>
        </row>
        <row r="579">
          <cell r="A579"/>
          <cell r="B579"/>
          <cell r="C579"/>
          <cell r="D579"/>
          <cell r="E579"/>
          <cell r="F579"/>
        </row>
        <row r="580">
          <cell r="A580"/>
          <cell r="B580"/>
          <cell r="C580"/>
          <cell r="D580"/>
          <cell r="E580"/>
          <cell r="F580"/>
        </row>
        <row r="581">
          <cell r="A581"/>
          <cell r="B581"/>
          <cell r="C581"/>
          <cell r="D581"/>
          <cell r="E581"/>
          <cell r="F581"/>
        </row>
        <row r="582">
          <cell r="A582" t="str">
            <v>SSTN-0107</v>
          </cell>
          <cell r="B582" t="str">
            <v>Bao Ngón (Túi)</v>
          </cell>
          <cell r="C582">
            <v>0</v>
          </cell>
          <cell r="D582">
            <v>-10</v>
          </cell>
          <cell r="E582">
            <v>65</v>
          </cell>
          <cell r="F582"/>
        </row>
        <row r="583">
          <cell r="A583"/>
          <cell r="B583"/>
          <cell r="C583"/>
          <cell r="D583"/>
          <cell r="E583"/>
          <cell r="F583"/>
        </row>
        <row r="584">
          <cell r="A584"/>
          <cell r="B584"/>
          <cell r="C584"/>
          <cell r="D584"/>
          <cell r="E584"/>
          <cell r="F584"/>
        </row>
        <row r="585">
          <cell r="A585"/>
          <cell r="B585"/>
          <cell r="C585"/>
          <cell r="D585"/>
          <cell r="E585"/>
          <cell r="F585"/>
        </row>
        <row r="586">
          <cell r="A586"/>
          <cell r="B586"/>
          <cell r="C586"/>
          <cell r="D586"/>
          <cell r="E586"/>
          <cell r="F586"/>
        </row>
      </sheetData>
      <sheetData sheetId="9"/>
      <sheetData sheetId="10"/>
      <sheetData sheetId="11"/>
      <sheetData sheetId="12">
        <row r="3">
          <cell r="B3" t="str">
            <v>SSTN-0062</v>
          </cell>
          <cell r="C3" t="str">
            <v>THẢM DÍNH BỤI</v>
          </cell>
          <cell r="D3">
            <v>15.466666666666667</v>
          </cell>
          <cell r="E3"/>
          <cell r="F3">
            <v>9.9</v>
          </cell>
          <cell r="G3"/>
          <cell r="H3">
            <v>4.9000000000000004</v>
          </cell>
          <cell r="I3"/>
          <cell r="J3"/>
          <cell r="K3">
            <v>30.266666666666666</v>
          </cell>
        </row>
        <row r="4">
          <cell r="B4" t="str">
            <v>SSTN-0053</v>
          </cell>
          <cell r="C4" t="str">
            <v>Khăn lau PS PL3008
Claearoom wipers 
걸레 (Box</v>
          </cell>
          <cell r="D4"/>
          <cell r="E4"/>
          <cell r="F4"/>
          <cell r="G4"/>
          <cell r="H4"/>
          <cell r="I4"/>
          <cell r="J4"/>
          <cell r="K4">
            <v>10</v>
          </cell>
        </row>
        <row r="5">
          <cell r="B5" t="str">
            <v>SSTN-0056</v>
          </cell>
          <cell r="C5" t="str">
            <v>Con lăn dính bụi /
 Sticky roller/스티키 롤러
15cm*17M   Roll</v>
          </cell>
          <cell r="D5"/>
          <cell r="E5"/>
          <cell r="F5"/>
          <cell r="G5"/>
          <cell r="H5"/>
          <cell r="I5"/>
          <cell r="J5"/>
          <cell r="K5">
            <v>20</v>
          </cell>
        </row>
        <row r="6">
          <cell r="B6" t="str">
            <v>SSTN-0055</v>
          </cell>
          <cell r="C6"/>
          <cell r="D6"/>
          <cell r="E6"/>
          <cell r="F6"/>
          <cell r="G6"/>
          <cell r="H6"/>
          <cell r="I6"/>
          <cell r="J6"/>
          <cell r="K6">
            <v>10</v>
          </cell>
        </row>
        <row r="7">
          <cell r="B7"/>
          <cell r="C7"/>
          <cell r="D7"/>
          <cell r="E7"/>
          <cell r="F7"/>
          <cell r="G7"/>
          <cell r="H7"/>
          <cell r="I7"/>
          <cell r="J7"/>
          <cell r="K7"/>
        </row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</row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  <row r="13">
          <cell r="B13"/>
          <cell r="C13"/>
          <cell r="D13"/>
          <cell r="E13"/>
          <cell r="F13"/>
          <cell r="G13"/>
          <cell r="H13"/>
          <cell r="I13"/>
          <cell r="J13"/>
          <cell r="K13"/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74"/>
  <sheetViews>
    <sheetView tabSelected="1" zoomScale="60" zoomScaleNormal="60" zoomScaleSheetLayoutView="55" workbookViewId="0">
      <pane xSplit="2" ySplit="3" topLeftCell="C4" activePane="bottomRight" state="frozen"/>
      <selection pane="topRight"/>
      <selection pane="bottomLeft"/>
      <selection pane="bottomRight" activeCell="K79" sqref="K79"/>
    </sheetView>
  </sheetViews>
  <sheetFormatPr defaultColWidth="9" defaultRowHeight="20.25"/>
  <cols>
    <col min="1" max="1" width="8.5703125" style="36" customWidth="1"/>
    <col min="2" max="2" width="16.85546875" style="36" customWidth="1"/>
    <col min="3" max="3" width="22.42578125" style="36" customWidth="1"/>
    <col min="4" max="4" width="29.5703125" style="36" customWidth="1"/>
    <col min="5" max="5" width="14.140625" style="37" customWidth="1"/>
    <col min="6" max="6" width="12.5703125" style="37" customWidth="1"/>
    <col min="7" max="7" width="13" style="37" customWidth="1"/>
    <col min="8" max="8" width="27.85546875" style="17" customWidth="1"/>
    <col min="9" max="11" width="13.85546875" style="1" customWidth="1"/>
    <col min="12" max="12" width="13.85546875" style="7" customWidth="1"/>
    <col min="13" max="18" width="13.85546875" style="1" customWidth="1"/>
    <col min="19" max="19" width="13.85546875" style="7" customWidth="1"/>
    <col min="20" max="25" width="13.85546875" style="1" customWidth="1"/>
    <col min="26" max="26" width="13.85546875" style="7" customWidth="1"/>
    <col min="27" max="32" width="13.85546875" style="1" customWidth="1"/>
    <col min="33" max="33" width="13.85546875" style="7" customWidth="1"/>
    <col min="34" max="39" width="13.85546875" style="1" customWidth="1"/>
    <col min="40" max="16384" width="9" style="1"/>
  </cols>
  <sheetData>
    <row r="1" spans="1:60" ht="33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60" s="2" customFormat="1" ht="36.75" customHeight="1">
      <c r="A2" s="40" t="s">
        <v>1</v>
      </c>
      <c r="B2" s="40" t="s">
        <v>2</v>
      </c>
      <c r="C2" s="41" t="s">
        <v>3</v>
      </c>
      <c r="D2" s="42" t="s">
        <v>4</v>
      </c>
      <c r="E2" s="41" t="s">
        <v>5</v>
      </c>
      <c r="F2" s="41" t="s">
        <v>6</v>
      </c>
      <c r="G2" s="41" t="s">
        <v>7</v>
      </c>
      <c r="H2" s="44" t="s">
        <v>8</v>
      </c>
      <c r="I2" s="18">
        <v>44105</v>
      </c>
      <c r="J2" s="18">
        <v>44106</v>
      </c>
      <c r="K2" s="18">
        <v>44107</v>
      </c>
      <c r="L2" s="19">
        <v>44108</v>
      </c>
      <c r="M2" s="18">
        <v>44109</v>
      </c>
      <c r="N2" s="18">
        <v>44110</v>
      </c>
      <c r="O2" s="18">
        <v>44111</v>
      </c>
      <c r="P2" s="18">
        <v>44112</v>
      </c>
      <c r="Q2" s="18">
        <v>44113</v>
      </c>
      <c r="R2" s="18">
        <v>44114</v>
      </c>
      <c r="S2" s="19">
        <v>44115</v>
      </c>
      <c r="T2" s="18">
        <v>44116</v>
      </c>
      <c r="U2" s="18">
        <v>44117</v>
      </c>
      <c r="V2" s="18">
        <v>44118</v>
      </c>
      <c r="W2" s="18">
        <v>44119</v>
      </c>
      <c r="X2" s="18">
        <v>44120</v>
      </c>
      <c r="Y2" s="18">
        <v>44121</v>
      </c>
      <c r="Z2" s="19">
        <v>44122</v>
      </c>
      <c r="AA2" s="18">
        <v>44123</v>
      </c>
      <c r="AB2" s="18">
        <v>44124</v>
      </c>
      <c r="AC2" s="18">
        <v>44125</v>
      </c>
      <c r="AD2" s="18">
        <v>44126</v>
      </c>
      <c r="AE2" s="18">
        <v>44127</v>
      </c>
      <c r="AF2" s="18">
        <v>44128</v>
      </c>
      <c r="AG2" s="19">
        <v>44129</v>
      </c>
      <c r="AH2" s="18">
        <v>44130</v>
      </c>
      <c r="AI2" s="18">
        <v>44131</v>
      </c>
      <c r="AJ2" s="18">
        <v>44132</v>
      </c>
      <c r="AK2" s="18">
        <v>44133</v>
      </c>
      <c r="AL2" s="18">
        <v>44134</v>
      </c>
      <c r="AM2" s="18">
        <v>44135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s="2" customFormat="1" ht="36.75" customHeight="1">
      <c r="A3" s="40"/>
      <c r="B3" s="40"/>
      <c r="C3" s="40"/>
      <c r="D3" s="43"/>
      <c r="E3" s="40"/>
      <c r="F3" s="40"/>
      <c r="G3" s="40"/>
      <c r="H3" s="45"/>
      <c r="I3" s="18" t="str">
        <f>IF(WEEKDAY(I2)=1,"Chủ nhật","Thứ "&amp;WEEKDAY(I2))</f>
        <v>Thứ 5</v>
      </c>
      <c r="J3" s="18" t="str">
        <f t="shared" ref="J3:AM3" si="0">IF(WEEKDAY(J2)=1,"Chủ nhật","Thứ "&amp;WEEKDAY(J2))</f>
        <v>Thứ 6</v>
      </c>
      <c r="K3" s="18" t="str">
        <f t="shared" si="0"/>
        <v>Thứ 7</v>
      </c>
      <c r="L3" s="19" t="str">
        <f t="shared" si="0"/>
        <v>Chủ nhật</v>
      </c>
      <c r="M3" s="18" t="str">
        <f t="shared" si="0"/>
        <v>Thứ 2</v>
      </c>
      <c r="N3" s="18" t="str">
        <f t="shared" si="0"/>
        <v>Thứ 3</v>
      </c>
      <c r="O3" s="18" t="str">
        <f t="shared" si="0"/>
        <v>Thứ 4</v>
      </c>
      <c r="P3" s="18" t="str">
        <f t="shared" si="0"/>
        <v>Thứ 5</v>
      </c>
      <c r="Q3" s="18" t="str">
        <f t="shared" si="0"/>
        <v>Thứ 6</v>
      </c>
      <c r="R3" s="18" t="str">
        <f t="shared" si="0"/>
        <v>Thứ 7</v>
      </c>
      <c r="S3" s="19" t="str">
        <f t="shared" si="0"/>
        <v>Chủ nhật</v>
      </c>
      <c r="T3" s="18" t="str">
        <f t="shared" si="0"/>
        <v>Thứ 2</v>
      </c>
      <c r="U3" s="18" t="str">
        <f t="shared" si="0"/>
        <v>Thứ 3</v>
      </c>
      <c r="V3" s="18" t="str">
        <f t="shared" si="0"/>
        <v>Thứ 4</v>
      </c>
      <c r="W3" s="18" t="str">
        <f t="shared" si="0"/>
        <v>Thứ 5</v>
      </c>
      <c r="X3" s="18" t="str">
        <f t="shared" si="0"/>
        <v>Thứ 6</v>
      </c>
      <c r="Y3" s="18" t="str">
        <f t="shared" si="0"/>
        <v>Thứ 7</v>
      </c>
      <c r="Z3" s="19" t="str">
        <f t="shared" si="0"/>
        <v>Chủ nhật</v>
      </c>
      <c r="AA3" s="18" t="str">
        <f t="shared" si="0"/>
        <v>Thứ 2</v>
      </c>
      <c r="AB3" s="18" t="str">
        <f t="shared" si="0"/>
        <v>Thứ 3</v>
      </c>
      <c r="AC3" s="18" t="str">
        <f t="shared" si="0"/>
        <v>Thứ 4</v>
      </c>
      <c r="AD3" s="18" t="str">
        <f t="shared" si="0"/>
        <v>Thứ 5</v>
      </c>
      <c r="AE3" s="18" t="str">
        <f t="shared" si="0"/>
        <v>Thứ 6</v>
      </c>
      <c r="AF3" s="18" t="str">
        <f t="shared" si="0"/>
        <v>Thứ 7</v>
      </c>
      <c r="AG3" s="19" t="str">
        <f t="shared" si="0"/>
        <v>Chủ nhật</v>
      </c>
      <c r="AH3" s="18" t="str">
        <f t="shared" si="0"/>
        <v>Thứ 2</v>
      </c>
      <c r="AI3" s="18" t="str">
        <f t="shared" si="0"/>
        <v>Thứ 3</v>
      </c>
      <c r="AJ3" s="18" t="str">
        <f t="shared" si="0"/>
        <v>Thứ 4</v>
      </c>
      <c r="AK3" s="18" t="str">
        <f t="shared" si="0"/>
        <v>Thứ 5</v>
      </c>
      <c r="AL3" s="18" t="str">
        <f t="shared" si="0"/>
        <v>Thứ 6</v>
      </c>
      <c r="AM3" s="18" t="str">
        <f t="shared" si="0"/>
        <v>Thứ 7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52.5" customHeight="1">
      <c r="A4" s="47">
        <v>1</v>
      </c>
      <c r="B4" s="47" t="s">
        <v>9</v>
      </c>
      <c r="C4" s="50" t="s">
        <v>10</v>
      </c>
      <c r="D4" s="49"/>
      <c r="E4" s="53">
        <v>159</v>
      </c>
      <c r="F4" s="53">
        <v>0</v>
      </c>
      <c r="G4" s="53">
        <f>+E4+F4</f>
        <v>159</v>
      </c>
      <c r="H4" s="8" t="s">
        <v>11</v>
      </c>
      <c r="I4" s="20">
        <v>3</v>
      </c>
      <c r="J4" s="20">
        <v>3</v>
      </c>
      <c r="K4" s="20">
        <v>3</v>
      </c>
      <c r="L4" s="21">
        <v>1</v>
      </c>
      <c r="M4" s="20">
        <v>3</v>
      </c>
      <c r="N4" s="20">
        <v>3</v>
      </c>
      <c r="O4" s="20">
        <v>3</v>
      </c>
      <c r="P4" s="20">
        <v>3</v>
      </c>
      <c r="Q4" s="20">
        <v>3</v>
      </c>
      <c r="R4" s="20">
        <v>3</v>
      </c>
      <c r="S4" s="21">
        <v>1</v>
      </c>
      <c r="T4" s="20">
        <v>3</v>
      </c>
      <c r="U4" s="20">
        <v>3</v>
      </c>
      <c r="V4" s="20">
        <v>3</v>
      </c>
      <c r="W4" s="20">
        <v>3</v>
      </c>
      <c r="X4" s="20">
        <v>3</v>
      </c>
      <c r="Y4" s="20">
        <v>3</v>
      </c>
      <c r="Z4" s="21">
        <v>1</v>
      </c>
      <c r="AA4" s="20">
        <v>3</v>
      </c>
      <c r="AB4" s="20">
        <v>3</v>
      </c>
      <c r="AC4" s="20">
        <v>3</v>
      </c>
      <c r="AD4" s="20">
        <v>3</v>
      </c>
      <c r="AE4" s="20">
        <v>3</v>
      </c>
      <c r="AF4" s="20">
        <v>3</v>
      </c>
      <c r="AG4" s="21">
        <v>1</v>
      </c>
      <c r="AH4" s="20">
        <v>3</v>
      </c>
      <c r="AI4" s="20">
        <v>3</v>
      </c>
      <c r="AJ4" s="20">
        <v>3</v>
      </c>
      <c r="AK4" s="20">
        <v>3</v>
      </c>
      <c r="AL4" s="20">
        <v>3</v>
      </c>
      <c r="AM4" s="20">
        <v>3</v>
      </c>
    </row>
    <row r="5" spans="1:60" ht="52.5" customHeight="1">
      <c r="A5" s="47"/>
      <c r="B5" s="47"/>
      <c r="C5" s="50"/>
      <c r="D5" s="50"/>
      <c r="E5" s="53"/>
      <c r="F5" s="53"/>
      <c r="G5" s="53"/>
      <c r="H5" s="8" t="s">
        <v>12</v>
      </c>
      <c r="I5" s="20">
        <v>2</v>
      </c>
      <c r="J5" s="20">
        <v>2</v>
      </c>
      <c r="K5" s="20">
        <v>2</v>
      </c>
      <c r="L5" s="21">
        <f t="shared" ref="L5:L37" si="1">+K5/2</f>
        <v>1</v>
      </c>
      <c r="M5" s="20">
        <v>2</v>
      </c>
      <c r="N5" s="20">
        <v>2</v>
      </c>
      <c r="O5" s="20">
        <v>2</v>
      </c>
      <c r="P5" s="20">
        <v>2</v>
      </c>
      <c r="Q5" s="20">
        <v>2</v>
      </c>
      <c r="R5" s="20">
        <v>2</v>
      </c>
      <c r="S5" s="21">
        <f t="shared" ref="S5:S65" si="2">+R5/2</f>
        <v>1</v>
      </c>
      <c r="T5" s="20">
        <v>2</v>
      </c>
      <c r="U5" s="20">
        <v>2</v>
      </c>
      <c r="V5" s="20">
        <v>2</v>
      </c>
      <c r="W5" s="20">
        <v>2</v>
      </c>
      <c r="X5" s="20">
        <v>2</v>
      </c>
      <c r="Y5" s="20">
        <v>2</v>
      </c>
      <c r="Z5" s="21">
        <v>1</v>
      </c>
      <c r="AA5" s="20">
        <v>2</v>
      </c>
      <c r="AB5" s="20">
        <v>2</v>
      </c>
      <c r="AC5" s="20">
        <v>2</v>
      </c>
      <c r="AD5" s="20">
        <v>2</v>
      </c>
      <c r="AE5" s="20">
        <v>2</v>
      </c>
      <c r="AF5" s="20">
        <v>2</v>
      </c>
      <c r="AG5" s="21">
        <v>1</v>
      </c>
      <c r="AH5" s="20">
        <v>2</v>
      </c>
      <c r="AI5" s="20">
        <v>2</v>
      </c>
      <c r="AJ5" s="20">
        <v>2</v>
      </c>
      <c r="AK5" s="20">
        <v>2</v>
      </c>
      <c r="AL5" s="20">
        <v>2</v>
      </c>
      <c r="AM5" s="20">
        <v>2</v>
      </c>
    </row>
    <row r="6" spans="1:60" ht="52.5" customHeight="1">
      <c r="A6" s="47"/>
      <c r="B6" s="47"/>
      <c r="C6" s="50"/>
      <c r="D6" s="50"/>
      <c r="E6" s="53"/>
      <c r="F6" s="53"/>
      <c r="G6" s="53"/>
      <c r="H6" s="8" t="s">
        <v>13</v>
      </c>
      <c r="I6" s="20">
        <v>2</v>
      </c>
      <c r="J6" s="20">
        <v>2</v>
      </c>
      <c r="K6" s="20">
        <v>2</v>
      </c>
      <c r="L6" s="21">
        <v>2</v>
      </c>
      <c r="M6" s="20">
        <v>2</v>
      </c>
      <c r="N6" s="20">
        <v>2</v>
      </c>
      <c r="O6" s="20">
        <v>2</v>
      </c>
      <c r="P6" s="20">
        <v>2</v>
      </c>
      <c r="Q6" s="20">
        <v>2</v>
      </c>
      <c r="R6" s="20">
        <v>2</v>
      </c>
      <c r="S6" s="21">
        <v>2</v>
      </c>
      <c r="T6" s="20">
        <v>2</v>
      </c>
      <c r="U6" s="20">
        <v>2</v>
      </c>
      <c r="V6" s="20">
        <v>2</v>
      </c>
      <c r="W6" s="20">
        <v>2</v>
      </c>
      <c r="X6" s="20">
        <v>2</v>
      </c>
      <c r="Y6" s="20">
        <v>2</v>
      </c>
      <c r="Z6" s="21">
        <v>2</v>
      </c>
      <c r="AA6" s="20">
        <v>2</v>
      </c>
      <c r="AB6" s="20">
        <v>2</v>
      </c>
      <c r="AC6" s="20">
        <v>2</v>
      </c>
      <c r="AD6" s="20">
        <v>2</v>
      </c>
      <c r="AE6" s="20">
        <v>2</v>
      </c>
      <c r="AF6" s="20">
        <v>2</v>
      </c>
      <c r="AG6" s="21">
        <v>2</v>
      </c>
      <c r="AH6" s="20">
        <v>2</v>
      </c>
      <c r="AI6" s="20">
        <v>2</v>
      </c>
      <c r="AJ6" s="20">
        <v>2</v>
      </c>
      <c r="AK6" s="20">
        <v>2</v>
      </c>
      <c r="AL6" s="20">
        <v>2</v>
      </c>
      <c r="AM6" s="20">
        <v>2</v>
      </c>
    </row>
    <row r="7" spans="1:60" ht="52.5" customHeight="1">
      <c r="A7" s="47"/>
      <c r="B7" s="47"/>
      <c r="C7" s="50"/>
      <c r="D7" s="50"/>
      <c r="E7" s="53"/>
      <c r="F7" s="53"/>
      <c r="G7" s="53"/>
      <c r="H7" s="8" t="s">
        <v>14</v>
      </c>
      <c r="I7" s="20">
        <v>5</v>
      </c>
      <c r="J7" s="20">
        <v>5</v>
      </c>
      <c r="K7" s="20">
        <v>5</v>
      </c>
      <c r="L7" s="21">
        <v>2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1">
        <v>2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1">
        <v>2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1">
        <v>2</v>
      </c>
      <c r="AH7" s="20">
        <v>5</v>
      </c>
      <c r="AI7" s="20">
        <v>5</v>
      </c>
      <c r="AJ7" s="20">
        <v>5</v>
      </c>
      <c r="AK7" s="20">
        <v>5</v>
      </c>
      <c r="AL7" s="20">
        <v>5</v>
      </c>
      <c r="AM7" s="20">
        <v>5</v>
      </c>
    </row>
    <row r="8" spans="1:60" ht="52.5" customHeight="1">
      <c r="A8" s="47"/>
      <c r="B8" s="47"/>
      <c r="C8" s="50"/>
      <c r="D8" s="50"/>
      <c r="E8" s="53"/>
      <c r="F8" s="53"/>
      <c r="G8" s="53"/>
      <c r="H8" s="8" t="s">
        <v>15</v>
      </c>
      <c r="I8" s="20">
        <v>3</v>
      </c>
      <c r="J8" s="20">
        <v>3</v>
      </c>
      <c r="K8" s="20">
        <v>3</v>
      </c>
      <c r="L8" s="21">
        <v>1</v>
      </c>
      <c r="M8" s="20">
        <v>3</v>
      </c>
      <c r="N8" s="20">
        <v>3</v>
      </c>
      <c r="O8" s="20">
        <v>3</v>
      </c>
      <c r="P8" s="20">
        <v>3</v>
      </c>
      <c r="Q8" s="20">
        <v>3</v>
      </c>
      <c r="R8" s="20">
        <v>3</v>
      </c>
      <c r="S8" s="21">
        <v>1</v>
      </c>
      <c r="T8" s="20">
        <v>3</v>
      </c>
      <c r="U8" s="20">
        <v>3</v>
      </c>
      <c r="V8" s="20">
        <v>3</v>
      </c>
      <c r="W8" s="20">
        <v>3</v>
      </c>
      <c r="X8" s="20">
        <v>3</v>
      </c>
      <c r="Y8" s="20">
        <v>3</v>
      </c>
      <c r="Z8" s="21">
        <v>1</v>
      </c>
      <c r="AA8" s="20">
        <v>3</v>
      </c>
      <c r="AB8" s="20">
        <v>3</v>
      </c>
      <c r="AC8" s="20">
        <v>3</v>
      </c>
      <c r="AD8" s="20">
        <v>3</v>
      </c>
      <c r="AE8" s="20">
        <v>3</v>
      </c>
      <c r="AF8" s="20">
        <v>3</v>
      </c>
      <c r="AG8" s="21">
        <v>2</v>
      </c>
      <c r="AH8" s="20">
        <v>3</v>
      </c>
      <c r="AI8" s="20">
        <v>3</v>
      </c>
      <c r="AJ8" s="20">
        <v>3</v>
      </c>
      <c r="AK8" s="20">
        <v>3</v>
      </c>
      <c r="AL8" s="20">
        <v>3</v>
      </c>
      <c r="AM8" s="20">
        <v>3</v>
      </c>
    </row>
    <row r="9" spans="1:60" ht="52.5" customHeight="1">
      <c r="A9" s="47"/>
      <c r="B9" s="47"/>
      <c r="C9" s="50"/>
      <c r="D9" s="50"/>
      <c r="E9" s="53"/>
      <c r="F9" s="53"/>
      <c r="G9" s="53"/>
      <c r="H9" s="8" t="s">
        <v>16</v>
      </c>
      <c r="I9" s="20">
        <v>2.5</v>
      </c>
      <c r="J9" s="20">
        <v>2.5</v>
      </c>
      <c r="K9" s="20">
        <v>2.5</v>
      </c>
      <c r="L9" s="21">
        <f t="shared" si="1"/>
        <v>1.25</v>
      </c>
      <c r="M9" s="20">
        <v>3</v>
      </c>
      <c r="N9" s="20">
        <v>3</v>
      </c>
      <c r="O9" s="20">
        <v>3</v>
      </c>
      <c r="P9" s="20">
        <v>3</v>
      </c>
      <c r="Q9" s="20">
        <v>3</v>
      </c>
      <c r="R9" s="20">
        <v>3</v>
      </c>
      <c r="S9" s="21">
        <f t="shared" si="2"/>
        <v>1.5</v>
      </c>
      <c r="T9" s="20">
        <v>3</v>
      </c>
      <c r="U9" s="20">
        <v>3</v>
      </c>
      <c r="V9" s="20">
        <v>3</v>
      </c>
      <c r="W9" s="20">
        <v>3</v>
      </c>
      <c r="X9" s="20">
        <v>3</v>
      </c>
      <c r="Y9" s="20">
        <v>3</v>
      </c>
      <c r="Z9" s="21">
        <f t="shared" ref="Z9:Z65" si="3">+Y9/2</f>
        <v>1.5</v>
      </c>
      <c r="AA9" s="20">
        <v>3</v>
      </c>
      <c r="AB9" s="20">
        <v>3</v>
      </c>
      <c r="AC9" s="20">
        <v>3</v>
      </c>
      <c r="AD9" s="20">
        <v>3</v>
      </c>
      <c r="AE9" s="20">
        <v>3</v>
      </c>
      <c r="AF9" s="20">
        <v>3</v>
      </c>
      <c r="AG9" s="21">
        <f t="shared" ref="AG9:AG65" si="4">+AF9/2</f>
        <v>1.5</v>
      </c>
      <c r="AH9" s="20">
        <v>3</v>
      </c>
      <c r="AI9" s="20">
        <v>3</v>
      </c>
      <c r="AJ9" s="20">
        <v>3</v>
      </c>
      <c r="AK9" s="20">
        <v>3</v>
      </c>
      <c r="AL9" s="20">
        <v>3</v>
      </c>
      <c r="AM9" s="20">
        <v>3</v>
      </c>
    </row>
    <row r="10" spans="1:60" ht="52.5" customHeight="1">
      <c r="A10" s="47"/>
      <c r="B10" s="47"/>
      <c r="C10" s="50"/>
      <c r="D10" s="50"/>
      <c r="E10" s="53"/>
      <c r="F10" s="53"/>
      <c r="G10" s="53"/>
      <c r="H10" s="8" t="s">
        <v>17</v>
      </c>
      <c r="I10" s="20">
        <v>3</v>
      </c>
      <c r="J10" s="20">
        <v>3</v>
      </c>
      <c r="K10" s="20">
        <v>3</v>
      </c>
      <c r="L10" s="21">
        <f t="shared" si="1"/>
        <v>1.5</v>
      </c>
      <c r="M10" s="20">
        <v>3</v>
      </c>
      <c r="N10" s="20">
        <v>3</v>
      </c>
      <c r="O10" s="20">
        <v>3</v>
      </c>
      <c r="P10" s="20">
        <v>3</v>
      </c>
      <c r="Q10" s="20">
        <v>3</v>
      </c>
      <c r="R10" s="20">
        <v>3</v>
      </c>
      <c r="S10" s="21">
        <f t="shared" si="2"/>
        <v>1.5</v>
      </c>
      <c r="T10" s="20">
        <v>3</v>
      </c>
      <c r="U10" s="20">
        <v>3</v>
      </c>
      <c r="V10" s="20">
        <v>3</v>
      </c>
      <c r="W10" s="20">
        <v>3</v>
      </c>
      <c r="X10" s="20">
        <v>3</v>
      </c>
      <c r="Y10" s="20">
        <v>3</v>
      </c>
      <c r="Z10" s="21">
        <f t="shared" si="3"/>
        <v>1.5</v>
      </c>
      <c r="AA10" s="20">
        <v>3</v>
      </c>
      <c r="AB10" s="20">
        <v>3</v>
      </c>
      <c r="AC10" s="20">
        <v>3</v>
      </c>
      <c r="AD10" s="20">
        <v>3</v>
      </c>
      <c r="AE10" s="20">
        <v>3</v>
      </c>
      <c r="AF10" s="20">
        <v>3</v>
      </c>
      <c r="AG10" s="21">
        <f t="shared" si="4"/>
        <v>1.5</v>
      </c>
      <c r="AH10" s="20">
        <v>3</v>
      </c>
      <c r="AI10" s="20">
        <v>3</v>
      </c>
      <c r="AJ10" s="20">
        <v>3</v>
      </c>
      <c r="AK10" s="20">
        <v>3</v>
      </c>
      <c r="AL10" s="20">
        <v>3</v>
      </c>
      <c r="AM10" s="20">
        <v>3</v>
      </c>
    </row>
    <row r="11" spans="1:60" ht="52.5" customHeight="1">
      <c r="A11" s="47"/>
      <c r="B11" s="47"/>
      <c r="C11" s="50"/>
      <c r="D11" s="50"/>
      <c r="E11" s="53"/>
      <c r="F11" s="53"/>
      <c r="G11" s="53"/>
      <c r="H11" s="9" t="s">
        <v>18</v>
      </c>
      <c r="I11" s="20">
        <v>2</v>
      </c>
      <c r="J11" s="20">
        <v>2</v>
      </c>
      <c r="K11" s="20">
        <v>2</v>
      </c>
      <c r="L11" s="21">
        <v>2</v>
      </c>
      <c r="M11" s="20">
        <v>2</v>
      </c>
      <c r="N11" s="20">
        <v>2</v>
      </c>
      <c r="O11" s="20">
        <v>2</v>
      </c>
      <c r="P11" s="20">
        <v>2</v>
      </c>
      <c r="Q11" s="20">
        <v>2</v>
      </c>
      <c r="R11" s="20">
        <v>2</v>
      </c>
      <c r="S11" s="21">
        <v>2</v>
      </c>
      <c r="T11" s="20">
        <v>2</v>
      </c>
      <c r="U11" s="20">
        <v>2</v>
      </c>
      <c r="V11" s="20">
        <v>2</v>
      </c>
      <c r="W11" s="20">
        <v>2</v>
      </c>
      <c r="X11" s="20">
        <v>2</v>
      </c>
      <c r="Y11" s="20">
        <v>2</v>
      </c>
      <c r="Z11" s="21">
        <v>2</v>
      </c>
      <c r="AA11" s="20">
        <v>2</v>
      </c>
      <c r="AB11" s="20">
        <v>2</v>
      </c>
      <c r="AC11" s="20">
        <v>2</v>
      </c>
      <c r="AD11" s="20">
        <v>2</v>
      </c>
      <c r="AE11" s="20">
        <v>2</v>
      </c>
      <c r="AF11" s="20">
        <v>2</v>
      </c>
      <c r="AG11" s="21">
        <v>2</v>
      </c>
      <c r="AH11" s="20">
        <v>2</v>
      </c>
      <c r="AI11" s="20">
        <v>2</v>
      </c>
      <c r="AJ11" s="20">
        <v>2</v>
      </c>
      <c r="AK11" s="20">
        <v>2</v>
      </c>
      <c r="AL11" s="20">
        <v>2</v>
      </c>
      <c r="AM11" s="20">
        <v>2</v>
      </c>
    </row>
    <row r="12" spans="1:60" ht="52.5" customHeight="1">
      <c r="A12" s="47"/>
      <c r="B12" s="47"/>
      <c r="C12" s="50"/>
      <c r="D12" s="50"/>
      <c r="E12" s="53"/>
      <c r="F12" s="53"/>
      <c r="G12" s="53"/>
      <c r="H12" s="9" t="s">
        <v>19</v>
      </c>
      <c r="I12" s="20">
        <v>1</v>
      </c>
      <c r="J12" s="20">
        <v>1</v>
      </c>
      <c r="K12" s="20">
        <v>1</v>
      </c>
      <c r="L12" s="21">
        <f t="shared" si="1"/>
        <v>0.5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1">
        <f t="shared" si="2"/>
        <v>0.5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1">
        <f t="shared" si="3"/>
        <v>0.5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1">
        <f t="shared" si="4"/>
        <v>0.5</v>
      </c>
      <c r="AH12" s="20">
        <v>1</v>
      </c>
      <c r="AI12" s="20">
        <v>1</v>
      </c>
      <c r="AJ12" s="20">
        <v>1</v>
      </c>
      <c r="AK12" s="20">
        <v>1</v>
      </c>
      <c r="AL12" s="20">
        <v>1</v>
      </c>
      <c r="AM12" s="20">
        <v>1</v>
      </c>
    </row>
    <row r="13" spans="1:60" ht="52.5" customHeight="1">
      <c r="A13" s="47"/>
      <c r="B13" s="47"/>
      <c r="C13" s="50"/>
      <c r="D13" s="50"/>
      <c r="E13" s="53"/>
      <c r="F13" s="53"/>
      <c r="G13" s="53"/>
      <c r="H13" s="10" t="s">
        <v>20</v>
      </c>
      <c r="I13" s="20">
        <v>2</v>
      </c>
      <c r="J13" s="20">
        <v>2</v>
      </c>
      <c r="K13" s="20">
        <v>2</v>
      </c>
      <c r="L13" s="21">
        <f t="shared" si="1"/>
        <v>1</v>
      </c>
      <c r="M13" s="20">
        <v>2</v>
      </c>
      <c r="N13" s="20">
        <v>2</v>
      </c>
      <c r="O13" s="20">
        <v>2</v>
      </c>
      <c r="P13" s="20">
        <v>2</v>
      </c>
      <c r="Q13" s="20">
        <v>2</v>
      </c>
      <c r="R13" s="20">
        <v>2</v>
      </c>
      <c r="S13" s="21">
        <f t="shared" si="2"/>
        <v>1</v>
      </c>
      <c r="T13" s="20">
        <v>2</v>
      </c>
      <c r="U13" s="20">
        <v>2</v>
      </c>
      <c r="V13" s="20">
        <v>2</v>
      </c>
      <c r="W13" s="20">
        <v>2</v>
      </c>
      <c r="X13" s="20">
        <v>2</v>
      </c>
      <c r="Y13" s="20">
        <v>2</v>
      </c>
      <c r="Z13" s="21">
        <f t="shared" si="3"/>
        <v>1</v>
      </c>
      <c r="AA13" s="20">
        <v>2</v>
      </c>
      <c r="AB13" s="20">
        <v>2</v>
      </c>
      <c r="AC13" s="20">
        <v>2</v>
      </c>
      <c r="AD13" s="20">
        <v>2</v>
      </c>
      <c r="AE13" s="20">
        <v>2</v>
      </c>
      <c r="AF13" s="20">
        <v>2</v>
      </c>
      <c r="AG13" s="21">
        <f t="shared" si="4"/>
        <v>1</v>
      </c>
      <c r="AH13" s="20">
        <v>2</v>
      </c>
      <c r="AI13" s="20">
        <v>2</v>
      </c>
      <c r="AJ13" s="20">
        <v>2</v>
      </c>
      <c r="AK13" s="20">
        <v>2</v>
      </c>
      <c r="AL13" s="20">
        <v>2</v>
      </c>
      <c r="AM13" s="20">
        <v>2</v>
      </c>
    </row>
    <row r="14" spans="1:60" ht="52.5" customHeight="1">
      <c r="A14" s="48"/>
      <c r="B14" s="48"/>
      <c r="C14" s="51"/>
      <c r="D14" s="55"/>
      <c r="E14" s="54"/>
      <c r="F14" s="54"/>
      <c r="G14" s="54"/>
      <c r="H14" s="11"/>
      <c r="I14" s="22">
        <f>+G4-SUM(I4:I13)</f>
        <v>133.5</v>
      </c>
      <c r="J14" s="22">
        <f t="shared" ref="J14:AL14" si="5">+I14-SUM(J4:J13)</f>
        <v>108</v>
      </c>
      <c r="K14" s="22">
        <f t="shared" si="5"/>
        <v>82.5</v>
      </c>
      <c r="L14" s="22">
        <f t="shared" si="5"/>
        <v>69.25</v>
      </c>
      <c r="M14" s="22">
        <f t="shared" si="5"/>
        <v>43.25</v>
      </c>
      <c r="N14" s="22">
        <f t="shared" si="5"/>
        <v>17.25</v>
      </c>
      <c r="O14" s="22">
        <f t="shared" si="5"/>
        <v>-8.75</v>
      </c>
      <c r="P14" s="22">
        <f t="shared" si="5"/>
        <v>-34.75</v>
      </c>
      <c r="Q14" s="22">
        <f t="shared" si="5"/>
        <v>-60.75</v>
      </c>
      <c r="R14" s="22">
        <f t="shared" si="5"/>
        <v>-86.75</v>
      </c>
      <c r="S14" s="22">
        <f t="shared" si="5"/>
        <v>-100.25</v>
      </c>
      <c r="T14" s="22">
        <f t="shared" si="5"/>
        <v>-126.25</v>
      </c>
      <c r="U14" s="22">
        <f t="shared" si="5"/>
        <v>-152.25</v>
      </c>
      <c r="V14" s="22">
        <f t="shared" si="5"/>
        <v>-178.25</v>
      </c>
      <c r="W14" s="22">
        <f t="shared" si="5"/>
        <v>-204.25</v>
      </c>
      <c r="X14" s="22">
        <f t="shared" si="5"/>
        <v>-230.25</v>
      </c>
      <c r="Y14" s="22">
        <f t="shared" si="5"/>
        <v>-256.25</v>
      </c>
      <c r="Z14" s="22">
        <f t="shared" si="5"/>
        <v>-269.75</v>
      </c>
      <c r="AA14" s="22">
        <f t="shared" si="5"/>
        <v>-295.75</v>
      </c>
      <c r="AB14" s="22">
        <f t="shared" si="5"/>
        <v>-321.75</v>
      </c>
      <c r="AC14" s="22">
        <f t="shared" si="5"/>
        <v>-347.75</v>
      </c>
      <c r="AD14" s="22">
        <f t="shared" si="5"/>
        <v>-373.75</v>
      </c>
      <c r="AE14" s="22">
        <f t="shared" si="5"/>
        <v>-399.75</v>
      </c>
      <c r="AF14" s="22">
        <f t="shared" si="5"/>
        <v>-425.75</v>
      </c>
      <c r="AG14" s="22">
        <f t="shared" si="5"/>
        <v>-440.25</v>
      </c>
      <c r="AH14" s="22">
        <f t="shared" si="5"/>
        <v>-466.25</v>
      </c>
      <c r="AI14" s="22">
        <f t="shared" si="5"/>
        <v>-492.25</v>
      </c>
      <c r="AJ14" s="22">
        <f t="shared" si="5"/>
        <v>-518.25</v>
      </c>
      <c r="AK14" s="22">
        <f t="shared" si="5"/>
        <v>-544.25</v>
      </c>
      <c r="AL14" s="22">
        <f t="shared" si="5"/>
        <v>-570.25</v>
      </c>
      <c r="AM14" s="22">
        <f>+AL14-SUM(AM4:AM13)</f>
        <v>-596.25</v>
      </c>
      <c r="AN14" s="3"/>
      <c r="AO14" s="4"/>
    </row>
    <row r="15" spans="1:60" ht="52.5" customHeight="1">
      <c r="A15" s="47">
        <v>2</v>
      </c>
      <c r="B15" s="46" t="s">
        <v>21</v>
      </c>
      <c r="C15" s="49" t="s">
        <v>22</v>
      </c>
      <c r="D15" s="49"/>
      <c r="E15" s="52">
        <v>145</v>
      </c>
      <c r="F15" s="52">
        <v>0</v>
      </c>
      <c r="G15" s="52">
        <f>+E15+F15</f>
        <v>145</v>
      </c>
      <c r="H15" s="8" t="s">
        <v>23</v>
      </c>
      <c r="I15" s="20">
        <f>13*8</f>
        <v>104</v>
      </c>
      <c r="J15" s="20">
        <v>0</v>
      </c>
      <c r="K15" s="20">
        <v>0</v>
      </c>
      <c r="L15" s="21">
        <f t="shared" si="1"/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1">
        <f t="shared" si="2"/>
        <v>0</v>
      </c>
      <c r="T15" s="20">
        <v>0</v>
      </c>
      <c r="U15" s="20">
        <v>0</v>
      </c>
      <c r="V15" s="20">
        <v>0</v>
      </c>
      <c r="W15" s="20">
        <v>0</v>
      </c>
      <c r="X15" s="20">
        <v>104</v>
      </c>
      <c r="Y15" s="20">
        <v>0</v>
      </c>
      <c r="Z15" s="21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1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104</v>
      </c>
      <c r="AM15" s="20">
        <v>0</v>
      </c>
    </row>
    <row r="16" spans="1:60" ht="52.5" customHeight="1">
      <c r="A16" s="47"/>
      <c r="B16" s="47"/>
      <c r="C16" s="50"/>
      <c r="D16" s="50"/>
      <c r="E16" s="53"/>
      <c r="F16" s="53"/>
      <c r="G16" s="53"/>
      <c r="H16" s="8" t="s">
        <v>24</v>
      </c>
      <c r="I16" s="20">
        <v>18</v>
      </c>
      <c r="J16" s="20">
        <v>0</v>
      </c>
      <c r="K16" s="20">
        <v>0</v>
      </c>
      <c r="L16" s="21">
        <v>0</v>
      </c>
      <c r="M16" s="20"/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1">
        <f t="shared" si="2"/>
        <v>0</v>
      </c>
      <c r="T16" s="20">
        <v>0</v>
      </c>
      <c r="U16" s="20">
        <v>0</v>
      </c>
      <c r="V16" s="20">
        <v>0</v>
      </c>
      <c r="W16" s="20">
        <v>0</v>
      </c>
      <c r="X16" s="20">
        <v>18</v>
      </c>
      <c r="Y16" s="20">
        <v>0</v>
      </c>
      <c r="Z16" s="21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1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18</v>
      </c>
      <c r="AM16" s="20">
        <v>0</v>
      </c>
    </row>
    <row r="17" spans="1:41" ht="52.5" customHeight="1">
      <c r="A17" s="47"/>
      <c r="B17" s="47"/>
      <c r="C17" s="50"/>
      <c r="D17" s="50"/>
      <c r="E17" s="53"/>
      <c r="F17" s="53"/>
      <c r="G17" s="53"/>
      <c r="H17" s="8" t="s">
        <v>25</v>
      </c>
      <c r="I17" s="20">
        <v>18</v>
      </c>
      <c r="J17" s="20">
        <v>0</v>
      </c>
      <c r="K17" s="20">
        <v>0</v>
      </c>
      <c r="L17" s="21">
        <v>0</v>
      </c>
      <c r="M17" s="20"/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1">
        <f t="shared" si="2"/>
        <v>0</v>
      </c>
      <c r="T17" s="20">
        <v>0</v>
      </c>
      <c r="U17" s="20">
        <v>0</v>
      </c>
      <c r="V17" s="20">
        <v>0</v>
      </c>
      <c r="W17" s="20">
        <v>0</v>
      </c>
      <c r="X17" s="20">
        <v>18</v>
      </c>
      <c r="Y17" s="20">
        <v>0</v>
      </c>
      <c r="Z17" s="21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1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18</v>
      </c>
      <c r="AM17" s="20">
        <v>0</v>
      </c>
    </row>
    <row r="18" spans="1:41" ht="52.5" customHeight="1">
      <c r="A18" s="47"/>
      <c r="B18" s="47"/>
      <c r="C18" s="50"/>
      <c r="D18" s="50"/>
      <c r="E18" s="53"/>
      <c r="F18" s="53"/>
      <c r="G18" s="53"/>
      <c r="H18" s="8" t="s">
        <v>26</v>
      </c>
      <c r="I18" s="20">
        <v>30</v>
      </c>
      <c r="J18" s="20">
        <v>0</v>
      </c>
      <c r="K18" s="20">
        <v>0</v>
      </c>
      <c r="L18" s="21">
        <v>0</v>
      </c>
      <c r="M18" s="20"/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1">
        <f t="shared" si="2"/>
        <v>0</v>
      </c>
      <c r="T18" s="20">
        <v>0</v>
      </c>
      <c r="U18" s="20">
        <v>0</v>
      </c>
      <c r="V18" s="20">
        <v>0</v>
      </c>
      <c r="W18" s="20">
        <v>0</v>
      </c>
      <c r="X18" s="20">
        <v>30</v>
      </c>
      <c r="Y18" s="20">
        <v>0</v>
      </c>
      <c r="Z18" s="21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1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30</v>
      </c>
      <c r="AM18" s="20">
        <v>0</v>
      </c>
    </row>
    <row r="19" spans="1:41" ht="52.5" customHeight="1">
      <c r="A19" s="47"/>
      <c r="B19" s="47"/>
      <c r="C19" s="50"/>
      <c r="D19" s="50"/>
      <c r="E19" s="53"/>
      <c r="F19" s="53"/>
      <c r="G19" s="53"/>
      <c r="H19" s="8" t="s">
        <v>27</v>
      </c>
      <c r="I19" s="20">
        <f>13*8</f>
        <v>104</v>
      </c>
      <c r="J19" s="20">
        <v>0</v>
      </c>
      <c r="K19" s="20">
        <v>0</v>
      </c>
      <c r="L19" s="21">
        <v>0</v>
      </c>
      <c r="M19" s="20"/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1">
        <f t="shared" si="2"/>
        <v>0</v>
      </c>
      <c r="T19" s="20">
        <v>0</v>
      </c>
      <c r="U19" s="20">
        <v>0</v>
      </c>
      <c r="V19" s="20">
        <v>0</v>
      </c>
      <c r="W19" s="20">
        <v>0</v>
      </c>
      <c r="X19" s="20">
        <v>104</v>
      </c>
      <c r="Y19" s="20">
        <v>0</v>
      </c>
      <c r="Z19" s="21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1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104</v>
      </c>
      <c r="AM19" s="20">
        <v>0</v>
      </c>
    </row>
    <row r="20" spans="1:41" ht="52.5" customHeight="1">
      <c r="A20" s="47"/>
      <c r="B20" s="47"/>
      <c r="C20" s="50"/>
      <c r="D20" s="50"/>
      <c r="E20" s="53"/>
      <c r="F20" s="53"/>
      <c r="G20" s="53"/>
      <c r="H20" s="8" t="s">
        <v>28</v>
      </c>
      <c r="I20" s="20">
        <v>10</v>
      </c>
      <c r="J20" s="20">
        <v>0</v>
      </c>
      <c r="K20" s="20">
        <v>0</v>
      </c>
      <c r="L20" s="21">
        <v>0</v>
      </c>
      <c r="M20" s="20"/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1">
        <f t="shared" si="2"/>
        <v>0</v>
      </c>
      <c r="T20" s="20">
        <v>0</v>
      </c>
      <c r="U20" s="20">
        <v>0</v>
      </c>
      <c r="V20" s="20">
        <v>0</v>
      </c>
      <c r="W20" s="20">
        <v>0</v>
      </c>
      <c r="X20" s="20">
        <v>10</v>
      </c>
      <c r="Y20" s="20">
        <v>0</v>
      </c>
      <c r="Z20" s="21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1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10</v>
      </c>
      <c r="AM20" s="20">
        <v>0</v>
      </c>
    </row>
    <row r="21" spans="1:41" ht="52.5" customHeight="1">
      <c r="A21" s="47"/>
      <c r="B21" s="47"/>
      <c r="C21" s="50"/>
      <c r="D21" s="50"/>
      <c r="E21" s="53"/>
      <c r="F21" s="53"/>
      <c r="G21" s="53"/>
      <c r="H21" s="8" t="s">
        <v>29</v>
      </c>
      <c r="I21" s="20">
        <v>12</v>
      </c>
      <c r="J21" s="20">
        <v>0</v>
      </c>
      <c r="K21" s="20">
        <v>0</v>
      </c>
      <c r="L21" s="21">
        <v>0</v>
      </c>
      <c r="M21" s="20"/>
      <c r="N21" s="20">
        <v>0</v>
      </c>
      <c r="O21" s="23">
        <v>0</v>
      </c>
      <c r="P21" s="20">
        <v>0</v>
      </c>
      <c r="Q21" s="20">
        <v>0</v>
      </c>
      <c r="R21" s="20">
        <v>0</v>
      </c>
      <c r="S21" s="21">
        <f t="shared" si="2"/>
        <v>0</v>
      </c>
      <c r="T21" s="20">
        <v>0</v>
      </c>
      <c r="U21" s="20">
        <v>0</v>
      </c>
      <c r="V21" s="20">
        <v>0</v>
      </c>
      <c r="W21" s="20">
        <v>0</v>
      </c>
      <c r="X21" s="20">
        <v>12</v>
      </c>
      <c r="Y21" s="20">
        <v>0</v>
      </c>
      <c r="Z21" s="21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1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12</v>
      </c>
      <c r="AM21" s="20">
        <v>0</v>
      </c>
    </row>
    <row r="22" spans="1:41" ht="52.5" customHeight="1">
      <c r="A22" s="47"/>
      <c r="B22" s="47"/>
      <c r="C22" s="50"/>
      <c r="D22" s="50"/>
      <c r="E22" s="53"/>
      <c r="F22" s="53"/>
      <c r="G22" s="53"/>
      <c r="H22" s="8" t="s">
        <v>27</v>
      </c>
      <c r="I22" s="20">
        <v>136</v>
      </c>
      <c r="J22" s="20">
        <v>0</v>
      </c>
      <c r="K22" s="20">
        <v>0</v>
      </c>
      <c r="L22" s="21">
        <v>0</v>
      </c>
      <c r="M22" s="20"/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1">
        <f t="shared" si="2"/>
        <v>0</v>
      </c>
      <c r="T22" s="20">
        <v>0</v>
      </c>
      <c r="U22" s="20">
        <v>0</v>
      </c>
      <c r="V22" s="20">
        <v>0</v>
      </c>
      <c r="W22" s="20">
        <v>0</v>
      </c>
      <c r="X22" s="20">
        <v>136</v>
      </c>
      <c r="Y22" s="20">
        <v>0</v>
      </c>
      <c r="Z22" s="21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1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136</v>
      </c>
      <c r="AM22" s="20">
        <v>0</v>
      </c>
    </row>
    <row r="23" spans="1:41" ht="52.5" customHeight="1">
      <c r="A23" s="47"/>
      <c r="B23" s="47"/>
      <c r="C23" s="50"/>
      <c r="D23" s="50"/>
      <c r="E23" s="53"/>
      <c r="F23" s="53"/>
      <c r="G23" s="53"/>
      <c r="H23" s="8" t="s">
        <v>30</v>
      </c>
      <c r="I23" s="20">
        <v>12</v>
      </c>
      <c r="J23" s="20">
        <v>0</v>
      </c>
      <c r="K23" s="20">
        <v>0</v>
      </c>
      <c r="L23" s="21">
        <v>0</v>
      </c>
      <c r="M23" s="20"/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1">
        <f t="shared" si="2"/>
        <v>0</v>
      </c>
      <c r="T23" s="20">
        <v>0</v>
      </c>
      <c r="U23" s="20">
        <v>0</v>
      </c>
      <c r="V23" s="20">
        <v>0</v>
      </c>
      <c r="W23" s="20">
        <v>0</v>
      </c>
      <c r="X23" s="20">
        <v>12</v>
      </c>
      <c r="Y23" s="20">
        <v>0</v>
      </c>
      <c r="Z23" s="21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1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12</v>
      </c>
      <c r="AM23" s="20">
        <v>0</v>
      </c>
    </row>
    <row r="24" spans="1:41" ht="52.5" customHeight="1">
      <c r="A24" s="47"/>
      <c r="B24" s="47"/>
      <c r="C24" s="50"/>
      <c r="D24" s="50"/>
      <c r="E24" s="53"/>
      <c r="F24" s="53"/>
      <c r="G24" s="53"/>
      <c r="H24" s="8" t="s">
        <v>31</v>
      </c>
      <c r="I24" s="20">
        <v>2</v>
      </c>
      <c r="J24" s="20">
        <v>0</v>
      </c>
      <c r="K24" s="20">
        <v>0</v>
      </c>
      <c r="L24" s="21">
        <v>0</v>
      </c>
      <c r="M24" s="20"/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1">
        <f t="shared" si="2"/>
        <v>0</v>
      </c>
      <c r="T24" s="20">
        <v>0</v>
      </c>
      <c r="U24" s="20">
        <v>0</v>
      </c>
      <c r="V24" s="20">
        <v>0</v>
      </c>
      <c r="W24" s="20">
        <v>0</v>
      </c>
      <c r="X24" s="20">
        <v>2</v>
      </c>
      <c r="Y24" s="20">
        <v>0</v>
      </c>
      <c r="Z24" s="21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1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2</v>
      </c>
      <c r="AM24" s="20">
        <v>0</v>
      </c>
    </row>
    <row r="25" spans="1:41" ht="52.5" customHeight="1">
      <c r="A25" s="47"/>
      <c r="B25" s="47"/>
      <c r="C25" s="50"/>
      <c r="D25" s="50"/>
      <c r="E25" s="53"/>
      <c r="F25" s="53"/>
      <c r="G25" s="53"/>
      <c r="H25" s="8" t="s">
        <v>32</v>
      </c>
      <c r="I25" s="20">
        <v>53</v>
      </c>
      <c r="J25" s="20">
        <v>0</v>
      </c>
      <c r="K25" s="20">
        <v>0</v>
      </c>
      <c r="L25" s="21">
        <v>0</v>
      </c>
      <c r="M25" s="20"/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1">
        <f t="shared" si="2"/>
        <v>0</v>
      </c>
      <c r="T25" s="20">
        <v>0</v>
      </c>
      <c r="U25" s="20">
        <v>0</v>
      </c>
      <c r="V25" s="20">
        <v>0</v>
      </c>
      <c r="W25" s="20">
        <v>0</v>
      </c>
      <c r="X25" s="20">
        <v>53</v>
      </c>
      <c r="Y25" s="20">
        <v>0</v>
      </c>
      <c r="Z25" s="21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1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53</v>
      </c>
      <c r="AM25" s="20">
        <v>0</v>
      </c>
    </row>
    <row r="26" spans="1:41" ht="52.5" customHeight="1">
      <c r="A26" s="47"/>
      <c r="B26" s="47"/>
      <c r="C26" s="50"/>
      <c r="D26" s="50"/>
      <c r="E26" s="53"/>
      <c r="F26" s="53"/>
      <c r="G26" s="53"/>
      <c r="H26" s="8" t="s">
        <v>33</v>
      </c>
      <c r="I26" s="20">
        <v>2</v>
      </c>
      <c r="J26" s="20">
        <v>2</v>
      </c>
      <c r="K26" s="20">
        <v>2</v>
      </c>
      <c r="L26" s="21">
        <v>2</v>
      </c>
      <c r="M26" s="20">
        <v>2</v>
      </c>
      <c r="N26" s="20">
        <v>2</v>
      </c>
      <c r="O26" s="20">
        <v>2</v>
      </c>
      <c r="P26" s="20">
        <v>2</v>
      </c>
      <c r="Q26" s="20">
        <v>2</v>
      </c>
      <c r="R26" s="20">
        <v>2</v>
      </c>
      <c r="S26" s="21">
        <v>2</v>
      </c>
      <c r="T26" s="20">
        <v>2</v>
      </c>
      <c r="U26" s="20">
        <v>2</v>
      </c>
      <c r="V26" s="20">
        <v>2</v>
      </c>
      <c r="W26" s="20">
        <v>2</v>
      </c>
      <c r="X26" s="20">
        <v>2</v>
      </c>
      <c r="Y26" s="20">
        <v>2</v>
      </c>
      <c r="Z26" s="21">
        <v>2</v>
      </c>
      <c r="AA26" s="20">
        <v>2</v>
      </c>
      <c r="AB26" s="20">
        <v>2</v>
      </c>
      <c r="AC26" s="20">
        <v>2</v>
      </c>
      <c r="AD26" s="20">
        <v>2</v>
      </c>
      <c r="AE26" s="20">
        <v>2</v>
      </c>
      <c r="AF26" s="20">
        <v>2</v>
      </c>
      <c r="AG26" s="21">
        <v>2</v>
      </c>
      <c r="AH26" s="20">
        <v>2</v>
      </c>
      <c r="AI26" s="20">
        <v>2</v>
      </c>
      <c r="AJ26" s="20">
        <v>2</v>
      </c>
      <c r="AK26" s="20">
        <v>2</v>
      </c>
      <c r="AL26" s="20">
        <v>2</v>
      </c>
      <c r="AM26" s="20">
        <v>2</v>
      </c>
    </row>
    <row r="27" spans="1:41" ht="52.5" customHeight="1">
      <c r="A27" s="47"/>
      <c r="B27" s="48"/>
      <c r="C27" s="51"/>
      <c r="D27" s="55"/>
      <c r="E27" s="54"/>
      <c r="F27" s="54"/>
      <c r="G27" s="54"/>
      <c r="H27" s="12"/>
      <c r="I27" s="22">
        <f>+G15-SUM(I15:I26)</f>
        <v>-356</v>
      </c>
      <c r="J27" s="22">
        <f>+I27-SUM(J15:J26)</f>
        <v>-358</v>
      </c>
      <c r="K27" s="22">
        <f t="shared" ref="K27:AM27" si="6">+J27-SUM(K15:K26)</f>
        <v>-360</v>
      </c>
      <c r="L27" s="22">
        <f t="shared" si="6"/>
        <v>-362</v>
      </c>
      <c r="M27" s="22">
        <f t="shared" si="6"/>
        <v>-364</v>
      </c>
      <c r="N27" s="22">
        <f t="shared" si="6"/>
        <v>-366</v>
      </c>
      <c r="O27" s="22">
        <f t="shared" si="6"/>
        <v>-368</v>
      </c>
      <c r="P27" s="22">
        <f t="shared" si="6"/>
        <v>-370</v>
      </c>
      <c r="Q27" s="22">
        <f t="shared" si="6"/>
        <v>-372</v>
      </c>
      <c r="R27" s="22">
        <f t="shared" si="6"/>
        <v>-374</v>
      </c>
      <c r="S27" s="22">
        <f t="shared" si="6"/>
        <v>-376</v>
      </c>
      <c r="T27" s="22">
        <f t="shared" si="6"/>
        <v>-378</v>
      </c>
      <c r="U27" s="22">
        <f t="shared" si="6"/>
        <v>-380</v>
      </c>
      <c r="V27" s="22">
        <f t="shared" si="6"/>
        <v>-382</v>
      </c>
      <c r="W27" s="22">
        <f t="shared" si="6"/>
        <v>-384</v>
      </c>
      <c r="X27" s="22">
        <f t="shared" si="6"/>
        <v>-885</v>
      </c>
      <c r="Y27" s="22">
        <f t="shared" si="6"/>
        <v>-887</v>
      </c>
      <c r="Z27" s="22">
        <f t="shared" si="6"/>
        <v>-889</v>
      </c>
      <c r="AA27" s="22">
        <f t="shared" si="6"/>
        <v>-891</v>
      </c>
      <c r="AB27" s="22">
        <f t="shared" si="6"/>
        <v>-893</v>
      </c>
      <c r="AC27" s="22">
        <f t="shared" si="6"/>
        <v>-895</v>
      </c>
      <c r="AD27" s="22">
        <f t="shared" si="6"/>
        <v>-897</v>
      </c>
      <c r="AE27" s="22">
        <f t="shared" si="6"/>
        <v>-899</v>
      </c>
      <c r="AF27" s="22">
        <f t="shared" si="6"/>
        <v>-901</v>
      </c>
      <c r="AG27" s="22">
        <f t="shared" si="6"/>
        <v>-903</v>
      </c>
      <c r="AH27" s="22">
        <f t="shared" si="6"/>
        <v>-905</v>
      </c>
      <c r="AI27" s="22">
        <f t="shared" si="6"/>
        <v>-907</v>
      </c>
      <c r="AJ27" s="22">
        <f t="shared" si="6"/>
        <v>-909</v>
      </c>
      <c r="AK27" s="22">
        <f t="shared" si="6"/>
        <v>-911</v>
      </c>
      <c r="AL27" s="22">
        <f t="shared" si="6"/>
        <v>-1412</v>
      </c>
      <c r="AM27" s="22">
        <f t="shared" si="6"/>
        <v>-1414</v>
      </c>
      <c r="AO27" s="4"/>
    </row>
    <row r="28" spans="1:41" ht="52.5" customHeight="1">
      <c r="A28" s="46">
        <v>3</v>
      </c>
      <c r="B28" s="46" t="s">
        <v>34</v>
      </c>
      <c r="C28" s="49" t="s">
        <v>35</v>
      </c>
      <c r="D28" s="49"/>
      <c r="E28" s="52">
        <v>25</v>
      </c>
      <c r="F28" s="52">
        <v>0</v>
      </c>
      <c r="G28" s="52">
        <f>+E28+F28</f>
        <v>25</v>
      </c>
      <c r="H28" s="13" t="s">
        <v>107</v>
      </c>
      <c r="I28" s="24">
        <v>1</v>
      </c>
      <c r="J28" s="24">
        <f>+I28</f>
        <v>1</v>
      </c>
      <c r="K28" s="24">
        <f>+J28</f>
        <v>1</v>
      </c>
      <c r="L28" s="21">
        <f>+K28/2</f>
        <v>0.5</v>
      </c>
      <c r="M28" s="24">
        <f t="shared" ref="M28:AL28" si="7">+L28</f>
        <v>0.5</v>
      </c>
      <c r="N28" s="24">
        <f t="shared" si="7"/>
        <v>0.5</v>
      </c>
      <c r="O28" s="24">
        <f t="shared" si="7"/>
        <v>0.5</v>
      </c>
      <c r="P28" s="24">
        <f t="shared" si="7"/>
        <v>0.5</v>
      </c>
      <c r="Q28" s="24">
        <f t="shared" si="7"/>
        <v>0.5</v>
      </c>
      <c r="R28" s="24">
        <f>+Q28</f>
        <v>0.5</v>
      </c>
      <c r="S28" s="21">
        <v>1</v>
      </c>
      <c r="T28" s="24">
        <f>+S28</f>
        <v>1</v>
      </c>
      <c r="U28" s="24">
        <f t="shared" si="7"/>
        <v>1</v>
      </c>
      <c r="V28" s="24">
        <f t="shared" si="7"/>
        <v>1</v>
      </c>
      <c r="W28" s="24">
        <f t="shared" si="7"/>
        <v>1</v>
      </c>
      <c r="X28" s="24">
        <f t="shared" si="7"/>
        <v>1</v>
      </c>
      <c r="Y28" s="24">
        <f>+X28</f>
        <v>1</v>
      </c>
      <c r="Z28" s="21">
        <f t="shared" si="3"/>
        <v>0.5</v>
      </c>
      <c r="AA28" s="24">
        <f t="shared" si="7"/>
        <v>0.5</v>
      </c>
      <c r="AB28" s="24">
        <f t="shared" si="7"/>
        <v>0.5</v>
      </c>
      <c r="AC28" s="24">
        <f t="shared" si="7"/>
        <v>0.5</v>
      </c>
      <c r="AD28" s="24">
        <f t="shared" si="7"/>
        <v>0.5</v>
      </c>
      <c r="AE28" s="24">
        <f t="shared" si="7"/>
        <v>0.5</v>
      </c>
      <c r="AF28" s="24">
        <f t="shared" si="7"/>
        <v>0.5</v>
      </c>
      <c r="AG28" s="21">
        <v>1</v>
      </c>
      <c r="AH28" s="24">
        <f t="shared" si="7"/>
        <v>1</v>
      </c>
      <c r="AI28" s="24">
        <f t="shared" si="7"/>
        <v>1</v>
      </c>
      <c r="AJ28" s="24">
        <f t="shared" si="7"/>
        <v>1</v>
      </c>
      <c r="AK28" s="24">
        <f t="shared" si="7"/>
        <v>1</v>
      </c>
      <c r="AL28" s="24">
        <f t="shared" si="7"/>
        <v>1</v>
      </c>
      <c r="AM28" s="25">
        <v>1</v>
      </c>
    </row>
    <row r="29" spans="1:41" ht="52.5" customHeight="1">
      <c r="A29" s="47"/>
      <c r="B29" s="47"/>
      <c r="C29" s="50"/>
      <c r="D29" s="50"/>
      <c r="E29" s="53"/>
      <c r="F29" s="53"/>
      <c r="G29" s="53"/>
      <c r="H29" s="13" t="s">
        <v>108</v>
      </c>
      <c r="I29" s="24">
        <v>1</v>
      </c>
      <c r="J29" s="24">
        <f t="shared" ref="J29:K29" si="8">+I29</f>
        <v>1</v>
      </c>
      <c r="K29" s="24">
        <f t="shared" si="8"/>
        <v>1</v>
      </c>
      <c r="L29" s="21">
        <f t="shared" ref="L29:L30" si="9">+K29/2</f>
        <v>0.5</v>
      </c>
      <c r="M29" s="24">
        <f t="shared" ref="M29:M30" si="10">+L29</f>
        <v>0.5</v>
      </c>
      <c r="N29" s="24">
        <f t="shared" ref="N29:N30" si="11">+M29</f>
        <v>0.5</v>
      </c>
      <c r="O29" s="24">
        <f t="shared" ref="O29:O30" si="12">+N29</f>
        <v>0.5</v>
      </c>
      <c r="P29" s="24">
        <f t="shared" ref="P29:P30" si="13">+O29</f>
        <v>0.5</v>
      </c>
      <c r="Q29" s="24">
        <f t="shared" ref="Q29:Q30" si="14">+P29</f>
        <v>0.5</v>
      </c>
      <c r="R29" s="24">
        <f t="shared" ref="R29:R30" si="15">+Q29</f>
        <v>0.5</v>
      </c>
      <c r="S29" s="21">
        <v>1</v>
      </c>
      <c r="T29" s="24">
        <f t="shared" ref="T29:T30" si="16">+S29</f>
        <v>1</v>
      </c>
      <c r="U29" s="24">
        <f t="shared" ref="U29:U30" si="17">+T29</f>
        <v>1</v>
      </c>
      <c r="V29" s="24">
        <f t="shared" ref="V29:V30" si="18">+U29</f>
        <v>1</v>
      </c>
      <c r="W29" s="24">
        <f t="shared" ref="W29:W30" si="19">+V29</f>
        <v>1</v>
      </c>
      <c r="X29" s="24">
        <f t="shared" ref="X29:X30" si="20">+W29</f>
        <v>1</v>
      </c>
      <c r="Y29" s="24">
        <f t="shared" ref="Y29:Y30" si="21">+X29</f>
        <v>1</v>
      </c>
      <c r="Z29" s="21">
        <f t="shared" ref="Z29:Z30" si="22">+Y29/2</f>
        <v>0.5</v>
      </c>
      <c r="AA29" s="24">
        <f t="shared" ref="AA29:AA30" si="23">+Z29</f>
        <v>0.5</v>
      </c>
      <c r="AB29" s="24">
        <f t="shared" ref="AB29:AB30" si="24">+AA29</f>
        <v>0.5</v>
      </c>
      <c r="AC29" s="24">
        <f t="shared" ref="AC29:AC30" si="25">+AB29</f>
        <v>0.5</v>
      </c>
      <c r="AD29" s="24">
        <f t="shared" ref="AD29:AD30" si="26">+AC29</f>
        <v>0.5</v>
      </c>
      <c r="AE29" s="24">
        <f t="shared" ref="AE29:AE30" si="27">+AD29</f>
        <v>0.5</v>
      </c>
      <c r="AF29" s="24">
        <f t="shared" ref="AF29:AF30" si="28">+AE29</f>
        <v>0.5</v>
      </c>
      <c r="AG29" s="21">
        <v>1</v>
      </c>
      <c r="AH29" s="24">
        <f t="shared" ref="AH29:AH30" si="29">+AG29</f>
        <v>1</v>
      </c>
      <c r="AI29" s="24">
        <f t="shared" ref="AI29:AI30" si="30">+AH29</f>
        <v>1</v>
      </c>
      <c r="AJ29" s="24">
        <f t="shared" ref="AJ29:AJ30" si="31">+AI29</f>
        <v>1</v>
      </c>
      <c r="AK29" s="24">
        <f t="shared" ref="AK29:AK30" si="32">+AJ29</f>
        <v>1</v>
      </c>
      <c r="AL29" s="24">
        <f t="shared" ref="AL29:AL30" si="33">+AK29</f>
        <v>1</v>
      </c>
      <c r="AM29" s="25">
        <v>1</v>
      </c>
    </row>
    <row r="30" spans="1:41" ht="52.5" customHeight="1">
      <c r="A30" s="47"/>
      <c r="B30" s="47"/>
      <c r="C30" s="50"/>
      <c r="D30" s="50"/>
      <c r="E30" s="53"/>
      <c r="F30" s="53"/>
      <c r="G30" s="53"/>
      <c r="H30" s="13" t="s">
        <v>106</v>
      </c>
      <c r="I30" s="24">
        <v>1</v>
      </c>
      <c r="J30" s="24">
        <f t="shared" ref="J30:K30" si="34">+I30</f>
        <v>1</v>
      </c>
      <c r="K30" s="24">
        <f t="shared" si="34"/>
        <v>1</v>
      </c>
      <c r="L30" s="21">
        <f t="shared" si="9"/>
        <v>0.5</v>
      </c>
      <c r="M30" s="24">
        <f t="shared" si="10"/>
        <v>0.5</v>
      </c>
      <c r="N30" s="24">
        <f t="shared" si="11"/>
        <v>0.5</v>
      </c>
      <c r="O30" s="24">
        <f t="shared" si="12"/>
        <v>0.5</v>
      </c>
      <c r="P30" s="24">
        <f t="shared" si="13"/>
        <v>0.5</v>
      </c>
      <c r="Q30" s="24">
        <f t="shared" si="14"/>
        <v>0.5</v>
      </c>
      <c r="R30" s="24">
        <f t="shared" si="15"/>
        <v>0.5</v>
      </c>
      <c r="S30" s="21">
        <v>1</v>
      </c>
      <c r="T30" s="24">
        <f t="shared" si="16"/>
        <v>1</v>
      </c>
      <c r="U30" s="24">
        <f t="shared" si="17"/>
        <v>1</v>
      </c>
      <c r="V30" s="24">
        <f t="shared" si="18"/>
        <v>1</v>
      </c>
      <c r="W30" s="24">
        <f t="shared" si="19"/>
        <v>1</v>
      </c>
      <c r="X30" s="24">
        <f t="shared" si="20"/>
        <v>1</v>
      </c>
      <c r="Y30" s="24">
        <f t="shared" si="21"/>
        <v>1</v>
      </c>
      <c r="Z30" s="21">
        <f t="shared" si="22"/>
        <v>0.5</v>
      </c>
      <c r="AA30" s="24">
        <f t="shared" si="23"/>
        <v>0.5</v>
      </c>
      <c r="AB30" s="24">
        <f t="shared" si="24"/>
        <v>0.5</v>
      </c>
      <c r="AC30" s="24">
        <f t="shared" si="25"/>
        <v>0.5</v>
      </c>
      <c r="AD30" s="24">
        <f t="shared" si="26"/>
        <v>0.5</v>
      </c>
      <c r="AE30" s="24">
        <f t="shared" si="27"/>
        <v>0.5</v>
      </c>
      <c r="AF30" s="24">
        <f t="shared" si="28"/>
        <v>0.5</v>
      </c>
      <c r="AG30" s="21">
        <v>1</v>
      </c>
      <c r="AH30" s="24">
        <f t="shared" si="29"/>
        <v>1</v>
      </c>
      <c r="AI30" s="24">
        <f t="shared" si="30"/>
        <v>1</v>
      </c>
      <c r="AJ30" s="24">
        <f t="shared" si="31"/>
        <v>1</v>
      </c>
      <c r="AK30" s="24">
        <f t="shared" si="32"/>
        <v>1</v>
      </c>
      <c r="AL30" s="24">
        <f t="shared" si="33"/>
        <v>1</v>
      </c>
      <c r="AM30" s="25">
        <v>1</v>
      </c>
    </row>
    <row r="31" spans="1:41" ht="52.5" customHeight="1">
      <c r="A31" s="48"/>
      <c r="B31" s="48"/>
      <c r="C31" s="51"/>
      <c r="D31" s="55"/>
      <c r="E31" s="54"/>
      <c r="F31" s="54"/>
      <c r="G31" s="54"/>
      <c r="H31" s="14"/>
      <c r="I31" s="26">
        <f>G28-SUM(I28:I30)</f>
        <v>22</v>
      </c>
      <c r="J31" s="26">
        <f>+I31-SUM(J28:J30)</f>
        <v>19</v>
      </c>
      <c r="K31" s="26">
        <f t="shared" ref="K31:AL31" si="35">+J31-SUM(K28:K30)</f>
        <v>16</v>
      </c>
      <c r="L31" s="26">
        <f t="shared" si="35"/>
        <v>14.5</v>
      </c>
      <c r="M31" s="26">
        <f t="shared" si="35"/>
        <v>13</v>
      </c>
      <c r="N31" s="26">
        <f t="shared" si="35"/>
        <v>11.5</v>
      </c>
      <c r="O31" s="26">
        <f t="shared" si="35"/>
        <v>10</v>
      </c>
      <c r="P31" s="26">
        <f t="shared" si="35"/>
        <v>8.5</v>
      </c>
      <c r="Q31" s="26">
        <f t="shared" si="35"/>
        <v>7</v>
      </c>
      <c r="R31" s="26">
        <f t="shared" si="35"/>
        <v>5.5</v>
      </c>
      <c r="S31" s="26">
        <f t="shared" si="35"/>
        <v>2.5</v>
      </c>
      <c r="T31" s="26">
        <f t="shared" si="35"/>
        <v>-0.5</v>
      </c>
      <c r="U31" s="26">
        <f t="shared" si="35"/>
        <v>-3.5</v>
      </c>
      <c r="V31" s="26">
        <f t="shared" si="35"/>
        <v>-6.5</v>
      </c>
      <c r="W31" s="26">
        <f t="shared" si="35"/>
        <v>-9.5</v>
      </c>
      <c r="X31" s="26">
        <f t="shared" si="35"/>
        <v>-12.5</v>
      </c>
      <c r="Y31" s="26">
        <f t="shared" si="35"/>
        <v>-15.5</v>
      </c>
      <c r="Z31" s="26">
        <f t="shared" si="35"/>
        <v>-17</v>
      </c>
      <c r="AA31" s="26">
        <f t="shared" si="35"/>
        <v>-18.5</v>
      </c>
      <c r="AB31" s="26">
        <f t="shared" si="35"/>
        <v>-20</v>
      </c>
      <c r="AC31" s="26">
        <f t="shared" si="35"/>
        <v>-21.5</v>
      </c>
      <c r="AD31" s="26">
        <f t="shared" si="35"/>
        <v>-23</v>
      </c>
      <c r="AE31" s="26">
        <f t="shared" si="35"/>
        <v>-24.5</v>
      </c>
      <c r="AF31" s="26">
        <f t="shared" si="35"/>
        <v>-26</v>
      </c>
      <c r="AG31" s="26">
        <f t="shared" si="35"/>
        <v>-29</v>
      </c>
      <c r="AH31" s="26">
        <f t="shared" si="35"/>
        <v>-32</v>
      </c>
      <c r="AI31" s="26">
        <f t="shared" si="35"/>
        <v>-35</v>
      </c>
      <c r="AJ31" s="26">
        <f t="shared" si="35"/>
        <v>-38</v>
      </c>
      <c r="AK31" s="26">
        <f t="shared" si="35"/>
        <v>-41</v>
      </c>
      <c r="AL31" s="26">
        <f t="shared" si="35"/>
        <v>-44</v>
      </c>
      <c r="AM31" s="26">
        <f>+AL31-SUM(AM28:AM30)</f>
        <v>-47</v>
      </c>
    </row>
    <row r="32" spans="1:41" ht="52.5" customHeight="1">
      <c r="A32" s="46">
        <v>5</v>
      </c>
      <c r="B32" s="46" t="s">
        <v>36</v>
      </c>
      <c r="C32" s="56" t="s">
        <v>37</v>
      </c>
      <c r="D32" s="33"/>
      <c r="E32" s="52">
        <f>VLOOKUP(B32,'[3]Total tồn vật tư 2'!$A$3:$D$586,4,0)</f>
        <v>443</v>
      </c>
      <c r="F32" s="52">
        <f>VLOOKUP(B32,'[3]Total tồn vật tư 2'!$A$3:$F$586,6,0)</f>
        <v>-109</v>
      </c>
      <c r="G32" s="52">
        <f>+E32+F32</f>
        <v>334</v>
      </c>
      <c r="H32" s="13"/>
      <c r="I32" s="27" t="e">
        <f>VLOOKUP(B32,[3]Sheet5!$B$3:$K$17,10,0)</f>
        <v>#N/A</v>
      </c>
      <c r="J32" s="25" t="e">
        <f t="shared" ref="J32:AL32" si="36">+I32</f>
        <v>#N/A</v>
      </c>
      <c r="K32" s="25" t="e">
        <f t="shared" si="36"/>
        <v>#N/A</v>
      </c>
      <c r="L32" s="21" t="e">
        <f t="shared" si="1"/>
        <v>#N/A</v>
      </c>
      <c r="M32" s="25" t="e">
        <f t="shared" si="36"/>
        <v>#N/A</v>
      </c>
      <c r="N32" s="25" t="e">
        <f t="shared" si="36"/>
        <v>#N/A</v>
      </c>
      <c r="O32" s="25" t="e">
        <f t="shared" si="36"/>
        <v>#N/A</v>
      </c>
      <c r="P32" s="25" t="e">
        <f t="shared" si="36"/>
        <v>#N/A</v>
      </c>
      <c r="Q32" s="25" t="e">
        <f t="shared" si="36"/>
        <v>#N/A</v>
      </c>
      <c r="R32" s="25" t="e">
        <f t="shared" si="36"/>
        <v>#N/A</v>
      </c>
      <c r="S32" s="21" t="e">
        <f t="shared" si="2"/>
        <v>#N/A</v>
      </c>
      <c r="T32" s="25" t="e">
        <f t="shared" si="36"/>
        <v>#N/A</v>
      </c>
      <c r="U32" s="25" t="e">
        <f t="shared" si="36"/>
        <v>#N/A</v>
      </c>
      <c r="V32" s="25" t="e">
        <f t="shared" si="36"/>
        <v>#N/A</v>
      </c>
      <c r="W32" s="25" t="e">
        <f t="shared" si="36"/>
        <v>#N/A</v>
      </c>
      <c r="X32" s="25" t="e">
        <f t="shared" si="36"/>
        <v>#N/A</v>
      </c>
      <c r="Y32" s="25" t="e">
        <f t="shared" si="36"/>
        <v>#N/A</v>
      </c>
      <c r="Z32" s="21" t="e">
        <f t="shared" si="3"/>
        <v>#N/A</v>
      </c>
      <c r="AA32" s="25" t="e">
        <f t="shared" si="36"/>
        <v>#N/A</v>
      </c>
      <c r="AB32" s="25" t="e">
        <f t="shared" si="36"/>
        <v>#N/A</v>
      </c>
      <c r="AC32" s="25" t="e">
        <f t="shared" si="36"/>
        <v>#N/A</v>
      </c>
      <c r="AD32" s="25" t="e">
        <f t="shared" si="36"/>
        <v>#N/A</v>
      </c>
      <c r="AE32" s="25" t="e">
        <f t="shared" si="36"/>
        <v>#N/A</v>
      </c>
      <c r="AF32" s="25" t="e">
        <f t="shared" si="36"/>
        <v>#N/A</v>
      </c>
      <c r="AG32" s="21" t="e">
        <f t="shared" si="4"/>
        <v>#N/A</v>
      </c>
      <c r="AH32" s="25" t="e">
        <f t="shared" si="36"/>
        <v>#N/A</v>
      </c>
      <c r="AI32" s="25" t="e">
        <f t="shared" si="36"/>
        <v>#N/A</v>
      </c>
      <c r="AJ32" s="25" t="e">
        <f t="shared" si="36"/>
        <v>#N/A</v>
      </c>
      <c r="AK32" s="25" t="e">
        <f t="shared" si="36"/>
        <v>#N/A</v>
      </c>
      <c r="AL32" s="25" t="e">
        <f t="shared" si="36"/>
        <v>#N/A</v>
      </c>
      <c r="AM32" s="28">
        <v>1</v>
      </c>
    </row>
    <row r="33" spans="1:39" ht="52.5" customHeight="1">
      <c r="A33" s="47"/>
      <c r="B33" s="47"/>
      <c r="C33" s="57"/>
      <c r="D33" s="34"/>
      <c r="E33" s="53"/>
      <c r="F33" s="53"/>
      <c r="G33" s="53"/>
      <c r="H33" s="15"/>
      <c r="I33" s="29"/>
      <c r="J33" s="25"/>
      <c r="K33" s="25"/>
      <c r="L33" s="21">
        <f t="shared" si="1"/>
        <v>0</v>
      </c>
      <c r="M33" s="25"/>
      <c r="N33" s="25"/>
      <c r="O33" s="25"/>
      <c r="P33" s="25"/>
      <c r="Q33" s="25"/>
      <c r="R33" s="25"/>
      <c r="S33" s="21">
        <f t="shared" si="2"/>
        <v>0</v>
      </c>
      <c r="T33" s="25"/>
      <c r="U33" s="25"/>
      <c r="V33" s="25"/>
      <c r="W33" s="25"/>
      <c r="X33" s="25"/>
      <c r="Y33" s="25"/>
      <c r="Z33" s="21">
        <f t="shared" si="3"/>
        <v>0</v>
      </c>
      <c r="AA33" s="25"/>
      <c r="AB33" s="25"/>
      <c r="AC33" s="25"/>
      <c r="AD33" s="25"/>
      <c r="AE33" s="25"/>
      <c r="AF33" s="25"/>
      <c r="AG33" s="21">
        <f t="shared" si="4"/>
        <v>0</v>
      </c>
      <c r="AH33" s="25"/>
      <c r="AI33" s="25"/>
      <c r="AJ33" s="25"/>
      <c r="AK33" s="25"/>
      <c r="AL33" s="25"/>
      <c r="AM33" s="28"/>
    </row>
    <row r="34" spans="1:39" ht="52.5" customHeight="1">
      <c r="A34" s="48"/>
      <c r="B34" s="48"/>
      <c r="C34" s="51"/>
      <c r="D34" s="35"/>
      <c r="E34" s="54"/>
      <c r="F34" s="54"/>
      <c r="G34" s="54"/>
      <c r="H34" s="14"/>
      <c r="I34" s="26" t="e">
        <f>E32-I32+I33</f>
        <v>#N/A</v>
      </c>
      <c r="J34" s="26" t="e">
        <f t="shared" ref="J34:AL34" si="37">+I34-J32+J33</f>
        <v>#N/A</v>
      </c>
      <c r="K34" s="26" t="e">
        <f t="shared" si="37"/>
        <v>#N/A</v>
      </c>
      <c r="L34" s="21" t="e">
        <f t="shared" si="1"/>
        <v>#N/A</v>
      </c>
      <c r="M34" s="26" t="e">
        <f t="shared" si="37"/>
        <v>#N/A</v>
      </c>
      <c r="N34" s="26" t="e">
        <f t="shared" si="37"/>
        <v>#N/A</v>
      </c>
      <c r="O34" s="26" t="e">
        <f t="shared" si="37"/>
        <v>#N/A</v>
      </c>
      <c r="P34" s="26" t="e">
        <f t="shared" si="37"/>
        <v>#N/A</v>
      </c>
      <c r="Q34" s="26" t="e">
        <f t="shared" si="37"/>
        <v>#N/A</v>
      </c>
      <c r="R34" s="26" t="e">
        <f t="shared" si="37"/>
        <v>#N/A</v>
      </c>
      <c r="S34" s="21" t="e">
        <f t="shared" si="2"/>
        <v>#N/A</v>
      </c>
      <c r="T34" s="26" t="e">
        <f t="shared" si="37"/>
        <v>#N/A</v>
      </c>
      <c r="U34" s="26" t="e">
        <f t="shared" si="37"/>
        <v>#N/A</v>
      </c>
      <c r="V34" s="26" t="e">
        <f t="shared" si="37"/>
        <v>#N/A</v>
      </c>
      <c r="W34" s="26" t="e">
        <f t="shared" si="37"/>
        <v>#N/A</v>
      </c>
      <c r="X34" s="26" t="e">
        <f t="shared" si="37"/>
        <v>#N/A</v>
      </c>
      <c r="Y34" s="26" t="e">
        <f t="shared" si="37"/>
        <v>#N/A</v>
      </c>
      <c r="Z34" s="21" t="e">
        <f t="shared" si="3"/>
        <v>#N/A</v>
      </c>
      <c r="AA34" s="26" t="e">
        <f t="shared" si="37"/>
        <v>#N/A</v>
      </c>
      <c r="AB34" s="26" t="e">
        <f t="shared" si="37"/>
        <v>#N/A</v>
      </c>
      <c r="AC34" s="26" t="e">
        <f t="shared" si="37"/>
        <v>#N/A</v>
      </c>
      <c r="AD34" s="26" t="e">
        <f t="shared" si="37"/>
        <v>#N/A</v>
      </c>
      <c r="AE34" s="26" t="e">
        <f t="shared" si="37"/>
        <v>#N/A</v>
      </c>
      <c r="AF34" s="26" t="e">
        <f t="shared" si="37"/>
        <v>#N/A</v>
      </c>
      <c r="AG34" s="21" t="e">
        <f t="shared" si="4"/>
        <v>#N/A</v>
      </c>
      <c r="AH34" s="26" t="e">
        <f t="shared" si="37"/>
        <v>#N/A</v>
      </c>
      <c r="AI34" s="26" t="e">
        <f t="shared" si="37"/>
        <v>#N/A</v>
      </c>
      <c r="AJ34" s="26" t="e">
        <f t="shared" si="37"/>
        <v>#N/A</v>
      </c>
      <c r="AK34" s="26" t="e">
        <f t="shared" si="37"/>
        <v>#N/A</v>
      </c>
      <c r="AL34" s="26" t="e">
        <f t="shared" si="37"/>
        <v>#N/A</v>
      </c>
      <c r="AM34" s="25" t="e">
        <f>+AL34-AM32</f>
        <v>#N/A</v>
      </c>
    </row>
    <row r="35" spans="1:39" ht="52.5" customHeight="1">
      <c r="A35" s="47">
        <v>6</v>
      </c>
      <c r="B35" s="46" t="s">
        <v>38</v>
      </c>
      <c r="C35" s="56" t="s">
        <v>39</v>
      </c>
      <c r="D35" s="33"/>
      <c r="E35" s="52">
        <f>VLOOKUP(B35,'[3]Total tồn vật tư 2'!$A$3:$D$586,4,0)</f>
        <v>40</v>
      </c>
      <c r="F35" s="52">
        <f>VLOOKUP(B35,'[3]Total tồn vật tư 2'!$A$3:$F$586,6,0)</f>
        <v>-2</v>
      </c>
      <c r="G35" s="52">
        <f>+E35+F35</f>
        <v>38</v>
      </c>
      <c r="H35" s="13"/>
      <c r="I35" s="27" t="e">
        <f>VLOOKUP(B35,[3]Sheet5!$B$3:$K$17,10,0)</f>
        <v>#N/A</v>
      </c>
      <c r="J35" s="25" t="e">
        <f t="shared" ref="J35:AL35" si="38">+I35</f>
        <v>#N/A</v>
      </c>
      <c r="K35" s="25" t="e">
        <f t="shared" si="38"/>
        <v>#N/A</v>
      </c>
      <c r="L35" s="21" t="e">
        <f t="shared" si="1"/>
        <v>#N/A</v>
      </c>
      <c r="M35" s="25" t="e">
        <f t="shared" si="38"/>
        <v>#N/A</v>
      </c>
      <c r="N35" s="25" t="e">
        <f t="shared" si="38"/>
        <v>#N/A</v>
      </c>
      <c r="O35" s="25" t="e">
        <f t="shared" si="38"/>
        <v>#N/A</v>
      </c>
      <c r="P35" s="25" t="e">
        <f t="shared" si="38"/>
        <v>#N/A</v>
      </c>
      <c r="Q35" s="25" t="e">
        <f t="shared" si="38"/>
        <v>#N/A</v>
      </c>
      <c r="R35" s="25" t="e">
        <f t="shared" si="38"/>
        <v>#N/A</v>
      </c>
      <c r="S35" s="21" t="e">
        <f t="shared" si="2"/>
        <v>#N/A</v>
      </c>
      <c r="T35" s="25" t="e">
        <f t="shared" si="38"/>
        <v>#N/A</v>
      </c>
      <c r="U35" s="25" t="e">
        <f t="shared" si="38"/>
        <v>#N/A</v>
      </c>
      <c r="V35" s="25" t="e">
        <f t="shared" si="38"/>
        <v>#N/A</v>
      </c>
      <c r="W35" s="25" t="e">
        <f t="shared" si="38"/>
        <v>#N/A</v>
      </c>
      <c r="X35" s="25" t="e">
        <f t="shared" si="38"/>
        <v>#N/A</v>
      </c>
      <c r="Y35" s="25" t="e">
        <f t="shared" si="38"/>
        <v>#N/A</v>
      </c>
      <c r="Z35" s="21" t="e">
        <f t="shared" si="3"/>
        <v>#N/A</v>
      </c>
      <c r="AA35" s="25" t="e">
        <f t="shared" si="38"/>
        <v>#N/A</v>
      </c>
      <c r="AB35" s="25" t="e">
        <f t="shared" si="38"/>
        <v>#N/A</v>
      </c>
      <c r="AC35" s="25" t="e">
        <f t="shared" si="38"/>
        <v>#N/A</v>
      </c>
      <c r="AD35" s="25" t="e">
        <f t="shared" si="38"/>
        <v>#N/A</v>
      </c>
      <c r="AE35" s="25" t="e">
        <f t="shared" si="38"/>
        <v>#N/A</v>
      </c>
      <c r="AF35" s="25" t="e">
        <f t="shared" si="38"/>
        <v>#N/A</v>
      </c>
      <c r="AG35" s="21" t="e">
        <f t="shared" si="4"/>
        <v>#N/A</v>
      </c>
      <c r="AH35" s="25" t="e">
        <f t="shared" si="38"/>
        <v>#N/A</v>
      </c>
      <c r="AI35" s="25" t="e">
        <f t="shared" si="38"/>
        <v>#N/A</v>
      </c>
      <c r="AJ35" s="25" t="e">
        <f t="shared" si="38"/>
        <v>#N/A</v>
      </c>
      <c r="AK35" s="25" t="e">
        <f t="shared" si="38"/>
        <v>#N/A</v>
      </c>
      <c r="AL35" s="25" t="e">
        <f t="shared" si="38"/>
        <v>#N/A</v>
      </c>
      <c r="AM35" s="25">
        <v>1</v>
      </c>
    </row>
    <row r="36" spans="1:39" ht="52.5" customHeight="1">
      <c r="A36" s="47"/>
      <c r="B36" s="47"/>
      <c r="C36" s="57"/>
      <c r="D36" s="34"/>
      <c r="E36" s="53"/>
      <c r="F36" s="53"/>
      <c r="G36" s="53"/>
      <c r="H36" s="15"/>
      <c r="I36" s="29"/>
      <c r="J36" s="25"/>
      <c r="K36" s="25"/>
      <c r="L36" s="21">
        <f t="shared" si="1"/>
        <v>0</v>
      </c>
      <c r="M36" s="25"/>
      <c r="N36" s="25"/>
      <c r="O36" s="25"/>
      <c r="P36" s="25"/>
      <c r="Q36" s="25"/>
      <c r="R36" s="25"/>
      <c r="S36" s="21">
        <f t="shared" si="2"/>
        <v>0</v>
      </c>
      <c r="T36" s="25"/>
      <c r="U36" s="25"/>
      <c r="V36" s="25"/>
      <c r="W36" s="25"/>
      <c r="X36" s="25"/>
      <c r="Y36" s="25"/>
      <c r="Z36" s="21">
        <f t="shared" si="3"/>
        <v>0</v>
      </c>
      <c r="AA36" s="25"/>
      <c r="AB36" s="25"/>
      <c r="AC36" s="25"/>
      <c r="AD36" s="25"/>
      <c r="AE36" s="25"/>
      <c r="AF36" s="25"/>
      <c r="AG36" s="21">
        <f t="shared" si="4"/>
        <v>0</v>
      </c>
      <c r="AH36" s="25"/>
      <c r="AI36" s="25"/>
      <c r="AJ36" s="25"/>
      <c r="AK36" s="25"/>
      <c r="AL36" s="25"/>
      <c r="AM36" s="25"/>
    </row>
    <row r="37" spans="1:39" ht="52.5" customHeight="1">
      <c r="A37" s="47"/>
      <c r="B37" s="48"/>
      <c r="C37" s="51"/>
      <c r="D37" s="35"/>
      <c r="E37" s="54"/>
      <c r="F37" s="54"/>
      <c r="G37" s="54"/>
      <c r="H37" s="14"/>
      <c r="I37" s="26" t="e">
        <f>E35-I35+I36</f>
        <v>#N/A</v>
      </c>
      <c r="J37" s="26" t="e">
        <f t="shared" ref="J37:AL37" si="39">+I37-J35+J36</f>
        <v>#N/A</v>
      </c>
      <c r="K37" s="26" t="e">
        <f t="shared" si="39"/>
        <v>#N/A</v>
      </c>
      <c r="L37" s="21" t="e">
        <f t="shared" si="1"/>
        <v>#N/A</v>
      </c>
      <c r="M37" s="26" t="e">
        <f t="shared" si="39"/>
        <v>#N/A</v>
      </c>
      <c r="N37" s="26" t="e">
        <f t="shared" si="39"/>
        <v>#N/A</v>
      </c>
      <c r="O37" s="26" t="e">
        <f t="shared" si="39"/>
        <v>#N/A</v>
      </c>
      <c r="P37" s="26" t="e">
        <f t="shared" si="39"/>
        <v>#N/A</v>
      </c>
      <c r="Q37" s="26" t="e">
        <f t="shared" si="39"/>
        <v>#N/A</v>
      </c>
      <c r="R37" s="26" t="e">
        <f t="shared" si="39"/>
        <v>#N/A</v>
      </c>
      <c r="S37" s="21" t="e">
        <f t="shared" si="2"/>
        <v>#N/A</v>
      </c>
      <c r="T37" s="26" t="e">
        <f t="shared" si="39"/>
        <v>#N/A</v>
      </c>
      <c r="U37" s="26" t="e">
        <f t="shared" si="39"/>
        <v>#N/A</v>
      </c>
      <c r="V37" s="26" t="e">
        <f t="shared" si="39"/>
        <v>#N/A</v>
      </c>
      <c r="W37" s="26" t="e">
        <f t="shared" si="39"/>
        <v>#N/A</v>
      </c>
      <c r="X37" s="26" t="e">
        <f t="shared" si="39"/>
        <v>#N/A</v>
      </c>
      <c r="Y37" s="26" t="e">
        <f t="shared" si="39"/>
        <v>#N/A</v>
      </c>
      <c r="Z37" s="21" t="e">
        <f t="shared" si="3"/>
        <v>#N/A</v>
      </c>
      <c r="AA37" s="26" t="e">
        <f t="shared" si="39"/>
        <v>#N/A</v>
      </c>
      <c r="AB37" s="26" t="e">
        <f t="shared" si="39"/>
        <v>#N/A</v>
      </c>
      <c r="AC37" s="26" t="e">
        <f t="shared" si="39"/>
        <v>#N/A</v>
      </c>
      <c r="AD37" s="26" t="e">
        <f t="shared" si="39"/>
        <v>#N/A</v>
      </c>
      <c r="AE37" s="26" t="e">
        <f t="shared" si="39"/>
        <v>#N/A</v>
      </c>
      <c r="AF37" s="26" t="e">
        <f t="shared" si="39"/>
        <v>#N/A</v>
      </c>
      <c r="AG37" s="21" t="e">
        <f t="shared" si="4"/>
        <v>#N/A</v>
      </c>
      <c r="AH37" s="26" t="e">
        <f t="shared" si="39"/>
        <v>#N/A</v>
      </c>
      <c r="AI37" s="26" t="e">
        <f t="shared" si="39"/>
        <v>#N/A</v>
      </c>
      <c r="AJ37" s="26" t="e">
        <f t="shared" si="39"/>
        <v>#N/A</v>
      </c>
      <c r="AK37" s="26" t="e">
        <f t="shared" si="39"/>
        <v>#N/A</v>
      </c>
      <c r="AL37" s="26" t="e">
        <f t="shared" si="39"/>
        <v>#N/A</v>
      </c>
      <c r="AM37" s="25" t="e">
        <f>+AL37-AM35</f>
        <v>#N/A</v>
      </c>
    </row>
    <row r="38" spans="1:39" ht="52.5" customHeight="1">
      <c r="A38" s="46">
        <v>7</v>
      </c>
      <c r="B38" s="46" t="s">
        <v>40</v>
      </c>
      <c r="C38" s="49" t="s">
        <v>41</v>
      </c>
      <c r="D38" s="49"/>
      <c r="E38" s="52">
        <v>358</v>
      </c>
      <c r="F38" s="52">
        <v>0</v>
      </c>
      <c r="G38" s="52">
        <f>+E38+F38</f>
        <v>358</v>
      </c>
      <c r="H38" s="8" t="s">
        <v>42</v>
      </c>
      <c r="I38" s="27">
        <v>4</v>
      </c>
      <c r="J38" s="27">
        <v>4</v>
      </c>
      <c r="K38" s="27">
        <v>4</v>
      </c>
      <c r="L38" s="30">
        <v>4</v>
      </c>
      <c r="M38" s="27">
        <v>4</v>
      </c>
      <c r="N38" s="27">
        <v>4</v>
      </c>
      <c r="O38" s="27">
        <v>4</v>
      </c>
      <c r="P38" s="27">
        <v>4</v>
      </c>
      <c r="Q38" s="27">
        <v>4</v>
      </c>
      <c r="R38" s="27">
        <v>4</v>
      </c>
      <c r="S38" s="30">
        <v>4</v>
      </c>
      <c r="T38" s="27">
        <v>4</v>
      </c>
      <c r="U38" s="27">
        <v>4</v>
      </c>
      <c r="V38" s="27">
        <v>4</v>
      </c>
      <c r="W38" s="27">
        <v>4</v>
      </c>
      <c r="X38" s="27">
        <v>4</v>
      </c>
      <c r="Y38" s="27">
        <v>4</v>
      </c>
      <c r="Z38" s="30">
        <v>4</v>
      </c>
      <c r="AA38" s="27">
        <v>4</v>
      </c>
      <c r="AB38" s="27">
        <v>4</v>
      </c>
      <c r="AC38" s="27">
        <v>4</v>
      </c>
      <c r="AD38" s="27">
        <v>4</v>
      </c>
      <c r="AE38" s="27">
        <v>4</v>
      </c>
      <c r="AF38" s="27">
        <v>4</v>
      </c>
      <c r="AG38" s="30">
        <v>4</v>
      </c>
      <c r="AH38" s="27">
        <v>4</v>
      </c>
      <c r="AI38" s="27">
        <v>4</v>
      </c>
      <c r="AJ38" s="27">
        <v>4</v>
      </c>
      <c r="AK38" s="27">
        <v>4</v>
      </c>
      <c r="AL38" s="27">
        <v>4</v>
      </c>
      <c r="AM38" s="27">
        <v>4</v>
      </c>
    </row>
    <row r="39" spans="1:39" ht="52.5" customHeight="1">
      <c r="A39" s="47"/>
      <c r="B39" s="47"/>
      <c r="C39" s="50"/>
      <c r="D39" s="50"/>
      <c r="E39" s="53"/>
      <c r="F39" s="53"/>
      <c r="G39" s="53"/>
      <c r="H39" s="8" t="s">
        <v>43</v>
      </c>
      <c r="I39" s="27">
        <v>2</v>
      </c>
      <c r="J39" s="27">
        <v>2</v>
      </c>
      <c r="K39" s="27">
        <v>2</v>
      </c>
      <c r="L39" s="30">
        <v>2</v>
      </c>
      <c r="M39" s="27">
        <v>2</v>
      </c>
      <c r="N39" s="27">
        <v>2</v>
      </c>
      <c r="O39" s="27">
        <v>2</v>
      </c>
      <c r="P39" s="27">
        <v>2</v>
      </c>
      <c r="Q39" s="27">
        <v>2</v>
      </c>
      <c r="R39" s="27">
        <v>2</v>
      </c>
      <c r="S39" s="30">
        <v>2</v>
      </c>
      <c r="T39" s="27">
        <v>2</v>
      </c>
      <c r="U39" s="27">
        <v>2</v>
      </c>
      <c r="V39" s="27">
        <v>2</v>
      </c>
      <c r="W39" s="27">
        <v>2</v>
      </c>
      <c r="X39" s="27">
        <v>2</v>
      </c>
      <c r="Y39" s="27">
        <v>2</v>
      </c>
      <c r="Z39" s="30">
        <v>2</v>
      </c>
      <c r="AA39" s="27">
        <v>2</v>
      </c>
      <c r="AB39" s="27">
        <v>2</v>
      </c>
      <c r="AC39" s="27">
        <v>2</v>
      </c>
      <c r="AD39" s="27">
        <v>2</v>
      </c>
      <c r="AE39" s="27">
        <v>2</v>
      </c>
      <c r="AF39" s="27">
        <v>2</v>
      </c>
      <c r="AG39" s="30">
        <v>2</v>
      </c>
      <c r="AH39" s="27">
        <v>2</v>
      </c>
      <c r="AI39" s="27">
        <v>2</v>
      </c>
      <c r="AJ39" s="27">
        <v>2</v>
      </c>
      <c r="AK39" s="27">
        <v>2</v>
      </c>
      <c r="AL39" s="27">
        <v>2</v>
      </c>
      <c r="AM39" s="27">
        <v>2</v>
      </c>
    </row>
    <row r="40" spans="1:39" ht="52.5" customHeight="1">
      <c r="A40" s="47"/>
      <c r="B40" s="47"/>
      <c r="C40" s="50"/>
      <c r="D40" s="50"/>
      <c r="E40" s="53"/>
      <c r="F40" s="53"/>
      <c r="G40" s="53"/>
      <c r="H40" s="8" t="s">
        <v>44</v>
      </c>
      <c r="I40" s="27">
        <v>2</v>
      </c>
      <c r="J40" s="27">
        <v>2</v>
      </c>
      <c r="K40" s="27">
        <v>2</v>
      </c>
      <c r="L40" s="30">
        <v>2</v>
      </c>
      <c r="M40" s="27">
        <v>2</v>
      </c>
      <c r="N40" s="27">
        <v>2</v>
      </c>
      <c r="O40" s="27">
        <v>2</v>
      </c>
      <c r="P40" s="27">
        <v>2</v>
      </c>
      <c r="Q40" s="27">
        <v>2</v>
      </c>
      <c r="R40" s="27">
        <v>2</v>
      </c>
      <c r="S40" s="30">
        <v>2</v>
      </c>
      <c r="T40" s="27">
        <v>2</v>
      </c>
      <c r="U40" s="27">
        <v>2</v>
      </c>
      <c r="V40" s="27">
        <v>2</v>
      </c>
      <c r="W40" s="27">
        <v>2</v>
      </c>
      <c r="X40" s="27">
        <v>2</v>
      </c>
      <c r="Y40" s="27">
        <v>2</v>
      </c>
      <c r="Z40" s="30">
        <v>2</v>
      </c>
      <c r="AA40" s="27">
        <v>2</v>
      </c>
      <c r="AB40" s="27">
        <v>2</v>
      </c>
      <c r="AC40" s="27">
        <v>2</v>
      </c>
      <c r="AD40" s="27">
        <v>2</v>
      </c>
      <c r="AE40" s="27">
        <v>2</v>
      </c>
      <c r="AF40" s="27">
        <v>2</v>
      </c>
      <c r="AG40" s="30">
        <v>2</v>
      </c>
      <c r="AH40" s="27">
        <v>2</v>
      </c>
      <c r="AI40" s="27">
        <v>2</v>
      </c>
      <c r="AJ40" s="27">
        <v>2</v>
      </c>
      <c r="AK40" s="27">
        <v>2</v>
      </c>
      <c r="AL40" s="27">
        <v>2</v>
      </c>
      <c r="AM40" s="27">
        <v>2</v>
      </c>
    </row>
    <row r="41" spans="1:39" ht="52.5" customHeight="1">
      <c r="A41" s="47"/>
      <c r="B41" s="47"/>
      <c r="C41" s="50"/>
      <c r="D41" s="50"/>
      <c r="E41" s="53"/>
      <c r="F41" s="53"/>
      <c r="G41" s="53"/>
      <c r="H41" s="8" t="s">
        <v>45</v>
      </c>
      <c r="I41" s="27">
        <v>2</v>
      </c>
      <c r="J41" s="27">
        <v>2</v>
      </c>
      <c r="K41" s="27">
        <v>2</v>
      </c>
      <c r="L41" s="30">
        <v>2</v>
      </c>
      <c r="M41" s="27">
        <v>2</v>
      </c>
      <c r="N41" s="27">
        <v>2</v>
      </c>
      <c r="O41" s="27">
        <v>2</v>
      </c>
      <c r="P41" s="27">
        <v>2</v>
      </c>
      <c r="Q41" s="27">
        <v>2</v>
      </c>
      <c r="R41" s="27">
        <v>2</v>
      </c>
      <c r="S41" s="30">
        <v>2</v>
      </c>
      <c r="T41" s="27">
        <v>2</v>
      </c>
      <c r="U41" s="27">
        <v>2</v>
      </c>
      <c r="V41" s="27">
        <v>2</v>
      </c>
      <c r="W41" s="27">
        <v>2</v>
      </c>
      <c r="X41" s="27">
        <v>2</v>
      </c>
      <c r="Y41" s="27">
        <v>2</v>
      </c>
      <c r="Z41" s="30">
        <v>2</v>
      </c>
      <c r="AA41" s="27">
        <v>2</v>
      </c>
      <c r="AB41" s="27">
        <v>2</v>
      </c>
      <c r="AC41" s="27">
        <v>2</v>
      </c>
      <c r="AD41" s="27">
        <v>2</v>
      </c>
      <c r="AE41" s="27">
        <v>2</v>
      </c>
      <c r="AF41" s="27">
        <v>2</v>
      </c>
      <c r="AG41" s="30">
        <v>2</v>
      </c>
      <c r="AH41" s="27">
        <v>2</v>
      </c>
      <c r="AI41" s="27">
        <v>2</v>
      </c>
      <c r="AJ41" s="27">
        <v>2</v>
      </c>
      <c r="AK41" s="27">
        <v>2</v>
      </c>
      <c r="AL41" s="27">
        <v>2</v>
      </c>
      <c r="AM41" s="27">
        <v>2</v>
      </c>
    </row>
    <row r="42" spans="1:39" ht="52.5" customHeight="1">
      <c r="A42" s="47"/>
      <c r="B42" s="47"/>
      <c r="C42" s="50"/>
      <c r="D42" s="50"/>
      <c r="E42" s="53"/>
      <c r="F42" s="53"/>
      <c r="G42" s="53"/>
      <c r="H42" s="8" t="s">
        <v>46</v>
      </c>
      <c r="I42" s="27">
        <v>2</v>
      </c>
      <c r="J42" s="27">
        <v>2</v>
      </c>
      <c r="K42" s="27">
        <v>2</v>
      </c>
      <c r="L42" s="30">
        <v>2</v>
      </c>
      <c r="M42" s="27">
        <v>2</v>
      </c>
      <c r="N42" s="27">
        <v>2</v>
      </c>
      <c r="O42" s="27">
        <v>2</v>
      </c>
      <c r="P42" s="27">
        <v>2</v>
      </c>
      <c r="Q42" s="27">
        <v>2</v>
      </c>
      <c r="R42" s="27">
        <v>2</v>
      </c>
      <c r="S42" s="30">
        <v>2</v>
      </c>
      <c r="T42" s="27">
        <v>2</v>
      </c>
      <c r="U42" s="27">
        <v>2</v>
      </c>
      <c r="V42" s="27">
        <v>2</v>
      </c>
      <c r="W42" s="27">
        <v>2</v>
      </c>
      <c r="X42" s="27">
        <v>2</v>
      </c>
      <c r="Y42" s="27">
        <v>2</v>
      </c>
      <c r="Z42" s="30">
        <v>2</v>
      </c>
      <c r="AA42" s="27">
        <v>2</v>
      </c>
      <c r="AB42" s="27">
        <v>2</v>
      </c>
      <c r="AC42" s="27">
        <v>2</v>
      </c>
      <c r="AD42" s="27">
        <v>2</v>
      </c>
      <c r="AE42" s="27">
        <v>2</v>
      </c>
      <c r="AF42" s="27">
        <v>2</v>
      </c>
      <c r="AG42" s="30">
        <v>2</v>
      </c>
      <c r="AH42" s="27">
        <v>2</v>
      </c>
      <c r="AI42" s="27">
        <v>2</v>
      </c>
      <c r="AJ42" s="27">
        <v>2</v>
      </c>
      <c r="AK42" s="27">
        <v>2</v>
      </c>
      <c r="AL42" s="27">
        <v>2</v>
      </c>
      <c r="AM42" s="27">
        <v>2</v>
      </c>
    </row>
    <row r="43" spans="1:39" ht="52.5" customHeight="1">
      <c r="A43" s="47"/>
      <c r="B43" s="47"/>
      <c r="C43" s="50"/>
      <c r="D43" s="50"/>
      <c r="E43" s="53"/>
      <c r="F43" s="53"/>
      <c r="G43" s="53"/>
      <c r="H43" s="8" t="s">
        <v>47</v>
      </c>
      <c r="I43" s="27">
        <v>2</v>
      </c>
      <c r="J43" s="27">
        <v>2</v>
      </c>
      <c r="K43" s="27">
        <v>2</v>
      </c>
      <c r="L43" s="30">
        <v>2</v>
      </c>
      <c r="M43" s="27">
        <v>2</v>
      </c>
      <c r="N43" s="27">
        <v>2</v>
      </c>
      <c r="O43" s="27">
        <v>2</v>
      </c>
      <c r="P43" s="27">
        <v>2</v>
      </c>
      <c r="Q43" s="27">
        <v>2</v>
      </c>
      <c r="R43" s="27">
        <v>2</v>
      </c>
      <c r="S43" s="30">
        <v>2</v>
      </c>
      <c r="T43" s="27">
        <v>2</v>
      </c>
      <c r="U43" s="27">
        <v>2</v>
      </c>
      <c r="V43" s="27">
        <v>2</v>
      </c>
      <c r="W43" s="27">
        <v>2</v>
      </c>
      <c r="X43" s="27">
        <v>2</v>
      </c>
      <c r="Y43" s="27">
        <v>2</v>
      </c>
      <c r="Z43" s="30">
        <v>2</v>
      </c>
      <c r="AA43" s="27">
        <v>2</v>
      </c>
      <c r="AB43" s="27">
        <v>2</v>
      </c>
      <c r="AC43" s="27">
        <v>2</v>
      </c>
      <c r="AD43" s="27">
        <v>2</v>
      </c>
      <c r="AE43" s="27">
        <v>2</v>
      </c>
      <c r="AF43" s="27">
        <v>2</v>
      </c>
      <c r="AG43" s="30">
        <v>2</v>
      </c>
      <c r="AH43" s="27">
        <v>2</v>
      </c>
      <c r="AI43" s="27">
        <v>2</v>
      </c>
      <c r="AJ43" s="27">
        <v>2</v>
      </c>
      <c r="AK43" s="27">
        <v>2</v>
      </c>
      <c r="AL43" s="27">
        <v>2</v>
      </c>
      <c r="AM43" s="27">
        <v>2</v>
      </c>
    </row>
    <row r="44" spans="1:39" ht="52.5" customHeight="1">
      <c r="A44" s="47"/>
      <c r="B44" s="47"/>
      <c r="C44" s="50"/>
      <c r="D44" s="50"/>
      <c r="E44" s="53"/>
      <c r="F44" s="53"/>
      <c r="G44" s="53"/>
      <c r="H44" s="8" t="s">
        <v>48</v>
      </c>
      <c r="I44" s="27">
        <v>2</v>
      </c>
      <c r="J44" s="27">
        <v>2</v>
      </c>
      <c r="K44" s="27">
        <v>2</v>
      </c>
      <c r="L44" s="30">
        <v>2</v>
      </c>
      <c r="M44" s="27">
        <v>2</v>
      </c>
      <c r="N44" s="27">
        <v>2</v>
      </c>
      <c r="O44" s="27">
        <v>2</v>
      </c>
      <c r="P44" s="27">
        <v>2</v>
      </c>
      <c r="Q44" s="27">
        <v>2</v>
      </c>
      <c r="R44" s="27">
        <v>2</v>
      </c>
      <c r="S44" s="30">
        <v>2</v>
      </c>
      <c r="T44" s="27">
        <v>2</v>
      </c>
      <c r="U44" s="27">
        <v>2</v>
      </c>
      <c r="V44" s="27">
        <v>2</v>
      </c>
      <c r="W44" s="27">
        <v>2</v>
      </c>
      <c r="X44" s="27">
        <v>2</v>
      </c>
      <c r="Y44" s="27">
        <v>2</v>
      </c>
      <c r="Z44" s="30">
        <v>2</v>
      </c>
      <c r="AA44" s="27">
        <v>2</v>
      </c>
      <c r="AB44" s="27">
        <v>2</v>
      </c>
      <c r="AC44" s="27">
        <v>2</v>
      </c>
      <c r="AD44" s="27">
        <v>2</v>
      </c>
      <c r="AE44" s="27">
        <v>2</v>
      </c>
      <c r="AF44" s="27">
        <v>2</v>
      </c>
      <c r="AG44" s="30">
        <v>2</v>
      </c>
      <c r="AH44" s="27">
        <v>2</v>
      </c>
      <c r="AI44" s="27">
        <v>2</v>
      </c>
      <c r="AJ44" s="27">
        <v>2</v>
      </c>
      <c r="AK44" s="27">
        <v>2</v>
      </c>
      <c r="AL44" s="27">
        <v>2</v>
      </c>
      <c r="AM44" s="27">
        <v>2</v>
      </c>
    </row>
    <row r="45" spans="1:39" ht="52.5" customHeight="1">
      <c r="A45" s="47"/>
      <c r="B45" s="47"/>
      <c r="C45" s="50"/>
      <c r="D45" s="50"/>
      <c r="E45" s="53"/>
      <c r="F45" s="53"/>
      <c r="G45" s="53"/>
      <c r="H45" s="8" t="s">
        <v>49</v>
      </c>
      <c r="I45" s="27">
        <v>3</v>
      </c>
      <c r="J45" s="27">
        <v>3</v>
      </c>
      <c r="K45" s="27">
        <v>3</v>
      </c>
      <c r="L45" s="30">
        <v>3</v>
      </c>
      <c r="M45" s="27">
        <v>3</v>
      </c>
      <c r="N45" s="27">
        <v>3</v>
      </c>
      <c r="O45" s="27">
        <v>3</v>
      </c>
      <c r="P45" s="27">
        <v>3</v>
      </c>
      <c r="Q45" s="27">
        <v>3</v>
      </c>
      <c r="R45" s="27">
        <v>3</v>
      </c>
      <c r="S45" s="30">
        <v>3</v>
      </c>
      <c r="T45" s="27">
        <v>3</v>
      </c>
      <c r="U45" s="27">
        <v>3</v>
      </c>
      <c r="V45" s="27">
        <v>3</v>
      </c>
      <c r="W45" s="27">
        <v>3</v>
      </c>
      <c r="X45" s="27">
        <v>3</v>
      </c>
      <c r="Y45" s="27">
        <v>3</v>
      </c>
      <c r="Z45" s="30">
        <v>3</v>
      </c>
      <c r="AA45" s="27">
        <v>3</v>
      </c>
      <c r="AB45" s="27">
        <v>3</v>
      </c>
      <c r="AC45" s="27">
        <v>3</v>
      </c>
      <c r="AD45" s="27">
        <v>3</v>
      </c>
      <c r="AE45" s="27">
        <v>3</v>
      </c>
      <c r="AF45" s="27">
        <v>3</v>
      </c>
      <c r="AG45" s="30">
        <v>3</v>
      </c>
      <c r="AH45" s="27">
        <v>3</v>
      </c>
      <c r="AI45" s="27">
        <v>3</v>
      </c>
      <c r="AJ45" s="27">
        <v>3</v>
      </c>
      <c r="AK45" s="27">
        <v>3</v>
      </c>
      <c r="AL45" s="27">
        <v>3</v>
      </c>
      <c r="AM45" s="27">
        <v>3</v>
      </c>
    </row>
    <row r="46" spans="1:39" ht="52.5" customHeight="1">
      <c r="A46" s="47"/>
      <c r="B46" s="47"/>
      <c r="C46" s="50"/>
      <c r="D46" s="50"/>
      <c r="E46" s="53"/>
      <c r="F46" s="53"/>
      <c r="G46" s="53"/>
      <c r="H46" s="8" t="s">
        <v>50</v>
      </c>
      <c r="I46" s="27">
        <v>3</v>
      </c>
      <c r="J46" s="27">
        <v>3</v>
      </c>
      <c r="K46" s="27">
        <v>3</v>
      </c>
      <c r="L46" s="30">
        <v>3</v>
      </c>
      <c r="M46" s="27">
        <v>3</v>
      </c>
      <c r="N46" s="27">
        <v>3</v>
      </c>
      <c r="O46" s="27">
        <v>3</v>
      </c>
      <c r="P46" s="27">
        <v>3</v>
      </c>
      <c r="Q46" s="27">
        <v>3</v>
      </c>
      <c r="R46" s="27">
        <v>3</v>
      </c>
      <c r="S46" s="30">
        <v>3</v>
      </c>
      <c r="T46" s="27">
        <v>3</v>
      </c>
      <c r="U46" s="27">
        <v>3</v>
      </c>
      <c r="V46" s="27">
        <v>3</v>
      </c>
      <c r="W46" s="27">
        <v>3</v>
      </c>
      <c r="X46" s="27">
        <v>3</v>
      </c>
      <c r="Y46" s="27">
        <v>3</v>
      </c>
      <c r="Z46" s="30">
        <v>3</v>
      </c>
      <c r="AA46" s="27">
        <v>3</v>
      </c>
      <c r="AB46" s="27">
        <v>3</v>
      </c>
      <c r="AC46" s="27">
        <v>3</v>
      </c>
      <c r="AD46" s="27">
        <v>3</v>
      </c>
      <c r="AE46" s="27">
        <v>3</v>
      </c>
      <c r="AF46" s="27">
        <v>3</v>
      </c>
      <c r="AG46" s="30">
        <v>3</v>
      </c>
      <c r="AH46" s="27">
        <v>3</v>
      </c>
      <c r="AI46" s="27">
        <v>3</v>
      </c>
      <c r="AJ46" s="27">
        <v>3</v>
      </c>
      <c r="AK46" s="27">
        <v>3</v>
      </c>
      <c r="AL46" s="27">
        <v>3</v>
      </c>
      <c r="AM46" s="27">
        <v>3</v>
      </c>
    </row>
    <row r="47" spans="1:39" ht="52.5" customHeight="1">
      <c r="A47" s="47"/>
      <c r="B47" s="47"/>
      <c r="C47" s="50"/>
      <c r="D47" s="50"/>
      <c r="E47" s="53"/>
      <c r="F47" s="53"/>
      <c r="G47" s="53"/>
      <c r="H47" s="8" t="s">
        <v>51</v>
      </c>
      <c r="I47" s="27">
        <v>3</v>
      </c>
      <c r="J47" s="27">
        <v>3</v>
      </c>
      <c r="K47" s="27">
        <v>3</v>
      </c>
      <c r="L47" s="30">
        <v>3</v>
      </c>
      <c r="M47" s="27">
        <v>3</v>
      </c>
      <c r="N47" s="27">
        <v>3</v>
      </c>
      <c r="O47" s="27">
        <v>3</v>
      </c>
      <c r="P47" s="27">
        <v>3</v>
      </c>
      <c r="Q47" s="27">
        <v>3</v>
      </c>
      <c r="R47" s="27">
        <v>3</v>
      </c>
      <c r="S47" s="30">
        <v>3</v>
      </c>
      <c r="T47" s="27">
        <v>3</v>
      </c>
      <c r="U47" s="27">
        <v>3</v>
      </c>
      <c r="V47" s="27">
        <v>3</v>
      </c>
      <c r="W47" s="27">
        <v>3</v>
      </c>
      <c r="X47" s="27">
        <v>3</v>
      </c>
      <c r="Y47" s="27">
        <v>3</v>
      </c>
      <c r="Z47" s="30">
        <v>3</v>
      </c>
      <c r="AA47" s="27">
        <v>3</v>
      </c>
      <c r="AB47" s="27">
        <v>3</v>
      </c>
      <c r="AC47" s="27">
        <v>3</v>
      </c>
      <c r="AD47" s="27">
        <v>3</v>
      </c>
      <c r="AE47" s="27">
        <v>3</v>
      </c>
      <c r="AF47" s="27">
        <v>3</v>
      </c>
      <c r="AG47" s="30">
        <v>3</v>
      </c>
      <c r="AH47" s="27">
        <v>3</v>
      </c>
      <c r="AI47" s="27">
        <v>3</v>
      </c>
      <c r="AJ47" s="27">
        <v>3</v>
      </c>
      <c r="AK47" s="27">
        <v>3</v>
      </c>
      <c r="AL47" s="27">
        <v>3</v>
      </c>
      <c r="AM47" s="27">
        <v>3</v>
      </c>
    </row>
    <row r="48" spans="1:39" ht="52.5" customHeight="1">
      <c r="A48" s="47"/>
      <c r="B48" s="47"/>
      <c r="C48" s="50"/>
      <c r="D48" s="50"/>
      <c r="E48" s="53"/>
      <c r="F48" s="53"/>
      <c r="G48" s="53"/>
      <c r="H48" s="8" t="s">
        <v>52</v>
      </c>
      <c r="I48" s="27">
        <v>3</v>
      </c>
      <c r="J48" s="27">
        <v>3</v>
      </c>
      <c r="K48" s="27">
        <v>3</v>
      </c>
      <c r="L48" s="30">
        <v>3</v>
      </c>
      <c r="M48" s="27">
        <v>3</v>
      </c>
      <c r="N48" s="27">
        <v>3</v>
      </c>
      <c r="O48" s="27">
        <v>3</v>
      </c>
      <c r="P48" s="27">
        <v>3</v>
      </c>
      <c r="Q48" s="27">
        <v>3</v>
      </c>
      <c r="R48" s="27">
        <v>3</v>
      </c>
      <c r="S48" s="30">
        <v>3</v>
      </c>
      <c r="T48" s="27">
        <v>3</v>
      </c>
      <c r="U48" s="27">
        <v>3</v>
      </c>
      <c r="V48" s="27">
        <v>3</v>
      </c>
      <c r="W48" s="27">
        <v>3</v>
      </c>
      <c r="X48" s="27">
        <v>3</v>
      </c>
      <c r="Y48" s="27">
        <v>3</v>
      </c>
      <c r="Z48" s="30">
        <v>3</v>
      </c>
      <c r="AA48" s="27">
        <v>3</v>
      </c>
      <c r="AB48" s="27">
        <v>3</v>
      </c>
      <c r="AC48" s="27">
        <v>3</v>
      </c>
      <c r="AD48" s="27">
        <v>3</v>
      </c>
      <c r="AE48" s="27">
        <v>3</v>
      </c>
      <c r="AF48" s="27">
        <v>3</v>
      </c>
      <c r="AG48" s="30">
        <v>3</v>
      </c>
      <c r="AH48" s="27">
        <v>3</v>
      </c>
      <c r="AI48" s="27">
        <v>3</v>
      </c>
      <c r="AJ48" s="27">
        <v>3</v>
      </c>
      <c r="AK48" s="27">
        <v>3</v>
      </c>
      <c r="AL48" s="27">
        <v>3</v>
      </c>
      <c r="AM48" s="27">
        <v>3</v>
      </c>
    </row>
    <row r="49" spans="1:41" ht="52.5" customHeight="1">
      <c r="A49" s="47"/>
      <c r="B49" s="47"/>
      <c r="C49" s="50"/>
      <c r="D49" s="50"/>
      <c r="E49" s="53"/>
      <c r="F49" s="53"/>
      <c r="G49" s="53"/>
      <c r="H49" s="8" t="s">
        <v>53</v>
      </c>
      <c r="I49" s="27">
        <v>4</v>
      </c>
      <c r="J49" s="27">
        <v>4</v>
      </c>
      <c r="K49" s="27">
        <v>4</v>
      </c>
      <c r="L49" s="30">
        <v>4</v>
      </c>
      <c r="M49" s="27">
        <v>4</v>
      </c>
      <c r="N49" s="27">
        <v>4</v>
      </c>
      <c r="O49" s="27">
        <v>4</v>
      </c>
      <c r="P49" s="27">
        <v>4</v>
      </c>
      <c r="Q49" s="27">
        <v>4</v>
      </c>
      <c r="R49" s="27">
        <v>4</v>
      </c>
      <c r="S49" s="30">
        <v>4</v>
      </c>
      <c r="T49" s="27">
        <v>4</v>
      </c>
      <c r="U49" s="27">
        <v>4</v>
      </c>
      <c r="V49" s="27">
        <v>4</v>
      </c>
      <c r="W49" s="27">
        <v>4</v>
      </c>
      <c r="X49" s="27">
        <v>4</v>
      </c>
      <c r="Y49" s="27">
        <v>4</v>
      </c>
      <c r="Z49" s="30">
        <v>4</v>
      </c>
      <c r="AA49" s="27">
        <v>4</v>
      </c>
      <c r="AB49" s="27">
        <v>4</v>
      </c>
      <c r="AC49" s="27">
        <v>4</v>
      </c>
      <c r="AD49" s="27">
        <v>4</v>
      </c>
      <c r="AE49" s="27">
        <v>4</v>
      </c>
      <c r="AF49" s="27">
        <v>4</v>
      </c>
      <c r="AG49" s="30">
        <v>4</v>
      </c>
      <c r="AH49" s="27">
        <v>4</v>
      </c>
      <c r="AI49" s="27">
        <v>4</v>
      </c>
      <c r="AJ49" s="27">
        <v>4</v>
      </c>
      <c r="AK49" s="27">
        <v>4</v>
      </c>
      <c r="AL49" s="27">
        <v>4</v>
      </c>
      <c r="AM49" s="27">
        <v>4</v>
      </c>
    </row>
    <row r="50" spans="1:41" ht="52.5" customHeight="1">
      <c r="A50" s="47"/>
      <c r="B50" s="47"/>
      <c r="C50" s="50"/>
      <c r="D50" s="50"/>
      <c r="E50" s="53"/>
      <c r="F50" s="53"/>
      <c r="G50" s="53"/>
      <c r="H50" s="8" t="s">
        <v>54</v>
      </c>
      <c r="I50" s="27">
        <v>4</v>
      </c>
      <c r="J50" s="27">
        <v>4</v>
      </c>
      <c r="K50" s="27">
        <v>4</v>
      </c>
      <c r="L50" s="30">
        <v>4</v>
      </c>
      <c r="M50" s="27">
        <v>4</v>
      </c>
      <c r="N50" s="27">
        <v>4</v>
      </c>
      <c r="O50" s="27">
        <v>4</v>
      </c>
      <c r="P50" s="27">
        <v>4</v>
      </c>
      <c r="Q50" s="27">
        <v>4</v>
      </c>
      <c r="R50" s="27">
        <v>4</v>
      </c>
      <c r="S50" s="30">
        <v>4</v>
      </c>
      <c r="T50" s="27">
        <v>4</v>
      </c>
      <c r="U50" s="27">
        <v>4</v>
      </c>
      <c r="V50" s="27">
        <v>4</v>
      </c>
      <c r="W50" s="27">
        <v>4</v>
      </c>
      <c r="X50" s="27">
        <v>4</v>
      </c>
      <c r="Y50" s="27">
        <v>4</v>
      </c>
      <c r="Z50" s="30">
        <v>4</v>
      </c>
      <c r="AA50" s="27">
        <v>4</v>
      </c>
      <c r="AB50" s="27">
        <v>4</v>
      </c>
      <c r="AC50" s="27">
        <v>4</v>
      </c>
      <c r="AD50" s="27">
        <v>4</v>
      </c>
      <c r="AE50" s="27">
        <v>4</v>
      </c>
      <c r="AF50" s="27">
        <v>4</v>
      </c>
      <c r="AG50" s="30">
        <v>4</v>
      </c>
      <c r="AH50" s="27">
        <v>4</v>
      </c>
      <c r="AI50" s="27">
        <v>4</v>
      </c>
      <c r="AJ50" s="27">
        <v>4</v>
      </c>
      <c r="AK50" s="27">
        <v>4</v>
      </c>
      <c r="AL50" s="27">
        <v>4</v>
      </c>
      <c r="AM50" s="27">
        <v>4</v>
      </c>
    </row>
    <row r="51" spans="1:41" ht="52.5" customHeight="1">
      <c r="A51" s="47"/>
      <c r="B51" s="47"/>
      <c r="C51" s="50"/>
      <c r="D51" s="50"/>
      <c r="E51" s="53"/>
      <c r="F51" s="53"/>
      <c r="G51" s="53"/>
      <c r="H51" s="8" t="s">
        <v>55</v>
      </c>
      <c r="I51" s="27">
        <v>7</v>
      </c>
      <c r="J51" s="27">
        <v>7</v>
      </c>
      <c r="K51" s="27">
        <v>7</v>
      </c>
      <c r="L51" s="30">
        <v>7</v>
      </c>
      <c r="M51" s="27">
        <v>7</v>
      </c>
      <c r="N51" s="27">
        <v>7</v>
      </c>
      <c r="O51" s="27">
        <v>7</v>
      </c>
      <c r="P51" s="27">
        <v>7</v>
      </c>
      <c r="Q51" s="27">
        <v>7</v>
      </c>
      <c r="R51" s="27">
        <v>7</v>
      </c>
      <c r="S51" s="30">
        <v>7</v>
      </c>
      <c r="T51" s="27">
        <v>7</v>
      </c>
      <c r="U51" s="27">
        <v>7</v>
      </c>
      <c r="V51" s="27">
        <v>7</v>
      </c>
      <c r="W51" s="27">
        <v>7</v>
      </c>
      <c r="X51" s="27">
        <v>7</v>
      </c>
      <c r="Y51" s="27">
        <v>7</v>
      </c>
      <c r="Z51" s="30">
        <v>7</v>
      </c>
      <c r="AA51" s="27">
        <v>7</v>
      </c>
      <c r="AB51" s="27">
        <v>7</v>
      </c>
      <c r="AC51" s="27">
        <v>7</v>
      </c>
      <c r="AD51" s="27">
        <v>7</v>
      </c>
      <c r="AE51" s="27">
        <v>7</v>
      </c>
      <c r="AF51" s="27">
        <v>7</v>
      </c>
      <c r="AG51" s="30">
        <v>7</v>
      </c>
      <c r="AH51" s="27">
        <v>7</v>
      </c>
      <c r="AI51" s="27">
        <v>7</v>
      </c>
      <c r="AJ51" s="27">
        <v>7</v>
      </c>
      <c r="AK51" s="27">
        <v>7</v>
      </c>
      <c r="AL51" s="27">
        <v>7</v>
      </c>
      <c r="AM51" s="27">
        <v>7</v>
      </c>
    </row>
    <row r="52" spans="1:41" ht="52.5" customHeight="1">
      <c r="A52" s="47"/>
      <c r="B52" s="47"/>
      <c r="C52" s="50"/>
      <c r="D52" s="50"/>
      <c r="E52" s="53"/>
      <c r="F52" s="53"/>
      <c r="G52" s="53"/>
      <c r="H52" s="8" t="s">
        <v>56</v>
      </c>
      <c r="I52" s="27">
        <v>2</v>
      </c>
      <c r="J52" s="27">
        <v>2</v>
      </c>
      <c r="K52" s="27">
        <v>2</v>
      </c>
      <c r="L52" s="30">
        <v>2</v>
      </c>
      <c r="M52" s="27">
        <v>2</v>
      </c>
      <c r="N52" s="27">
        <v>2</v>
      </c>
      <c r="O52" s="27">
        <v>2</v>
      </c>
      <c r="P52" s="27">
        <v>2</v>
      </c>
      <c r="Q52" s="27">
        <v>2</v>
      </c>
      <c r="R52" s="27">
        <v>2</v>
      </c>
      <c r="S52" s="30">
        <v>2</v>
      </c>
      <c r="T52" s="27">
        <v>2</v>
      </c>
      <c r="U52" s="27">
        <v>2</v>
      </c>
      <c r="V52" s="27">
        <v>2</v>
      </c>
      <c r="W52" s="27">
        <v>2</v>
      </c>
      <c r="X52" s="27">
        <v>2</v>
      </c>
      <c r="Y52" s="27">
        <v>2</v>
      </c>
      <c r="Z52" s="30">
        <v>2</v>
      </c>
      <c r="AA52" s="27">
        <v>2</v>
      </c>
      <c r="AB52" s="27">
        <v>2</v>
      </c>
      <c r="AC52" s="27">
        <v>2</v>
      </c>
      <c r="AD52" s="27">
        <v>2</v>
      </c>
      <c r="AE52" s="27">
        <v>2</v>
      </c>
      <c r="AF52" s="27">
        <v>2</v>
      </c>
      <c r="AG52" s="30">
        <v>2</v>
      </c>
      <c r="AH52" s="27">
        <v>2</v>
      </c>
      <c r="AI52" s="27">
        <v>2</v>
      </c>
      <c r="AJ52" s="27">
        <v>2</v>
      </c>
      <c r="AK52" s="27">
        <v>2</v>
      </c>
      <c r="AL52" s="27">
        <v>2</v>
      </c>
      <c r="AM52" s="27">
        <v>2</v>
      </c>
    </row>
    <row r="53" spans="1:41" ht="52.5" customHeight="1">
      <c r="A53" s="47"/>
      <c r="B53" s="47"/>
      <c r="C53" s="50"/>
      <c r="D53" s="50"/>
      <c r="E53" s="53"/>
      <c r="F53" s="53"/>
      <c r="G53" s="53"/>
      <c r="H53" s="8" t="s">
        <v>57</v>
      </c>
      <c r="I53" s="27">
        <v>7</v>
      </c>
      <c r="J53" s="27">
        <v>7</v>
      </c>
      <c r="K53" s="27">
        <v>7</v>
      </c>
      <c r="L53" s="30">
        <v>7</v>
      </c>
      <c r="M53" s="27">
        <v>7</v>
      </c>
      <c r="N53" s="27">
        <v>7</v>
      </c>
      <c r="O53" s="27">
        <v>7</v>
      </c>
      <c r="P53" s="27">
        <v>7</v>
      </c>
      <c r="Q53" s="27">
        <v>7</v>
      </c>
      <c r="R53" s="27">
        <v>7</v>
      </c>
      <c r="S53" s="30">
        <v>7</v>
      </c>
      <c r="T53" s="27">
        <v>7</v>
      </c>
      <c r="U53" s="27">
        <v>7</v>
      </c>
      <c r="V53" s="27">
        <v>7</v>
      </c>
      <c r="W53" s="27">
        <v>7</v>
      </c>
      <c r="X53" s="27">
        <v>7</v>
      </c>
      <c r="Y53" s="27">
        <v>7</v>
      </c>
      <c r="Z53" s="30">
        <v>7</v>
      </c>
      <c r="AA53" s="27">
        <v>7</v>
      </c>
      <c r="AB53" s="27">
        <v>7</v>
      </c>
      <c r="AC53" s="27">
        <v>7</v>
      </c>
      <c r="AD53" s="27">
        <v>7</v>
      </c>
      <c r="AE53" s="27">
        <v>7</v>
      </c>
      <c r="AF53" s="27">
        <v>7</v>
      </c>
      <c r="AG53" s="30">
        <v>7</v>
      </c>
      <c r="AH53" s="27">
        <v>7</v>
      </c>
      <c r="AI53" s="27">
        <v>7</v>
      </c>
      <c r="AJ53" s="27">
        <v>7</v>
      </c>
      <c r="AK53" s="27">
        <v>7</v>
      </c>
      <c r="AL53" s="27">
        <v>7</v>
      </c>
      <c r="AM53" s="27">
        <v>7</v>
      </c>
    </row>
    <row r="54" spans="1:41" ht="52.5" customHeight="1">
      <c r="A54" s="47"/>
      <c r="B54" s="47"/>
      <c r="C54" s="50"/>
      <c r="D54" s="50"/>
      <c r="E54" s="53"/>
      <c r="F54" s="53"/>
      <c r="G54" s="53"/>
      <c r="H54" s="8" t="s">
        <v>58</v>
      </c>
      <c r="I54" s="27">
        <v>2</v>
      </c>
      <c r="J54" s="27">
        <v>2</v>
      </c>
      <c r="K54" s="27">
        <v>2</v>
      </c>
      <c r="L54" s="30">
        <v>2</v>
      </c>
      <c r="M54" s="27">
        <v>2</v>
      </c>
      <c r="N54" s="27">
        <v>2</v>
      </c>
      <c r="O54" s="27">
        <v>2</v>
      </c>
      <c r="P54" s="27">
        <v>2</v>
      </c>
      <c r="Q54" s="27">
        <v>2</v>
      </c>
      <c r="R54" s="27">
        <v>2</v>
      </c>
      <c r="S54" s="30">
        <v>2</v>
      </c>
      <c r="T54" s="27">
        <v>2</v>
      </c>
      <c r="U54" s="27">
        <v>2</v>
      </c>
      <c r="V54" s="27">
        <v>2</v>
      </c>
      <c r="W54" s="27">
        <v>2</v>
      </c>
      <c r="X54" s="27">
        <v>2</v>
      </c>
      <c r="Y54" s="27">
        <v>2</v>
      </c>
      <c r="Z54" s="30">
        <v>2</v>
      </c>
      <c r="AA54" s="27">
        <v>2</v>
      </c>
      <c r="AB54" s="27">
        <v>2</v>
      </c>
      <c r="AC54" s="27">
        <v>2</v>
      </c>
      <c r="AD54" s="27">
        <v>2</v>
      </c>
      <c r="AE54" s="27">
        <v>2</v>
      </c>
      <c r="AF54" s="27">
        <v>2</v>
      </c>
      <c r="AG54" s="30">
        <v>2</v>
      </c>
      <c r="AH54" s="27">
        <v>2</v>
      </c>
      <c r="AI54" s="27">
        <v>2</v>
      </c>
      <c r="AJ54" s="27">
        <v>2</v>
      </c>
      <c r="AK54" s="27">
        <v>2</v>
      </c>
      <c r="AL54" s="27">
        <v>2</v>
      </c>
      <c r="AM54" s="27">
        <v>2</v>
      </c>
    </row>
    <row r="55" spans="1:41" ht="52.5" customHeight="1">
      <c r="A55" s="48"/>
      <c r="B55" s="48"/>
      <c r="C55" s="51"/>
      <c r="D55" s="55"/>
      <c r="E55" s="54"/>
      <c r="F55" s="54"/>
      <c r="G55" s="54"/>
      <c r="H55" s="11"/>
      <c r="I55" s="22">
        <f>+G38-SUM(I38:I54)</f>
        <v>304</v>
      </c>
      <c r="J55" s="22">
        <f>+I55-SUM(J38:J54)</f>
        <v>250</v>
      </c>
      <c r="K55" s="22">
        <f t="shared" ref="K55:AM55" si="40">+J55-SUM(K38:K54)</f>
        <v>196</v>
      </c>
      <c r="L55" s="22">
        <f t="shared" si="40"/>
        <v>142</v>
      </c>
      <c r="M55" s="22">
        <f t="shared" si="40"/>
        <v>88</v>
      </c>
      <c r="N55" s="22">
        <f t="shared" si="40"/>
        <v>34</v>
      </c>
      <c r="O55" s="22">
        <f t="shared" si="40"/>
        <v>-20</v>
      </c>
      <c r="P55" s="22">
        <f t="shared" si="40"/>
        <v>-74</v>
      </c>
      <c r="Q55" s="22">
        <f t="shared" si="40"/>
        <v>-128</v>
      </c>
      <c r="R55" s="22">
        <f t="shared" si="40"/>
        <v>-182</v>
      </c>
      <c r="S55" s="22">
        <f t="shared" si="40"/>
        <v>-236</v>
      </c>
      <c r="T55" s="22">
        <f t="shared" si="40"/>
        <v>-290</v>
      </c>
      <c r="U55" s="22">
        <f t="shared" si="40"/>
        <v>-344</v>
      </c>
      <c r="V55" s="22">
        <f t="shared" si="40"/>
        <v>-398</v>
      </c>
      <c r="W55" s="22">
        <f t="shared" si="40"/>
        <v>-452</v>
      </c>
      <c r="X55" s="22">
        <f t="shared" si="40"/>
        <v>-506</v>
      </c>
      <c r="Y55" s="22">
        <f t="shared" si="40"/>
        <v>-560</v>
      </c>
      <c r="Z55" s="22">
        <f t="shared" si="40"/>
        <v>-614</v>
      </c>
      <c r="AA55" s="22">
        <f t="shared" si="40"/>
        <v>-668</v>
      </c>
      <c r="AB55" s="22">
        <f t="shared" si="40"/>
        <v>-722</v>
      </c>
      <c r="AC55" s="22">
        <f t="shared" si="40"/>
        <v>-776</v>
      </c>
      <c r="AD55" s="22">
        <f t="shared" si="40"/>
        <v>-830</v>
      </c>
      <c r="AE55" s="22">
        <f t="shared" si="40"/>
        <v>-884</v>
      </c>
      <c r="AF55" s="22">
        <f t="shared" si="40"/>
        <v>-938</v>
      </c>
      <c r="AG55" s="22">
        <f t="shared" si="40"/>
        <v>-992</v>
      </c>
      <c r="AH55" s="22">
        <f t="shared" si="40"/>
        <v>-1046</v>
      </c>
      <c r="AI55" s="22">
        <f t="shared" si="40"/>
        <v>-1100</v>
      </c>
      <c r="AJ55" s="22">
        <f t="shared" si="40"/>
        <v>-1154</v>
      </c>
      <c r="AK55" s="22">
        <f t="shared" si="40"/>
        <v>-1208</v>
      </c>
      <c r="AL55" s="22">
        <f t="shared" si="40"/>
        <v>-1262</v>
      </c>
      <c r="AM55" s="22">
        <f t="shared" si="40"/>
        <v>-1316</v>
      </c>
      <c r="AO55" s="4">
        <f>1518+156</f>
        <v>1674</v>
      </c>
    </row>
    <row r="56" spans="1:41" ht="52.5" customHeight="1">
      <c r="A56" s="46">
        <v>9</v>
      </c>
      <c r="B56" s="46" t="s">
        <v>59</v>
      </c>
      <c r="C56" s="49" t="s">
        <v>60</v>
      </c>
      <c r="D56" s="49"/>
      <c r="E56" s="52">
        <v>114</v>
      </c>
      <c r="F56" s="52">
        <v>0</v>
      </c>
      <c r="G56" s="52">
        <f>+E56+F56</f>
        <v>114</v>
      </c>
      <c r="H56" s="8" t="s">
        <v>11</v>
      </c>
      <c r="I56" s="27">
        <v>3</v>
      </c>
      <c r="J56" s="27">
        <v>3</v>
      </c>
      <c r="K56" s="27">
        <v>3</v>
      </c>
      <c r="L56" s="21">
        <f>+K56/2</f>
        <v>1.5</v>
      </c>
      <c r="M56" s="27">
        <v>3</v>
      </c>
      <c r="N56" s="27">
        <v>3</v>
      </c>
      <c r="O56" s="27">
        <v>3</v>
      </c>
      <c r="P56" s="27">
        <v>3</v>
      </c>
      <c r="Q56" s="27">
        <v>3</v>
      </c>
      <c r="R56" s="27">
        <v>3</v>
      </c>
      <c r="S56" s="21">
        <f t="shared" si="2"/>
        <v>1.5</v>
      </c>
      <c r="T56" s="27">
        <v>3</v>
      </c>
      <c r="U56" s="27">
        <v>3</v>
      </c>
      <c r="V56" s="27">
        <v>3</v>
      </c>
      <c r="W56" s="27">
        <v>3</v>
      </c>
      <c r="X56" s="27">
        <v>3</v>
      </c>
      <c r="Y56" s="27">
        <v>3</v>
      </c>
      <c r="Z56" s="21">
        <f t="shared" si="3"/>
        <v>1.5</v>
      </c>
      <c r="AA56" s="27">
        <v>3</v>
      </c>
      <c r="AB56" s="27">
        <v>3</v>
      </c>
      <c r="AC56" s="27">
        <v>3</v>
      </c>
      <c r="AD56" s="27">
        <v>3</v>
      </c>
      <c r="AE56" s="27">
        <v>3</v>
      </c>
      <c r="AF56" s="27">
        <v>3</v>
      </c>
      <c r="AG56" s="21">
        <f t="shared" si="4"/>
        <v>1.5</v>
      </c>
      <c r="AH56" s="27">
        <v>3</v>
      </c>
      <c r="AI56" s="27">
        <v>3</v>
      </c>
      <c r="AJ56" s="27">
        <v>3</v>
      </c>
      <c r="AK56" s="27">
        <v>3</v>
      </c>
      <c r="AL56" s="27">
        <v>3</v>
      </c>
      <c r="AM56" s="27">
        <v>3</v>
      </c>
    </row>
    <row r="57" spans="1:41" ht="52.5" customHeight="1">
      <c r="A57" s="47"/>
      <c r="B57" s="47"/>
      <c r="C57" s="50"/>
      <c r="D57" s="50"/>
      <c r="E57" s="53"/>
      <c r="F57" s="53"/>
      <c r="G57" s="53"/>
      <c r="H57" s="8" t="s">
        <v>12</v>
      </c>
      <c r="I57" s="27">
        <v>2</v>
      </c>
      <c r="J57" s="27">
        <v>2</v>
      </c>
      <c r="K57" s="27">
        <v>2</v>
      </c>
      <c r="L57" s="21">
        <f t="shared" ref="L57:L63" si="41">+K57/2</f>
        <v>1</v>
      </c>
      <c r="M57" s="27">
        <v>2</v>
      </c>
      <c r="N57" s="27">
        <v>2</v>
      </c>
      <c r="O57" s="27">
        <v>2</v>
      </c>
      <c r="P57" s="27">
        <v>2</v>
      </c>
      <c r="Q57" s="27">
        <v>2</v>
      </c>
      <c r="R57" s="27">
        <v>2</v>
      </c>
      <c r="S57" s="21">
        <f t="shared" si="2"/>
        <v>1</v>
      </c>
      <c r="T57" s="27">
        <v>2</v>
      </c>
      <c r="U57" s="27">
        <v>2</v>
      </c>
      <c r="V57" s="27">
        <v>2</v>
      </c>
      <c r="W57" s="27">
        <v>2</v>
      </c>
      <c r="X57" s="27">
        <v>2</v>
      </c>
      <c r="Y57" s="27">
        <v>2</v>
      </c>
      <c r="Z57" s="21">
        <f t="shared" si="3"/>
        <v>1</v>
      </c>
      <c r="AA57" s="27">
        <v>2</v>
      </c>
      <c r="AB57" s="27">
        <v>2</v>
      </c>
      <c r="AC57" s="27">
        <v>2</v>
      </c>
      <c r="AD57" s="27">
        <v>2</v>
      </c>
      <c r="AE57" s="27">
        <v>2</v>
      </c>
      <c r="AF57" s="27">
        <v>2</v>
      </c>
      <c r="AG57" s="21">
        <f t="shared" si="4"/>
        <v>1</v>
      </c>
      <c r="AH57" s="27">
        <v>2</v>
      </c>
      <c r="AI57" s="27">
        <v>2</v>
      </c>
      <c r="AJ57" s="27">
        <v>2</v>
      </c>
      <c r="AK57" s="27">
        <v>2</v>
      </c>
      <c r="AL57" s="27">
        <v>2</v>
      </c>
      <c r="AM57" s="27">
        <v>2</v>
      </c>
    </row>
    <row r="58" spans="1:41" ht="52.5" customHeight="1">
      <c r="A58" s="47"/>
      <c r="B58" s="47"/>
      <c r="C58" s="50"/>
      <c r="D58" s="50"/>
      <c r="E58" s="53"/>
      <c r="F58" s="53"/>
      <c r="G58" s="53"/>
      <c r="H58" s="8" t="s">
        <v>61</v>
      </c>
      <c r="I58" s="27">
        <v>1</v>
      </c>
      <c r="J58" s="27">
        <v>1</v>
      </c>
      <c r="K58" s="27">
        <v>1</v>
      </c>
      <c r="L58" s="21">
        <f t="shared" si="41"/>
        <v>0.5</v>
      </c>
      <c r="M58" s="27">
        <v>1</v>
      </c>
      <c r="N58" s="27">
        <v>1</v>
      </c>
      <c r="O58" s="27">
        <v>1</v>
      </c>
      <c r="P58" s="27">
        <v>1</v>
      </c>
      <c r="Q58" s="27">
        <v>1</v>
      </c>
      <c r="R58" s="27">
        <v>1</v>
      </c>
      <c r="S58" s="21">
        <f t="shared" si="2"/>
        <v>0.5</v>
      </c>
      <c r="T58" s="27">
        <v>1</v>
      </c>
      <c r="U58" s="27">
        <v>1</v>
      </c>
      <c r="V58" s="27">
        <v>1</v>
      </c>
      <c r="W58" s="27">
        <v>1</v>
      </c>
      <c r="X58" s="27">
        <v>1</v>
      </c>
      <c r="Y58" s="27">
        <v>1</v>
      </c>
      <c r="Z58" s="21">
        <f t="shared" si="3"/>
        <v>0.5</v>
      </c>
      <c r="AA58" s="27">
        <v>1</v>
      </c>
      <c r="AB58" s="27">
        <v>1</v>
      </c>
      <c r="AC58" s="27">
        <v>1</v>
      </c>
      <c r="AD58" s="27">
        <v>1</v>
      </c>
      <c r="AE58" s="27">
        <v>1</v>
      </c>
      <c r="AF58" s="27">
        <v>1</v>
      </c>
      <c r="AG58" s="21">
        <f t="shared" si="4"/>
        <v>0.5</v>
      </c>
      <c r="AH58" s="27">
        <v>1</v>
      </c>
      <c r="AI58" s="27">
        <v>1</v>
      </c>
      <c r="AJ58" s="27">
        <v>1</v>
      </c>
      <c r="AK58" s="27">
        <v>1</v>
      </c>
      <c r="AL58" s="27">
        <v>1</v>
      </c>
      <c r="AM58" s="27">
        <v>1</v>
      </c>
    </row>
    <row r="59" spans="1:41" ht="52.5" customHeight="1">
      <c r="A59" s="47"/>
      <c r="B59" s="47"/>
      <c r="C59" s="50"/>
      <c r="D59" s="50"/>
      <c r="E59" s="53"/>
      <c r="F59" s="53"/>
      <c r="G59" s="53"/>
      <c r="H59" s="8" t="s">
        <v>62</v>
      </c>
      <c r="I59" s="27">
        <v>3</v>
      </c>
      <c r="J59" s="27">
        <v>3</v>
      </c>
      <c r="K59" s="27">
        <v>3</v>
      </c>
      <c r="L59" s="21">
        <f>+K59/2</f>
        <v>1.5</v>
      </c>
      <c r="M59" s="27">
        <v>3</v>
      </c>
      <c r="N59" s="27">
        <v>3</v>
      </c>
      <c r="O59" s="27">
        <v>3</v>
      </c>
      <c r="P59" s="27">
        <v>3</v>
      </c>
      <c r="Q59" s="27">
        <v>3</v>
      </c>
      <c r="R59" s="27">
        <v>3</v>
      </c>
      <c r="S59" s="21">
        <f t="shared" si="2"/>
        <v>1.5</v>
      </c>
      <c r="T59" s="27">
        <v>3</v>
      </c>
      <c r="U59" s="27">
        <v>3</v>
      </c>
      <c r="V59" s="27">
        <v>3</v>
      </c>
      <c r="W59" s="27">
        <v>3</v>
      </c>
      <c r="X59" s="27">
        <v>3</v>
      </c>
      <c r="Y59" s="27">
        <v>3</v>
      </c>
      <c r="Z59" s="21">
        <f t="shared" si="3"/>
        <v>1.5</v>
      </c>
      <c r="AA59" s="27">
        <v>3</v>
      </c>
      <c r="AB59" s="27">
        <v>3</v>
      </c>
      <c r="AC59" s="27">
        <v>3</v>
      </c>
      <c r="AD59" s="27">
        <v>3</v>
      </c>
      <c r="AE59" s="27">
        <v>3</v>
      </c>
      <c r="AF59" s="27">
        <v>3</v>
      </c>
      <c r="AG59" s="21">
        <f t="shared" si="4"/>
        <v>1.5</v>
      </c>
      <c r="AH59" s="27">
        <v>3</v>
      </c>
      <c r="AI59" s="27">
        <v>3</v>
      </c>
      <c r="AJ59" s="27">
        <v>3</v>
      </c>
      <c r="AK59" s="27">
        <v>3</v>
      </c>
      <c r="AL59" s="27">
        <v>3</v>
      </c>
      <c r="AM59" s="27">
        <v>3</v>
      </c>
    </row>
    <row r="60" spans="1:41" ht="52.5" customHeight="1">
      <c r="A60" s="47"/>
      <c r="B60" s="47"/>
      <c r="C60" s="50"/>
      <c r="D60" s="50"/>
      <c r="E60" s="53"/>
      <c r="F60" s="53"/>
      <c r="G60" s="53"/>
      <c r="H60" s="8" t="s">
        <v>63</v>
      </c>
      <c r="I60" s="27">
        <v>1</v>
      </c>
      <c r="J60" s="27">
        <v>1</v>
      </c>
      <c r="K60" s="27">
        <v>1</v>
      </c>
      <c r="L60" s="21">
        <f t="shared" si="41"/>
        <v>0.5</v>
      </c>
      <c r="M60" s="27">
        <v>1</v>
      </c>
      <c r="N60" s="27">
        <v>1</v>
      </c>
      <c r="O60" s="27">
        <v>1</v>
      </c>
      <c r="P60" s="27">
        <v>1</v>
      </c>
      <c r="Q60" s="27">
        <v>1</v>
      </c>
      <c r="R60" s="27">
        <v>1</v>
      </c>
      <c r="S60" s="21">
        <f t="shared" si="2"/>
        <v>0.5</v>
      </c>
      <c r="T60" s="27">
        <v>1</v>
      </c>
      <c r="U60" s="27">
        <v>1</v>
      </c>
      <c r="V60" s="27">
        <v>1</v>
      </c>
      <c r="W60" s="27">
        <v>1</v>
      </c>
      <c r="X60" s="27">
        <v>1</v>
      </c>
      <c r="Y60" s="27">
        <v>1</v>
      </c>
      <c r="Z60" s="21">
        <f t="shared" si="3"/>
        <v>0.5</v>
      </c>
      <c r="AA60" s="27">
        <v>1</v>
      </c>
      <c r="AB60" s="27">
        <v>1</v>
      </c>
      <c r="AC60" s="27">
        <v>1</v>
      </c>
      <c r="AD60" s="27">
        <v>1</v>
      </c>
      <c r="AE60" s="27">
        <v>1</v>
      </c>
      <c r="AF60" s="27">
        <v>1</v>
      </c>
      <c r="AG60" s="21">
        <f t="shared" si="4"/>
        <v>0.5</v>
      </c>
      <c r="AH60" s="27">
        <v>1</v>
      </c>
      <c r="AI60" s="27">
        <v>1</v>
      </c>
      <c r="AJ60" s="27">
        <v>1</v>
      </c>
      <c r="AK60" s="27">
        <v>1</v>
      </c>
      <c r="AL60" s="27">
        <v>1</v>
      </c>
      <c r="AM60" s="27">
        <v>1</v>
      </c>
    </row>
    <row r="61" spans="1:41" ht="52.5" customHeight="1">
      <c r="A61" s="47"/>
      <c r="B61" s="47"/>
      <c r="C61" s="50"/>
      <c r="D61" s="50"/>
      <c r="E61" s="53"/>
      <c r="F61" s="53"/>
      <c r="G61" s="53"/>
      <c r="H61" s="8" t="s">
        <v>16</v>
      </c>
      <c r="I61" s="27">
        <v>2</v>
      </c>
      <c r="J61" s="27">
        <v>2</v>
      </c>
      <c r="K61" s="27">
        <v>2</v>
      </c>
      <c r="L61" s="21">
        <f t="shared" si="41"/>
        <v>1</v>
      </c>
      <c r="M61" s="27">
        <v>2</v>
      </c>
      <c r="N61" s="27">
        <v>2</v>
      </c>
      <c r="O61" s="27">
        <v>2</v>
      </c>
      <c r="P61" s="27">
        <v>2</v>
      </c>
      <c r="Q61" s="27">
        <v>2</v>
      </c>
      <c r="R61" s="27">
        <v>2</v>
      </c>
      <c r="S61" s="21">
        <f t="shared" si="2"/>
        <v>1</v>
      </c>
      <c r="T61" s="27">
        <v>2</v>
      </c>
      <c r="U61" s="27">
        <v>2</v>
      </c>
      <c r="V61" s="27">
        <v>2</v>
      </c>
      <c r="W61" s="27">
        <v>2</v>
      </c>
      <c r="X61" s="27">
        <v>2</v>
      </c>
      <c r="Y61" s="27">
        <v>2</v>
      </c>
      <c r="Z61" s="21">
        <f t="shared" si="3"/>
        <v>1</v>
      </c>
      <c r="AA61" s="27">
        <v>2</v>
      </c>
      <c r="AB61" s="27">
        <v>2</v>
      </c>
      <c r="AC61" s="27">
        <v>2</v>
      </c>
      <c r="AD61" s="27">
        <v>2</v>
      </c>
      <c r="AE61" s="27">
        <v>2</v>
      </c>
      <c r="AF61" s="27">
        <v>2</v>
      </c>
      <c r="AG61" s="21">
        <f t="shared" si="4"/>
        <v>1</v>
      </c>
      <c r="AH61" s="27">
        <v>2</v>
      </c>
      <c r="AI61" s="27">
        <v>2</v>
      </c>
      <c r="AJ61" s="27">
        <v>2</v>
      </c>
      <c r="AK61" s="27">
        <v>2</v>
      </c>
      <c r="AL61" s="27">
        <v>2</v>
      </c>
      <c r="AM61" s="27">
        <v>2</v>
      </c>
    </row>
    <row r="62" spans="1:41" ht="52.5" customHeight="1">
      <c r="A62" s="47"/>
      <c r="B62" s="47"/>
      <c r="C62" s="50"/>
      <c r="D62" s="50"/>
      <c r="E62" s="53"/>
      <c r="F62" s="53"/>
      <c r="G62" s="53"/>
      <c r="H62" s="8" t="s">
        <v>17</v>
      </c>
      <c r="I62" s="27">
        <v>1</v>
      </c>
      <c r="J62" s="27">
        <v>1</v>
      </c>
      <c r="K62" s="27">
        <v>1</v>
      </c>
      <c r="L62" s="21">
        <f t="shared" si="41"/>
        <v>0.5</v>
      </c>
      <c r="M62" s="27">
        <v>1</v>
      </c>
      <c r="N62" s="27">
        <v>1</v>
      </c>
      <c r="O62" s="27">
        <v>1</v>
      </c>
      <c r="P62" s="27">
        <v>1</v>
      </c>
      <c r="Q62" s="27">
        <v>1</v>
      </c>
      <c r="R62" s="27">
        <v>1</v>
      </c>
      <c r="S62" s="21">
        <f t="shared" si="2"/>
        <v>0.5</v>
      </c>
      <c r="T62" s="27">
        <v>1</v>
      </c>
      <c r="U62" s="27">
        <v>1</v>
      </c>
      <c r="V62" s="27">
        <v>1</v>
      </c>
      <c r="W62" s="27">
        <v>1</v>
      </c>
      <c r="X62" s="27">
        <v>1</v>
      </c>
      <c r="Y62" s="27">
        <v>1</v>
      </c>
      <c r="Z62" s="21">
        <f t="shared" si="3"/>
        <v>0.5</v>
      </c>
      <c r="AA62" s="27">
        <v>1</v>
      </c>
      <c r="AB62" s="27">
        <v>1</v>
      </c>
      <c r="AC62" s="27">
        <v>1</v>
      </c>
      <c r="AD62" s="27">
        <v>1</v>
      </c>
      <c r="AE62" s="27">
        <v>1</v>
      </c>
      <c r="AF62" s="27">
        <v>1</v>
      </c>
      <c r="AG62" s="21">
        <f t="shared" si="4"/>
        <v>0.5</v>
      </c>
      <c r="AH62" s="27">
        <v>1</v>
      </c>
      <c r="AI62" s="27">
        <v>1</v>
      </c>
      <c r="AJ62" s="27">
        <v>1</v>
      </c>
      <c r="AK62" s="27">
        <v>1</v>
      </c>
      <c r="AL62" s="27">
        <v>1</v>
      </c>
      <c r="AM62" s="27">
        <v>1</v>
      </c>
    </row>
    <row r="63" spans="1:41" ht="52.5" customHeight="1">
      <c r="A63" s="47"/>
      <c r="B63" s="47"/>
      <c r="C63" s="50"/>
      <c r="D63" s="50"/>
      <c r="E63" s="53"/>
      <c r="F63" s="53"/>
      <c r="G63" s="53"/>
      <c r="H63" s="10" t="s">
        <v>64</v>
      </c>
      <c r="I63" s="27">
        <v>2</v>
      </c>
      <c r="J63" s="27">
        <v>2</v>
      </c>
      <c r="K63" s="27">
        <v>2</v>
      </c>
      <c r="L63" s="21">
        <f t="shared" si="41"/>
        <v>1</v>
      </c>
      <c r="M63" s="27">
        <v>2</v>
      </c>
      <c r="N63" s="27">
        <v>2</v>
      </c>
      <c r="O63" s="27">
        <v>2</v>
      </c>
      <c r="P63" s="27">
        <v>2</v>
      </c>
      <c r="Q63" s="27">
        <v>2</v>
      </c>
      <c r="R63" s="27">
        <v>2</v>
      </c>
      <c r="S63" s="21">
        <f t="shared" si="2"/>
        <v>1</v>
      </c>
      <c r="T63" s="27">
        <v>2</v>
      </c>
      <c r="U63" s="27">
        <v>2</v>
      </c>
      <c r="V63" s="27">
        <v>2</v>
      </c>
      <c r="W63" s="27">
        <v>2</v>
      </c>
      <c r="X63" s="27">
        <v>2</v>
      </c>
      <c r="Y63" s="27">
        <v>2</v>
      </c>
      <c r="Z63" s="21">
        <f t="shared" si="3"/>
        <v>1</v>
      </c>
      <c r="AA63" s="27">
        <v>2</v>
      </c>
      <c r="AB63" s="27">
        <v>2</v>
      </c>
      <c r="AC63" s="27">
        <v>2</v>
      </c>
      <c r="AD63" s="27">
        <v>2</v>
      </c>
      <c r="AE63" s="27">
        <v>2</v>
      </c>
      <c r="AF63" s="27">
        <v>2</v>
      </c>
      <c r="AG63" s="21">
        <f t="shared" si="4"/>
        <v>1</v>
      </c>
      <c r="AH63" s="27">
        <v>2</v>
      </c>
      <c r="AI63" s="27">
        <v>2</v>
      </c>
      <c r="AJ63" s="27">
        <v>2</v>
      </c>
      <c r="AK63" s="27">
        <v>2</v>
      </c>
      <c r="AL63" s="27">
        <v>2</v>
      </c>
      <c r="AM63" s="27">
        <v>2</v>
      </c>
    </row>
    <row r="64" spans="1:41" ht="52.5" customHeight="1">
      <c r="A64" s="47"/>
      <c r="B64" s="47"/>
      <c r="C64" s="50"/>
      <c r="D64" s="50"/>
      <c r="E64" s="53"/>
      <c r="F64" s="53"/>
      <c r="G64" s="53"/>
      <c r="H64" s="61" t="s">
        <v>18</v>
      </c>
      <c r="I64" s="27">
        <v>1.5</v>
      </c>
      <c r="J64" s="27">
        <v>1.5</v>
      </c>
      <c r="K64" s="27">
        <v>1.5</v>
      </c>
      <c r="L64" s="27">
        <v>1.5</v>
      </c>
      <c r="M64" s="27">
        <v>1.5</v>
      </c>
      <c r="N64" s="27">
        <v>1.5</v>
      </c>
      <c r="O64" s="27">
        <v>1.5</v>
      </c>
      <c r="P64" s="27">
        <v>1.5</v>
      </c>
      <c r="Q64" s="27">
        <v>1.5</v>
      </c>
      <c r="R64" s="27">
        <v>1.5</v>
      </c>
      <c r="S64" s="27">
        <v>1.5</v>
      </c>
      <c r="T64" s="27">
        <v>1.5</v>
      </c>
      <c r="U64" s="27">
        <v>1.5</v>
      </c>
      <c r="V64" s="27">
        <v>1.5</v>
      </c>
      <c r="W64" s="27">
        <v>1.5</v>
      </c>
      <c r="X64" s="27">
        <v>1.5</v>
      </c>
      <c r="Y64" s="27">
        <v>1.5</v>
      </c>
      <c r="Z64" s="27">
        <v>1.5</v>
      </c>
      <c r="AA64" s="27">
        <v>1.5</v>
      </c>
      <c r="AB64" s="27">
        <v>1.5</v>
      </c>
      <c r="AC64" s="27">
        <v>1.5</v>
      </c>
      <c r="AD64" s="27">
        <v>1.5</v>
      </c>
      <c r="AE64" s="27">
        <v>1.5</v>
      </c>
      <c r="AF64" s="27">
        <v>1.5</v>
      </c>
      <c r="AG64" s="27">
        <v>1.5</v>
      </c>
      <c r="AH64" s="27">
        <v>1.5</v>
      </c>
      <c r="AI64" s="27">
        <v>1.5</v>
      </c>
      <c r="AJ64" s="27">
        <v>1.5</v>
      </c>
      <c r="AK64" s="27">
        <v>1.5</v>
      </c>
      <c r="AL64" s="27">
        <v>1.5</v>
      </c>
      <c r="AM64" s="27">
        <v>1.5</v>
      </c>
    </row>
    <row r="65" spans="1:51" ht="52.5" customHeight="1">
      <c r="A65" s="47"/>
      <c r="B65" s="47"/>
      <c r="C65" s="50"/>
      <c r="D65" s="50"/>
      <c r="E65" s="53"/>
      <c r="F65" s="53"/>
      <c r="G65" s="53"/>
      <c r="H65" s="13" t="s">
        <v>65</v>
      </c>
      <c r="I65" s="27">
        <v>1</v>
      </c>
      <c r="J65" s="27">
        <v>1</v>
      </c>
      <c r="K65" s="27">
        <v>1</v>
      </c>
      <c r="L65" s="21">
        <f>+K65/2</f>
        <v>0.5</v>
      </c>
      <c r="M65" s="27">
        <v>1</v>
      </c>
      <c r="N65" s="27">
        <v>1</v>
      </c>
      <c r="O65" s="27">
        <v>1</v>
      </c>
      <c r="P65" s="27">
        <v>1</v>
      </c>
      <c r="Q65" s="27">
        <v>1</v>
      </c>
      <c r="R65" s="27">
        <v>1</v>
      </c>
      <c r="S65" s="21">
        <f t="shared" si="2"/>
        <v>0.5</v>
      </c>
      <c r="T65" s="27">
        <v>1</v>
      </c>
      <c r="U65" s="27">
        <v>1</v>
      </c>
      <c r="V65" s="27">
        <v>1</v>
      </c>
      <c r="W65" s="27">
        <v>1</v>
      </c>
      <c r="X65" s="27">
        <v>1</v>
      </c>
      <c r="Y65" s="27">
        <v>1</v>
      </c>
      <c r="Z65" s="21">
        <f t="shared" si="3"/>
        <v>0.5</v>
      </c>
      <c r="AA65" s="27">
        <v>1</v>
      </c>
      <c r="AB65" s="27">
        <v>1</v>
      </c>
      <c r="AC65" s="27">
        <v>1</v>
      </c>
      <c r="AD65" s="27">
        <v>1</v>
      </c>
      <c r="AE65" s="27">
        <v>1</v>
      </c>
      <c r="AF65" s="27">
        <v>1</v>
      </c>
      <c r="AG65" s="21">
        <f t="shared" si="4"/>
        <v>0.5</v>
      </c>
      <c r="AH65" s="27">
        <v>1</v>
      </c>
      <c r="AI65" s="27">
        <v>1</v>
      </c>
      <c r="AJ65" s="27">
        <v>1</v>
      </c>
      <c r="AK65" s="27">
        <v>1</v>
      </c>
      <c r="AL65" s="27">
        <v>1</v>
      </c>
      <c r="AM65" s="27">
        <v>1</v>
      </c>
    </row>
    <row r="66" spans="1:51" ht="52.5" customHeight="1">
      <c r="A66" s="48"/>
      <c r="B66" s="48"/>
      <c r="C66" s="51"/>
      <c r="D66" s="55"/>
      <c r="E66" s="54"/>
      <c r="F66" s="54"/>
      <c r="G66" s="54"/>
      <c r="H66" s="11"/>
      <c r="I66" s="22">
        <f>+G56-SUM(I56:I65)</f>
        <v>96.5</v>
      </c>
      <c r="J66" s="22">
        <f t="shared" ref="J66:AM66" si="42">+I66-SUM(J56:J65)</f>
        <v>79</v>
      </c>
      <c r="K66" s="22">
        <f t="shared" si="42"/>
        <v>61.5</v>
      </c>
      <c r="L66" s="22">
        <f t="shared" si="42"/>
        <v>52</v>
      </c>
      <c r="M66" s="22">
        <f t="shared" si="42"/>
        <v>34.5</v>
      </c>
      <c r="N66" s="22">
        <f t="shared" si="42"/>
        <v>17</v>
      </c>
      <c r="O66" s="22">
        <f t="shared" si="42"/>
        <v>-0.5</v>
      </c>
      <c r="P66" s="22">
        <f t="shared" si="42"/>
        <v>-18</v>
      </c>
      <c r="Q66" s="22">
        <f t="shared" si="42"/>
        <v>-35.5</v>
      </c>
      <c r="R66" s="22">
        <f t="shared" si="42"/>
        <v>-53</v>
      </c>
      <c r="S66" s="22">
        <f t="shared" si="42"/>
        <v>-62.5</v>
      </c>
      <c r="T66" s="22">
        <f t="shared" si="42"/>
        <v>-80</v>
      </c>
      <c r="U66" s="22">
        <f t="shared" si="42"/>
        <v>-97.5</v>
      </c>
      <c r="V66" s="22">
        <f t="shared" si="42"/>
        <v>-115</v>
      </c>
      <c r="W66" s="22">
        <f t="shared" si="42"/>
        <v>-132.5</v>
      </c>
      <c r="X66" s="22">
        <f t="shared" si="42"/>
        <v>-150</v>
      </c>
      <c r="Y66" s="22">
        <f t="shared" si="42"/>
        <v>-167.5</v>
      </c>
      <c r="Z66" s="22">
        <f t="shared" si="42"/>
        <v>-177</v>
      </c>
      <c r="AA66" s="22">
        <f t="shared" si="42"/>
        <v>-194.5</v>
      </c>
      <c r="AB66" s="22">
        <f t="shared" si="42"/>
        <v>-212</v>
      </c>
      <c r="AC66" s="22">
        <f t="shared" si="42"/>
        <v>-229.5</v>
      </c>
      <c r="AD66" s="22">
        <f t="shared" si="42"/>
        <v>-247</v>
      </c>
      <c r="AE66" s="22">
        <f t="shared" si="42"/>
        <v>-264.5</v>
      </c>
      <c r="AF66" s="22">
        <f t="shared" si="42"/>
        <v>-282</v>
      </c>
      <c r="AG66" s="22">
        <f t="shared" si="42"/>
        <v>-291.5</v>
      </c>
      <c r="AH66" s="22">
        <f t="shared" si="42"/>
        <v>-309</v>
      </c>
      <c r="AI66" s="22">
        <f t="shared" si="42"/>
        <v>-326.5</v>
      </c>
      <c r="AJ66" s="22">
        <f t="shared" si="42"/>
        <v>-344</v>
      </c>
      <c r="AK66" s="22">
        <f t="shared" si="42"/>
        <v>-361.5</v>
      </c>
      <c r="AL66" s="22">
        <f t="shared" si="42"/>
        <v>-379</v>
      </c>
      <c r="AM66" s="22">
        <f t="shared" si="42"/>
        <v>-396.5</v>
      </c>
    </row>
    <row r="67" spans="1:51" ht="52.5" customHeight="1">
      <c r="A67" s="47">
        <v>10</v>
      </c>
      <c r="B67" s="46" t="s">
        <v>66</v>
      </c>
      <c r="C67" s="49" t="s">
        <v>67</v>
      </c>
      <c r="D67" s="49"/>
      <c r="E67" s="52">
        <v>30</v>
      </c>
      <c r="F67" s="52">
        <v>0</v>
      </c>
      <c r="G67" s="52">
        <f>+E67</f>
        <v>30</v>
      </c>
      <c r="H67" s="8" t="s">
        <v>11</v>
      </c>
      <c r="I67" s="27">
        <v>1</v>
      </c>
      <c r="J67" s="27">
        <v>1</v>
      </c>
      <c r="K67" s="27">
        <v>1</v>
      </c>
      <c r="L67" s="30">
        <v>1</v>
      </c>
      <c r="M67" s="27">
        <v>1</v>
      </c>
      <c r="N67" s="27">
        <v>1</v>
      </c>
      <c r="O67" s="27">
        <v>1</v>
      </c>
      <c r="P67" s="27">
        <v>1</v>
      </c>
      <c r="Q67" s="27">
        <v>1</v>
      </c>
      <c r="R67" s="27">
        <v>1</v>
      </c>
      <c r="S67" s="30">
        <v>1</v>
      </c>
      <c r="T67" s="27">
        <v>1</v>
      </c>
      <c r="U67" s="27">
        <v>1</v>
      </c>
      <c r="V67" s="27">
        <v>1</v>
      </c>
      <c r="W67" s="27">
        <v>1</v>
      </c>
      <c r="X67" s="27">
        <v>1</v>
      </c>
      <c r="Y67" s="27">
        <v>1</v>
      </c>
      <c r="Z67" s="30">
        <v>1</v>
      </c>
      <c r="AA67" s="27">
        <v>1</v>
      </c>
      <c r="AB67" s="27">
        <v>1</v>
      </c>
      <c r="AC67" s="27">
        <v>1</v>
      </c>
      <c r="AD67" s="27">
        <v>1</v>
      </c>
      <c r="AE67" s="27">
        <v>1</v>
      </c>
      <c r="AF67" s="27">
        <v>1</v>
      </c>
      <c r="AG67" s="30">
        <v>1</v>
      </c>
      <c r="AH67" s="27">
        <v>1</v>
      </c>
      <c r="AI67" s="27">
        <v>1</v>
      </c>
      <c r="AJ67" s="27">
        <v>1</v>
      </c>
      <c r="AK67" s="27">
        <v>1</v>
      </c>
      <c r="AL67" s="27">
        <v>1</v>
      </c>
      <c r="AM67" s="27">
        <v>1</v>
      </c>
    </row>
    <row r="68" spans="1:51" ht="52.5" customHeight="1">
      <c r="A68" s="47"/>
      <c r="B68" s="47"/>
      <c r="C68" s="50"/>
      <c r="D68" s="50"/>
      <c r="E68" s="53"/>
      <c r="F68" s="53"/>
      <c r="G68" s="53"/>
      <c r="H68" s="8" t="s">
        <v>12</v>
      </c>
      <c r="I68" s="27">
        <v>1</v>
      </c>
      <c r="J68" s="27">
        <v>1</v>
      </c>
      <c r="K68" s="27">
        <v>1</v>
      </c>
      <c r="L68" s="30">
        <v>1</v>
      </c>
      <c r="M68" s="27">
        <v>1</v>
      </c>
      <c r="N68" s="27">
        <v>1</v>
      </c>
      <c r="O68" s="27">
        <v>1</v>
      </c>
      <c r="P68" s="27">
        <v>1</v>
      </c>
      <c r="Q68" s="27">
        <v>1</v>
      </c>
      <c r="R68" s="27">
        <v>1</v>
      </c>
      <c r="S68" s="30">
        <v>1</v>
      </c>
      <c r="T68" s="27">
        <v>1</v>
      </c>
      <c r="U68" s="27">
        <v>1</v>
      </c>
      <c r="V68" s="27">
        <v>1</v>
      </c>
      <c r="W68" s="27">
        <v>1</v>
      </c>
      <c r="X68" s="27">
        <v>1</v>
      </c>
      <c r="Y68" s="27">
        <v>1</v>
      </c>
      <c r="Z68" s="30">
        <v>1</v>
      </c>
      <c r="AA68" s="27">
        <v>1</v>
      </c>
      <c r="AB68" s="27">
        <v>1</v>
      </c>
      <c r="AC68" s="27">
        <v>1</v>
      </c>
      <c r="AD68" s="27">
        <v>1</v>
      </c>
      <c r="AE68" s="27">
        <v>1</v>
      </c>
      <c r="AF68" s="27">
        <v>1</v>
      </c>
      <c r="AG68" s="30">
        <v>1</v>
      </c>
      <c r="AH68" s="27">
        <v>1</v>
      </c>
      <c r="AI68" s="27">
        <v>1</v>
      </c>
      <c r="AJ68" s="27">
        <v>1</v>
      </c>
      <c r="AK68" s="27">
        <v>1</v>
      </c>
      <c r="AL68" s="27">
        <v>1</v>
      </c>
      <c r="AM68" s="27">
        <v>1</v>
      </c>
    </row>
    <row r="69" spans="1:51" ht="52.5" customHeight="1">
      <c r="A69" s="47"/>
      <c r="B69" s="47"/>
      <c r="C69" s="50"/>
      <c r="D69" s="50"/>
      <c r="E69" s="53"/>
      <c r="F69" s="53"/>
      <c r="G69" s="53"/>
      <c r="H69" s="8" t="s">
        <v>61</v>
      </c>
      <c r="I69" s="27">
        <v>1</v>
      </c>
      <c r="J69" s="27">
        <v>1</v>
      </c>
      <c r="K69" s="27">
        <v>1</v>
      </c>
      <c r="L69" s="21">
        <v>0</v>
      </c>
      <c r="M69" s="27">
        <v>1</v>
      </c>
      <c r="N69" s="27">
        <v>1</v>
      </c>
      <c r="O69" s="27">
        <v>1</v>
      </c>
      <c r="P69" s="27">
        <v>1</v>
      </c>
      <c r="Q69" s="27">
        <v>1</v>
      </c>
      <c r="R69" s="27">
        <v>1</v>
      </c>
      <c r="S69" s="21">
        <v>0</v>
      </c>
      <c r="T69" s="27">
        <v>1</v>
      </c>
      <c r="U69" s="27">
        <v>1</v>
      </c>
      <c r="V69" s="27">
        <v>1</v>
      </c>
      <c r="W69" s="27">
        <v>1</v>
      </c>
      <c r="X69" s="27">
        <v>1</v>
      </c>
      <c r="Y69" s="27">
        <v>1</v>
      </c>
      <c r="Z69" s="21">
        <v>0</v>
      </c>
      <c r="AA69" s="27">
        <v>1</v>
      </c>
      <c r="AB69" s="27">
        <v>1</v>
      </c>
      <c r="AC69" s="27">
        <v>1</v>
      </c>
      <c r="AD69" s="27">
        <v>1</v>
      </c>
      <c r="AE69" s="27">
        <v>1</v>
      </c>
      <c r="AF69" s="27">
        <v>1</v>
      </c>
      <c r="AG69" s="21">
        <v>0</v>
      </c>
      <c r="AH69" s="27">
        <v>1</v>
      </c>
      <c r="AI69" s="27">
        <v>1</v>
      </c>
      <c r="AJ69" s="27">
        <v>1</v>
      </c>
      <c r="AK69" s="27">
        <v>1</v>
      </c>
      <c r="AL69" s="27">
        <v>1</v>
      </c>
      <c r="AM69" s="27">
        <v>1</v>
      </c>
    </row>
    <row r="70" spans="1:51" ht="52.5" customHeight="1">
      <c r="A70" s="47"/>
      <c r="B70" s="47"/>
      <c r="C70" s="50"/>
      <c r="D70" s="50"/>
      <c r="E70" s="53"/>
      <c r="F70" s="53"/>
      <c r="G70" s="53"/>
      <c r="H70" s="8" t="s">
        <v>68</v>
      </c>
      <c r="I70" s="27">
        <v>1</v>
      </c>
      <c r="J70" s="27">
        <v>1</v>
      </c>
      <c r="K70" s="27">
        <v>1</v>
      </c>
      <c r="L70" s="30">
        <v>1</v>
      </c>
      <c r="M70" s="27">
        <v>1</v>
      </c>
      <c r="N70" s="27">
        <v>1</v>
      </c>
      <c r="O70" s="27">
        <v>1</v>
      </c>
      <c r="P70" s="27">
        <v>1</v>
      </c>
      <c r="Q70" s="27">
        <v>1</v>
      </c>
      <c r="R70" s="27">
        <v>1</v>
      </c>
      <c r="S70" s="30">
        <v>1</v>
      </c>
      <c r="T70" s="27">
        <v>1</v>
      </c>
      <c r="U70" s="27">
        <v>1</v>
      </c>
      <c r="V70" s="27">
        <v>1</v>
      </c>
      <c r="W70" s="27">
        <v>1</v>
      </c>
      <c r="X70" s="27">
        <v>1</v>
      </c>
      <c r="Y70" s="27">
        <v>1</v>
      </c>
      <c r="Z70" s="30">
        <v>1</v>
      </c>
      <c r="AA70" s="27">
        <v>1</v>
      </c>
      <c r="AB70" s="27">
        <v>1</v>
      </c>
      <c r="AC70" s="27">
        <v>1</v>
      </c>
      <c r="AD70" s="27">
        <v>1</v>
      </c>
      <c r="AE70" s="27">
        <v>1</v>
      </c>
      <c r="AF70" s="27">
        <v>1</v>
      </c>
      <c r="AG70" s="30">
        <v>1</v>
      </c>
      <c r="AH70" s="27">
        <v>1</v>
      </c>
      <c r="AI70" s="27">
        <v>1</v>
      </c>
      <c r="AJ70" s="27">
        <v>1</v>
      </c>
      <c r="AK70" s="27">
        <v>1</v>
      </c>
      <c r="AL70" s="27">
        <v>1</v>
      </c>
      <c r="AM70" s="27">
        <v>1</v>
      </c>
    </row>
    <row r="71" spans="1:51" ht="52.5" customHeight="1">
      <c r="A71" s="47"/>
      <c r="B71" s="47"/>
      <c r="C71" s="50"/>
      <c r="D71" s="50"/>
      <c r="E71" s="53"/>
      <c r="F71" s="53"/>
      <c r="G71" s="53"/>
      <c r="H71" s="8" t="s">
        <v>16</v>
      </c>
      <c r="I71" s="27">
        <v>1</v>
      </c>
      <c r="J71" s="27">
        <v>1</v>
      </c>
      <c r="K71" s="27">
        <v>1</v>
      </c>
      <c r="L71" s="30">
        <v>1</v>
      </c>
      <c r="M71" s="27">
        <v>1</v>
      </c>
      <c r="N71" s="27">
        <v>1</v>
      </c>
      <c r="O71" s="27">
        <v>1</v>
      </c>
      <c r="P71" s="27">
        <v>1</v>
      </c>
      <c r="Q71" s="27">
        <v>1</v>
      </c>
      <c r="R71" s="27">
        <v>1</v>
      </c>
      <c r="S71" s="30">
        <v>1</v>
      </c>
      <c r="T71" s="27">
        <v>1</v>
      </c>
      <c r="U71" s="27">
        <v>1</v>
      </c>
      <c r="V71" s="27">
        <v>1</v>
      </c>
      <c r="W71" s="27">
        <v>1</v>
      </c>
      <c r="X71" s="27">
        <v>1</v>
      </c>
      <c r="Y71" s="27">
        <v>1</v>
      </c>
      <c r="Z71" s="30">
        <v>1</v>
      </c>
      <c r="AA71" s="27">
        <v>1</v>
      </c>
      <c r="AB71" s="27">
        <v>1</v>
      </c>
      <c r="AC71" s="27">
        <v>1</v>
      </c>
      <c r="AD71" s="27">
        <v>1</v>
      </c>
      <c r="AE71" s="27">
        <v>1</v>
      </c>
      <c r="AF71" s="27">
        <v>1</v>
      </c>
      <c r="AG71" s="30">
        <v>1</v>
      </c>
      <c r="AH71" s="27">
        <v>1</v>
      </c>
      <c r="AI71" s="27">
        <v>1</v>
      </c>
      <c r="AJ71" s="27">
        <v>1</v>
      </c>
      <c r="AK71" s="27">
        <v>1</v>
      </c>
      <c r="AL71" s="27">
        <v>1</v>
      </c>
      <c r="AM71" s="27">
        <v>1</v>
      </c>
    </row>
    <row r="72" spans="1:51" ht="52.5" customHeight="1">
      <c r="A72" s="47"/>
      <c r="B72" s="47"/>
      <c r="C72" s="50"/>
      <c r="D72" s="50"/>
      <c r="E72" s="53"/>
      <c r="F72" s="53"/>
      <c r="G72" s="53"/>
      <c r="H72" s="8" t="s">
        <v>17</v>
      </c>
      <c r="I72" s="27">
        <v>1</v>
      </c>
      <c r="J72" s="27">
        <v>1</v>
      </c>
      <c r="K72" s="27">
        <v>1</v>
      </c>
      <c r="L72" s="30">
        <v>1</v>
      </c>
      <c r="M72" s="27">
        <v>1</v>
      </c>
      <c r="N72" s="27">
        <v>1</v>
      </c>
      <c r="O72" s="27">
        <v>1</v>
      </c>
      <c r="P72" s="27">
        <v>1</v>
      </c>
      <c r="Q72" s="27">
        <v>1</v>
      </c>
      <c r="R72" s="27">
        <v>1</v>
      </c>
      <c r="S72" s="30">
        <v>1</v>
      </c>
      <c r="T72" s="27">
        <v>1</v>
      </c>
      <c r="U72" s="27">
        <v>1</v>
      </c>
      <c r="V72" s="27">
        <v>1</v>
      </c>
      <c r="W72" s="27">
        <v>1</v>
      </c>
      <c r="X72" s="27">
        <v>1</v>
      </c>
      <c r="Y72" s="27">
        <v>1</v>
      </c>
      <c r="Z72" s="30">
        <v>1</v>
      </c>
      <c r="AA72" s="27">
        <v>1</v>
      </c>
      <c r="AB72" s="27">
        <v>1</v>
      </c>
      <c r="AC72" s="27">
        <v>1</v>
      </c>
      <c r="AD72" s="27">
        <v>1</v>
      </c>
      <c r="AE72" s="27">
        <v>1</v>
      </c>
      <c r="AF72" s="27">
        <v>1</v>
      </c>
      <c r="AG72" s="30">
        <v>1</v>
      </c>
      <c r="AH72" s="27">
        <v>1</v>
      </c>
      <c r="AI72" s="27">
        <v>1</v>
      </c>
      <c r="AJ72" s="27">
        <v>1</v>
      </c>
      <c r="AK72" s="27">
        <v>1</v>
      </c>
      <c r="AL72" s="27">
        <v>1</v>
      </c>
      <c r="AM72" s="27">
        <v>1</v>
      </c>
    </row>
    <row r="73" spans="1:51" ht="52.5" customHeight="1">
      <c r="A73" s="47"/>
      <c r="B73" s="47"/>
      <c r="C73" s="50"/>
      <c r="D73" s="50"/>
      <c r="E73" s="53"/>
      <c r="F73" s="53"/>
      <c r="G73" s="53"/>
      <c r="H73" s="13" t="s">
        <v>65</v>
      </c>
      <c r="I73" s="29">
        <v>1</v>
      </c>
      <c r="J73" s="29">
        <v>1</v>
      </c>
      <c r="K73" s="29">
        <v>1</v>
      </c>
      <c r="L73" s="21">
        <v>0</v>
      </c>
      <c r="M73" s="29">
        <v>1</v>
      </c>
      <c r="N73" s="29">
        <v>1</v>
      </c>
      <c r="O73" s="29">
        <v>1</v>
      </c>
      <c r="P73" s="29">
        <v>1</v>
      </c>
      <c r="Q73" s="29">
        <v>1</v>
      </c>
      <c r="R73" s="29">
        <v>1</v>
      </c>
      <c r="S73" s="21">
        <v>0</v>
      </c>
      <c r="T73" s="29">
        <v>1</v>
      </c>
      <c r="U73" s="29">
        <v>1</v>
      </c>
      <c r="V73" s="29">
        <v>1</v>
      </c>
      <c r="W73" s="29">
        <v>1</v>
      </c>
      <c r="X73" s="29">
        <v>1</v>
      </c>
      <c r="Y73" s="29">
        <v>1</v>
      </c>
      <c r="Z73" s="21">
        <v>0</v>
      </c>
      <c r="AA73" s="29">
        <v>1</v>
      </c>
      <c r="AB73" s="29">
        <v>1</v>
      </c>
      <c r="AC73" s="29">
        <v>1</v>
      </c>
      <c r="AD73" s="29">
        <v>1</v>
      </c>
      <c r="AE73" s="29">
        <v>1</v>
      </c>
      <c r="AF73" s="29">
        <v>1</v>
      </c>
      <c r="AG73" s="21">
        <v>0</v>
      </c>
      <c r="AH73" s="29">
        <v>1</v>
      </c>
      <c r="AI73" s="29">
        <v>1</v>
      </c>
      <c r="AJ73" s="29">
        <v>1</v>
      </c>
      <c r="AK73" s="29">
        <v>1</v>
      </c>
      <c r="AL73" s="29">
        <v>1</v>
      </c>
      <c r="AM73" s="29">
        <v>1</v>
      </c>
      <c r="AY73" s="1">
        <f>14*28</f>
        <v>392</v>
      </c>
    </row>
    <row r="74" spans="1:51" ht="52.5" customHeight="1">
      <c r="A74" s="47"/>
      <c r="B74" s="47"/>
      <c r="C74" s="50"/>
      <c r="D74" s="50"/>
      <c r="E74" s="53"/>
      <c r="F74" s="53"/>
      <c r="G74" s="53"/>
      <c r="H74" s="13" t="s">
        <v>18</v>
      </c>
      <c r="I74" s="29">
        <v>1</v>
      </c>
      <c r="J74" s="29">
        <v>1</v>
      </c>
      <c r="K74" s="29">
        <v>1</v>
      </c>
      <c r="L74" s="31">
        <v>1</v>
      </c>
      <c r="M74" s="29">
        <v>1</v>
      </c>
      <c r="N74" s="29">
        <v>1</v>
      </c>
      <c r="O74" s="29">
        <v>1</v>
      </c>
      <c r="P74" s="29">
        <v>1</v>
      </c>
      <c r="Q74" s="29">
        <v>1</v>
      </c>
      <c r="R74" s="29">
        <v>1</v>
      </c>
      <c r="S74" s="31">
        <v>1</v>
      </c>
      <c r="T74" s="29">
        <v>1</v>
      </c>
      <c r="U74" s="29">
        <v>1</v>
      </c>
      <c r="V74" s="29">
        <v>1</v>
      </c>
      <c r="W74" s="29">
        <v>1</v>
      </c>
      <c r="X74" s="29">
        <v>1</v>
      </c>
      <c r="Y74" s="29">
        <v>1</v>
      </c>
      <c r="Z74" s="31">
        <v>1</v>
      </c>
      <c r="AA74" s="29">
        <v>1</v>
      </c>
      <c r="AB74" s="29">
        <v>1</v>
      </c>
      <c r="AC74" s="29">
        <v>1</v>
      </c>
      <c r="AD74" s="29">
        <v>1</v>
      </c>
      <c r="AE74" s="29">
        <v>1</v>
      </c>
      <c r="AF74" s="29">
        <v>1</v>
      </c>
      <c r="AG74" s="31">
        <v>1</v>
      </c>
      <c r="AH74" s="29">
        <v>1</v>
      </c>
      <c r="AI74" s="29">
        <v>1</v>
      </c>
      <c r="AJ74" s="29">
        <v>1</v>
      </c>
      <c r="AK74" s="29">
        <v>1</v>
      </c>
      <c r="AL74" s="29">
        <v>1</v>
      </c>
      <c r="AM74" s="29">
        <v>1</v>
      </c>
    </row>
    <row r="75" spans="1:51" ht="52.5" customHeight="1">
      <c r="A75" s="47"/>
      <c r="B75" s="47"/>
      <c r="C75" s="50"/>
      <c r="D75" s="50"/>
      <c r="E75" s="53"/>
      <c r="F75" s="53"/>
      <c r="G75" s="53"/>
      <c r="H75" s="15" t="s">
        <v>69</v>
      </c>
      <c r="I75" s="29">
        <v>2</v>
      </c>
      <c r="J75" s="29">
        <v>2</v>
      </c>
      <c r="K75" s="29">
        <v>2</v>
      </c>
      <c r="L75" s="21">
        <v>1</v>
      </c>
      <c r="M75" s="29">
        <v>2</v>
      </c>
      <c r="N75" s="29">
        <v>2</v>
      </c>
      <c r="O75" s="29">
        <v>2</v>
      </c>
      <c r="P75" s="29">
        <v>2</v>
      </c>
      <c r="Q75" s="29">
        <v>2</v>
      </c>
      <c r="R75" s="29">
        <v>2</v>
      </c>
      <c r="S75" s="21">
        <f t="shared" ref="S75" si="43">+R75/2</f>
        <v>1</v>
      </c>
      <c r="T75" s="29">
        <v>2</v>
      </c>
      <c r="U75" s="29">
        <v>2</v>
      </c>
      <c r="V75" s="29">
        <v>2</v>
      </c>
      <c r="W75" s="29">
        <v>2</v>
      </c>
      <c r="X75" s="29">
        <v>2</v>
      </c>
      <c r="Y75" s="29">
        <v>2</v>
      </c>
      <c r="Z75" s="21">
        <f t="shared" ref="Z75" si="44">+Y75/2</f>
        <v>1</v>
      </c>
      <c r="AA75" s="29">
        <v>2</v>
      </c>
      <c r="AB75" s="29">
        <v>2</v>
      </c>
      <c r="AC75" s="29">
        <v>2</v>
      </c>
      <c r="AD75" s="29">
        <v>2</v>
      </c>
      <c r="AE75" s="29">
        <v>2</v>
      </c>
      <c r="AF75" s="29">
        <v>2</v>
      </c>
      <c r="AG75" s="21">
        <f t="shared" ref="AG75" si="45">+AF75/2</f>
        <v>1</v>
      </c>
      <c r="AH75" s="29">
        <v>2</v>
      </c>
      <c r="AI75" s="29">
        <v>2</v>
      </c>
      <c r="AJ75" s="29">
        <v>2</v>
      </c>
      <c r="AK75" s="29">
        <v>2</v>
      </c>
      <c r="AL75" s="29">
        <v>2</v>
      </c>
      <c r="AM75" s="29">
        <v>2</v>
      </c>
    </row>
    <row r="76" spans="1:51" ht="52.5" customHeight="1">
      <c r="A76" s="47"/>
      <c r="B76" s="48"/>
      <c r="C76" s="55"/>
      <c r="D76" s="55"/>
      <c r="E76" s="54"/>
      <c r="F76" s="54"/>
      <c r="G76" s="54"/>
      <c r="H76" s="11"/>
      <c r="I76" s="22">
        <f>+G67-SUM(I67:I75)</f>
        <v>20</v>
      </c>
      <c r="J76" s="22">
        <f>+I76-SUM(J67:J75)</f>
        <v>10</v>
      </c>
      <c r="K76" s="22">
        <f t="shared" ref="K76:AM76" si="46">+J76-SUM(K67:K75)</f>
        <v>0</v>
      </c>
      <c r="L76" s="22">
        <f t="shared" si="46"/>
        <v>-7</v>
      </c>
      <c r="M76" s="22">
        <f t="shared" si="46"/>
        <v>-17</v>
      </c>
      <c r="N76" s="22">
        <f t="shared" si="46"/>
        <v>-27</v>
      </c>
      <c r="O76" s="22">
        <f t="shared" si="46"/>
        <v>-37</v>
      </c>
      <c r="P76" s="22">
        <f t="shared" si="46"/>
        <v>-47</v>
      </c>
      <c r="Q76" s="22">
        <f t="shared" si="46"/>
        <v>-57</v>
      </c>
      <c r="R76" s="22">
        <f t="shared" si="46"/>
        <v>-67</v>
      </c>
      <c r="S76" s="22">
        <f t="shared" si="46"/>
        <v>-74</v>
      </c>
      <c r="T76" s="22">
        <f t="shared" si="46"/>
        <v>-84</v>
      </c>
      <c r="U76" s="22">
        <f t="shared" si="46"/>
        <v>-94</v>
      </c>
      <c r="V76" s="22">
        <f t="shared" si="46"/>
        <v>-104</v>
      </c>
      <c r="W76" s="22">
        <f t="shared" si="46"/>
        <v>-114</v>
      </c>
      <c r="X76" s="22">
        <f t="shared" si="46"/>
        <v>-124</v>
      </c>
      <c r="Y76" s="22">
        <f t="shared" si="46"/>
        <v>-134</v>
      </c>
      <c r="Z76" s="22">
        <f t="shared" si="46"/>
        <v>-141</v>
      </c>
      <c r="AA76" s="22">
        <f t="shared" si="46"/>
        <v>-151</v>
      </c>
      <c r="AB76" s="22">
        <f t="shared" si="46"/>
        <v>-161</v>
      </c>
      <c r="AC76" s="22">
        <f t="shared" si="46"/>
        <v>-171</v>
      </c>
      <c r="AD76" s="22">
        <f t="shared" si="46"/>
        <v>-181</v>
      </c>
      <c r="AE76" s="22">
        <f t="shared" si="46"/>
        <v>-191</v>
      </c>
      <c r="AF76" s="22">
        <f t="shared" si="46"/>
        <v>-201</v>
      </c>
      <c r="AG76" s="22">
        <f t="shared" si="46"/>
        <v>-208</v>
      </c>
      <c r="AH76" s="22">
        <f t="shared" si="46"/>
        <v>-218</v>
      </c>
      <c r="AI76" s="22">
        <f t="shared" si="46"/>
        <v>-228</v>
      </c>
      <c r="AJ76" s="22">
        <f t="shared" si="46"/>
        <v>-238</v>
      </c>
      <c r="AK76" s="22">
        <f t="shared" si="46"/>
        <v>-248</v>
      </c>
      <c r="AL76" s="22">
        <f t="shared" si="46"/>
        <v>-258</v>
      </c>
      <c r="AM76" s="22">
        <f t="shared" si="46"/>
        <v>-268</v>
      </c>
    </row>
    <row r="77" spans="1:51" ht="52.5" customHeight="1">
      <c r="A77" s="46">
        <v>11</v>
      </c>
      <c r="B77" s="46" t="s">
        <v>70</v>
      </c>
      <c r="C77" s="56" t="s">
        <v>71</v>
      </c>
      <c r="D77" s="56"/>
      <c r="E77" s="52">
        <v>136</v>
      </c>
      <c r="F77" s="52">
        <v>0</v>
      </c>
      <c r="G77" s="52">
        <f>+E77+F77</f>
        <v>136</v>
      </c>
      <c r="H77" s="8" t="s">
        <v>11</v>
      </c>
      <c r="I77" s="27">
        <v>3</v>
      </c>
      <c r="J77" s="27">
        <v>3</v>
      </c>
      <c r="K77" s="27">
        <v>3</v>
      </c>
      <c r="L77" s="21">
        <f>+K77/2</f>
        <v>1.5</v>
      </c>
      <c r="M77" s="27">
        <v>3</v>
      </c>
      <c r="N77" s="27">
        <v>3</v>
      </c>
      <c r="O77" s="27">
        <v>3</v>
      </c>
      <c r="P77" s="27">
        <v>3</v>
      </c>
      <c r="Q77" s="27">
        <v>3</v>
      </c>
      <c r="R77" s="27">
        <v>3</v>
      </c>
      <c r="S77" s="21">
        <f>+R77/2</f>
        <v>1.5</v>
      </c>
      <c r="T77" s="27">
        <v>3</v>
      </c>
      <c r="U77" s="27">
        <v>3</v>
      </c>
      <c r="V77" s="27">
        <v>3</v>
      </c>
      <c r="W77" s="27">
        <v>3</v>
      </c>
      <c r="X77" s="27">
        <v>3</v>
      </c>
      <c r="Y77" s="27">
        <v>3</v>
      </c>
      <c r="Z77" s="21">
        <f t="shared" ref="Z77:Z83" si="47">+Y77/2</f>
        <v>1.5</v>
      </c>
      <c r="AA77" s="27">
        <v>3</v>
      </c>
      <c r="AB77" s="27">
        <v>3</v>
      </c>
      <c r="AC77" s="27">
        <v>3</v>
      </c>
      <c r="AD77" s="27">
        <v>3</v>
      </c>
      <c r="AE77" s="27">
        <v>3</v>
      </c>
      <c r="AF77" s="27">
        <v>3</v>
      </c>
      <c r="AG77" s="21">
        <f t="shared" ref="AG77:AG107" si="48">+AF77/2</f>
        <v>1.5</v>
      </c>
      <c r="AH77" s="27">
        <v>3</v>
      </c>
      <c r="AI77" s="27">
        <v>3</v>
      </c>
      <c r="AJ77" s="27">
        <v>3</v>
      </c>
      <c r="AK77" s="27">
        <v>3</v>
      </c>
      <c r="AL77" s="27">
        <v>3</v>
      </c>
      <c r="AM77" s="27">
        <v>3</v>
      </c>
    </row>
    <row r="78" spans="1:51" ht="52.5" customHeight="1">
      <c r="A78" s="47"/>
      <c r="B78" s="47"/>
      <c r="C78" s="57"/>
      <c r="D78" s="57"/>
      <c r="E78" s="53"/>
      <c r="F78" s="53"/>
      <c r="G78" s="53"/>
      <c r="H78" s="8" t="s">
        <v>12</v>
      </c>
      <c r="I78" s="29">
        <v>3</v>
      </c>
      <c r="J78" s="29">
        <v>3</v>
      </c>
      <c r="K78" s="29">
        <v>3</v>
      </c>
      <c r="L78" s="31">
        <v>3</v>
      </c>
      <c r="M78" s="29">
        <v>3</v>
      </c>
      <c r="N78" s="29">
        <v>3</v>
      </c>
      <c r="O78" s="29">
        <v>3</v>
      </c>
      <c r="P78" s="29">
        <v>3</v>
      </c>
      <c r="Q78" s="29">
        <v>3</v>
      </c>
      <c r="R78" s="29">
        <v>3</v>
      </c>
      <c r="S78" s="31">
        <v>3</v>
      </c>
      <c r="T78" s="29">
        <v>3</v>
      </c>
      <c r="U78" s="29">
        <v>3</v>
      </c>
      <c r="V78" s="29">
        <v>3</v>
      </c>
      <c r="W78" s="29">
        <v>3</v>
      </c>
      <c r="X78" s="29">
        <v>3</v>
      </c>
      <c r="Y78" s="29">
        <v>3</v>
      </c>
      <c r="Z78" s="31">
        <v>3</v>
      </c>
      <c r="AA78" s="29">
        <v>3</v>
      </c>
      <c r="AB78" s="29">
        <v>3</v>
      </c>
      <c r="AC78" s="29">
        <v>3</v>
      </c>
      <c r="AD78" s="29">
        <v>3</v>
      </c>
      <c r="AE78" s="29">
        <v>3</v>
      </c>
      <c r="AF78" s="29">
        <v>3</v>
      </c>
      <c r="AG78" s="31">
        <v>3</v>
      </c>
      <c r="AH78" s="29">
        <v>3</v>
      </c>
      <c r="AI78" s="29">
        <v>3</v>
      </c>
      <c r="AJ78" s="29">
        <v>3</v>
      </c>
      <c r="AK78" s="29">
        <v>3</v>
      </c>
      <c r="AL78" s="29">
        <v>3</v>
      </c>
      <c r="AM78" s="29">
        <v>3</v>
      </c>
    </row>
    <row r="79" spans="1:51" ht="52.5" customHeight="1">
      <c r="A79" s="47"/>
      <c r="B79" s="47"/>
      <c r="C79" s="57"/>
      <c r="D79" s="57"/>
      <c r="E79" s="53"/>
      <c r="F79" s="53"/>
      <c r="G79" s="53"/>
      <c r="H79" s="8" t="s">
        <v>61</v>
      </c>
      <c r="I79" s="29">
        <v>2</v>
      </c>
      <c r="J79" s="29">
        <v>2</v>
      </c>
      <c r="K79" s="29">
        <v>2</v>
      </c>
      <c r="L79" s="31">
        <v>2</v>
      </c>
      <c r="M79" s="29">
        <v>2</v>
      </c>
      <c r="N79" s="29">
        <v>2</v>
      </c>
      <c r="O79" s="29">
        <v>2</v>
      </c>
      <c r="P79" s="29">
        <v>2</v>
      </c>
      <c r="Q79" s="29">
        <v>2</v>
      </c>
      <c r="R79" s="29">
        <v>2</v>
      </c>
      <c r="S79" s="31">
        <v>2</v>
      </c>
      <c r="T79" s="29">
        <v>2</v>
      </c>
      <c r="U79" s="29">
        <v>2</v>
      </c>
      <c r="V79" s="29">
        <v>2</v>
      </c>
      <c r="W79" s="29">
        <v>2</v>
      </c>
      <c r="X79" s="29">
        <v>2</v>
      </c>
      <c r="Y79" s="29">
        <v>2</v>
      </c>
      <c r="Z79" s="31">
        <v>2</v>
      </c>
      <c r="AA79" s="29">
        <v>2</v>
      </c>
      <c r="AB79" s="29">
        <v>2</v>
      </c>
      <c r="AC79" s="29">
        <v>2</v>
      </c>
      <c r="AD79" s="29">
        <v>2</v>
      </c>
      <c r="AE79" s="29">
        <v>2</v>
      </c>
      <c r="AF79" s="29">
        <v>2</v>
      </c>
      <c r="AG79" s="31">
        <v>2</v>
      </c>
      <c r="AH79" s="29">
        <v>2</v>
      </c>
      <c r="AI79" s="29">
        <v>2</v>
      </c>
      <c r="AJ79" s="29">
        <v>2</v>
      </c>
      <c r="AK79" s="29">
        <v>2</v>
      </c>
      <c r="AL79" s="29">
        <v>2</v>
      </c>
      <c r="AM79" s="29">
        <v>2</v>
      </c>
    </row>
    <row r="80" spans="1:51" ht="52.5" customHeight="1">
      <c r="A80" s="47"/>
      <c r="B80" s="47"/>
      <c r="C80" s="57"/>
      <c r="D80" s="57"/>
      <c r="E80" s="53"/>
      <c r="F80" s="53"/>
      <c r="G80" s="53"/>
      <c r="H80" s="8" t="s">
        <v>68</v>
      </c>
      <c r="I80" s="29">
        <v>8</v>
      </c>
      <c r="J80" s="29">
        <v>8</v>
      </c>
      <c r="K80" s="29">
        <v>8</v>
      </c>
      <c r="L80" s="31">
        <v>8</v>
      </c>
      <c r="M80" s="29">
        <v>8</v>
      </c>
      <c r="N80" s="29">
        <v>8</v>
      </c>
      <c r="O80" s="29">
        <v>8</v>
      </c>
      <c r="P80" s="29">
        <v>8</v>
      </c>
      <c r="Q80" s="29">
        <v>8</v>
      </c>
      <c r="R80" s="29">
        <v>8</v>
      </c>
      <c r="S80" s="31">
        <v>8</v>
      </c>
      <c r="T80" s="29">
        <v>8</v>
      </c>
      <c r="U80" s="29">
        <v>8</v>
      </c>
      <c r="V80" s="29">
        <v>8</v>
      </c>
      <c r="W80" s="29">
        <v>8</v>
      </c>
      <c r="X80" s="29">
        <v>8</v>
      </c>
      <c r="Y80" s="29">
        <v>8</v>
      </c>
      <c r="Z80" s="31">
        <v>8</v>
      </c>
      <c r="AA80" s="29">
        <v>8</v>
      </c>
      <c r="AB80" s="29">
        <v>8</v>
      </c>
      <c r="AC80" s="29">
        <v>8</v>
      </c>
      <c r="AD80" s="29">
        <v>8</v>
      </c>
      <c r="AE80" s="29">
        <v>8</v>
      </c>
      <c r="AF80" s="29">
        <v>8</v>
      </c>
      <c r="AG80" s="31">
        <v>8</v>
      </c>
      <c r="AH80" s="29">
        <v>8</v>
      </c>
      <c r="AI80" s="29">
        <v>8</v>
      </c>
      <c r="AJ80" s="29">
        <v>8</v>
      </c>
      <c r="AK80" s="29">
        <v>8</v>
      </c>
      <c r="AL80" s="29">
        <v>8</v>
      </c>
      <c r="AM80" s="29">
        <v>8</v>
      </c>
    </row>
    <row r="81" spans="1:44" ht="52.5" customHeight="1">
      <c r="A81" s="47"/>
      <c r="B81" s="47"/>
      <c r="C81" s="57"/>
      <c r="D81" s="57"/>
      <c r="E81" s="53"/>
      <c r="F81" s="53"/>
      <c r="G81" s="53"/>
      <c r="H81" s="8" t="s">
        <v>16</v>
      </c>
      <c r="I81" s="29">
        <v>3</v>
      </c>
      <c r="J81" s="29">
        <v>3</v>
      </c>
      <c r="K81" s="29">
        <v>3</v>
      </c>
      <c r="L81" s="31">
        <v>3</v>
      </c>
      <c r="M81" s="29">
        <v>3</v>
      </c>
      <c r="N81" s="29">
        <v>3</v>
      </c>
      <c r="O81" s="29">
        <v>3</v>
      </c>
      <c r="P81" s="29">
        <v>3</v>
      </c>
      <c r="Q81" s="29">
        <v>3</v>
      </c>
      <c r="R81" s="29">
        <v>3</v>
      </c>
      <c r="S81" s="31">
        <v>3</v>
      </c>
      <c r="T81" s="29">
        <v>3</v>
      </c>
      <c r="U81" s="29">
        <v>3</v>
      </c>
      <c r="V81" s="29">
        <v>3</v>
      </c>
      <c r="W81" s="29">
        <v>3</v>
      </c>
      <c r="X81" s="29">
        <v>3</v>
      </c>
      <c r="Y81" s="29">
        <v>3</v>
      </c>
      <c r="Z81" s="31">
        <v>3</v>
      </c>
      <c r="AA81" s="29">
        <v>3</v>
      </c>
      <c r="AB81" s="29">
        <v>3</v>
      </c>
      <c r="AC81" s="29">
        <v>3</v>
      </c>
      <c r="AD81" s="29">
        <v>3</v>
      </c>
      <c r="AE81" s="29">
        <v>3</v>
      </c>
      <c r="AF81" s="29">
        <v>3</v>
      </c>
      <c r="AG81" s="31">
        <v>3</v>
      </c>
      <c r="AH81" s="29">
        <v>3</v>
      </c>
      <c r="AI81" s="29">
        <v>3</v>
      </c>
      <c r="AJ81" s="29">
        <v>3</v>
      </c>
      <c r="AK81" s="29">
        <v>3</v>
      </c>
      <c r="AL81" s="29">
        <v>3</v>
      </c>
      <c r="AM81" s="29">
        <v>3</v>
      </c>
    </row>
    <row r="82" spans="1:44" ht="52.5" customHeight="1">
      <c r="A82" s="47"/>
      <c r="B82" s="47"/>
      <c r="C82" s="57"/>
      <c r="D82" s="57"/>
      <c r="E82" s="53"/>
      <c r="F82" s="53"/>
      <c r="G82" s="53"/>
      <c r="H82" s="8" t="s">
        <v>17</v>
      </c>
      <c r="I82" s="29">
        <v>1</v>
      </c>
      <c r="J82" s="29">
        <v>1</v>
      </c>
      <c r="K82" s="29">
        <v>1</v>
      </c>
      <c r="L82" s="31">
        <v>1</v>
      </c>
      <c r="M82" s="29">
        <v>1</v>
      </c>
      <c r="N82" s="29">
        <v>1</v>
      </c>
      <c r="O82" s="29">
        <v>1</v>
      </c>
      <c r="P82" s="29">
        <v>1</v>
      </c>
      <c r="Q82" s="29">
        <v>1</v>
      </c>
      <c r="R82" s="29">
        <v>1</v>
      </c>
      <c r="S82" s="31">
        <v>1</v>
      </c>
      <c r="T82" s="29">
        <v>1</v>
      </c>
      <c r="U82" s="29">
        <v>1</v>
      </c>
      <c r="V82" s="29">
        <v>1</v>
      </c>
      <c r="W82" s="29">
        <v>1</v>
      </c>
      <c r="X82" s="29">
        <v>1</v>
      </c>
      <c r="Y82" s="29">
        <v>1</v>
      </c>
      <c r="Z82" s="31">
        <v>1</v>
      </c>
      <c r="AA82" s="29">
        <v>1</v>
      </c>
      <c r="AB82" s="29">
        <v>1</v>
      </c>
      <c r="AC82" s="29">
        <v>1</v>
      </c>
      <c r="AD82" s="29">
        <v>1</v>
      </c>
      <c r="AE82" s="29">
        <v>1</v>
      </c>
      <c r="AF82" s="29">
        <v>1</v>
      </c>
      <c r="AG82" s="31">
        <v>1</v>
      </c>
      <c r="AH82" s="29">
        <v>1</v>
      </c>
      <c r="AI82" s="29">
        <v>1</v>
      </c>
      <c r="AJ82" s="29">
        <v>1</v>
      </c>
      <c r="AK82" s="29">
        <v>1</v>
      </c>
      <c r="AL82" s="29">
        <v>1</v>
      </c>
      <c r="AM82" s="29">
        <v>1</v>
      </c>
    </row>
    <row r="83" spans="1:44" ht="52.5" customHeight="1">
      <c r="A83" s="47"/>
      <c r="B83" s="47"/>
      <c r="C83" s="57"/>
      <c r="D83" s="57"/>
      <c r="E83" s="53"/>
      <c r="F83" s="53"/>
      <c r="G83" s="53"/>
      <c r="H83" s="15" t="s">
        <v>18</v>
      </c>
      <c r="I83" s="29">
        <v>3</v>
      </c>
      <c r="J83" s="29">
        <v>3</v>
      </c>
      <c r="K83" s="29">
        <v>3</v>
      </c>
      <c r="L83" s="21">
        <f t="shared" ref="L83:L113" si="49">+K83/2</f>
        <v>1.5</v>
      </c>
      <c r="M83" s="29">
        <v>3</v>
      </c>
      <c r="N83" s="29">
        <v>3</v>
      </c>
      <c r="O83" s="29">
        <v>3</v>
      </c>
      <c r="P83" s="29">
        <v>3</v>
      </c>
      <c r="Q83" s="29">
        <v>3</v>
      </c>
      <c r="R83" s="29">
        <v>3</v>
      </c>
      <c r="S83" s="21">
        <f t="shared" ref="S83" si="50">+R83/2</f>
        <v>1.5</v>
      </c>
      <c r="T83" s="29">
        <v>3</v>
      </c>
      <c r="U83" s="29">
        <v>3</v>
      </c>
      <c r="V83" s="29">
        <v>3</v>
      </c>
      <c r="W83" s="29">
        <v>3</v>
      </c>
      <c r="X83" s="29">
        <v>3</v>
      </c>
      <c r="Y83" s="29">
        <v>3</v>
      </c>
      <c r="Z83" s="21">
        <f t="shared" si="47"/>
        <v>1.5</v>
      </c>
      <c r="AA83" s="29">
        <v>3</v>
      </c>
      <c r="AB83" s="29">
        <v>3</v>
      </c>
      <c r="AC83" s="29">
        <v>3</v>
      </c>
      <c r="AD83" s="29">
        <v>3</v>
      </c>
      <c r="AE83" s="29">
        <v>3</v>
      </c>
      <c r="AF83" s="29">
        <v>3</v>
      </c>
      <c r="AG83" s="21">
        <f t="shared" si="48"/>
        <v>1.5</v>
      </c>
      <c r="AH83" s="29">
        <v>3</v>
      </c>
      <c r="AI83" s="29">
        <v>3</v>
      </c>
      <c r="AJ83" s="29">
        <v>3</v>
      </c>
      <c r="AK83" s="29">
        <v>3</v>
      </c>
      <c r="AL83" s="29">
        <v>3</v>
      </c>
      <c r="AM83" s="29">
        <v>3</v>
      </c>
    </row>
    <row r="84" spans="1:44" ht="52.5" customHeight="1">
      <c r="A84" s="48"/>
      <c r="B84" s="48"/>
      <c r="C84" s="51"/>
      <c r="D84" s="51"/>
      <c r="E84" s="54"/>
      <c r="F84" s="54"/>
      <c r="G84" s="54"/>
      <c r="H84" s="11"/>
      <c r="I84" s="22">
        <f>+G77-SUM(I77:I83)</f>
        <v>113</v>
      </c>
      <c r="J84" s="22">
        <f t="shared" ref="J84:AM84" si="51">+I84-SUM(J77:J83)</f>
        <v>90</v>
      </c>
      <c r="K84" s="22">
        <f t="shared" si="51"/>
        <v>67</v>
      </c>
      <c r="L84" s="22">
        <f t="shared" si="51"/>
        <v>47</v>
      </c>
      <c r="M84" s="22">
        <f t="shared" si="51"/>
        <v>24</v>
      </c>
      <c r="N84" s="22">
        <f t="shared" si="51"/>
        <v>1</v>
      </c>
      <c r="O84" s="22">
        <f t="shared" si="51"/>
        <v>-22</v>
      </c>
      <c r="P84" s="22">
        <f t="shared" si="51"/>
        <v>-45</v>
      </c>
      <c r="Q84" s="22">
        <f t="shared" si="51"/>
        <v>-68</v>
      </c>
      <c r="R84" s="22">
        <f t="shared" si="51"/>
        <v>-91</v>
      </c>
      <c r="S84" s="22">
        <f t="shared" si="51"/>
        <v>-111</v>
      </c>
      <c r="T84" s="22">
        <f t="shared" si="51"/>
        <v>-134</v>
      </c>
      <c r="U84" s="22">
        <f t="shared" si="51"/>
        <v>-157</v>
      </c>
      <c r="V84" s="22">
        <f t="shared" si="51"/>
        <v>-180</v>
      </c>
      <c r="W84" s="22">
        <f t="shared" si="51"/>
        <v>-203</v>
      </c>
      <c r="X84" s="22">
        <f t="shared" si="51"/>
        <v>-226</v>
      </c>
      <c r="Y84" s="22">
        <f t="shared" si="51"/>
        <v>-249</v>
      </c>
      <c r="Z84" s="22">
        <f t="shared" si="51"/>
        <v>-269</v>
      </c>
      <c r="AA84" s="22">
        <f t="shared" si="51"/>
        <v>-292</v>
      </c>
      <c r="AB84" s="22">
        <f t="shared" si="51"/>
        <v>-315</v>
      </c>
      <c r="AC84" s="22">
        <f t="shared" si="51"/>
        <v>-338</v>
      </c>
      <c r="AD84" s="22">
        <f t="shared" si="51"/>
        <v>-361</v>
      </c>
      <c r="AE84" s="22">
        <f t="shared" si="51"/>
        <v>-384</v>
      </c>
      <c r="AF84" s="22">
        <f t="shared" si="51"/>
        <v>-407</v>
      </c>
      <c r="AG84" s="22">
        <f t="shared" si="51"/>
        <v>-427</v>
      </c>
      <c r="AH84" s="22">
        <f t="shared" si="51"/>
        <v>-450</v>
      </c>
      <c r="AI84" s="22">
        <f t="shared" si="51"/>
        <v>-473</v>
      </c>
      <c r="AJ84" s="22">
        <f t="shared" si="51"/>
        <v>-496</v>
      </c>
      <c r="AK84" s="22">
        <f t="shared" si="51"/>
        <v>-519</v>
      </c>
      <c r="AL84" s="22">
        <f t="shared" si="51"/>
        <v>-542</v>
      </c>
      <c r="AM84" s="22">
        <f t="shared" si="51"/>
        <v>-565</v>
      </c>
    </row>
    <row r="85" spans="1:44" ht="52.5" customHeight="1">
      <c r="A85" s="47">
        <v>12</v>
      </c>
      <c r="B85" s="46" t="s">
        <v>72</v>
      </c>
      <c r="C85" s="49" t="s">
        <v>73</v>
      </c>
      <c r="D85" s="49"/>
      <c r="E85" s="52">
        <v>1140</v>
      </c>
      <c r="F85" s="52">
        <v>17152</v>
      </c>
      <c r="G85" s="52">
        <f>+E85+F85</f>
        <v>18292</v>
      </c>
      <c r="H85" s="13" t="s">
        <v>74</v>
      </c>
      <c r="I85" s="27">
        <v>423</v>
      </c>
      <c r="J85" s="27">
        <v>423</v>
      </c>
      <c r="K85" s="27">
        <v>423</v>
      </c>
      <c r="L85" s="30">
        <v>112</v>
      </c>
      <c r="M85" s="27">
        <v>423</v>
      </c>
      <c r="N85" s="27">
        <v>423</v>
      </c>
      <c r="O85" s="27">
        <v>423</v>
      </c>
      <c r="P85" s="27">
        <v>423</v>
      </c>
      <c r="Q85" s="27">
        <v>423</v>
      </c>
      <c r="R85" s="27">
        <v>423</v>
      </c>
      <c r="S85" s="30">
        <v>112</v>
      </c>
      <c r="T85" s="27">
        <v>423</v>
      </c>
      <c r="U85" s="27">
        <v>423</v>
      </c>
      <c r="V85" s="27">
        <v>423</v>
      </c>
      <c r="W85" s="27">
        <v>423</v>
      </c>
      <c r="X85" s="27">
        <v>423</v>
      </c>
      <c r="Y85" s="27">
        <v>423</v>
      </c>
      <c r="Z85" s="30">
        <v>112</v>
      </c>
      <c r="AA85" s="27">
        <v>423</v>
      </c>
      <c r="AB85" s="27">
        <v>423</v>
      </c>
      <c r="AC85" s="27">
        <v>423</v>
      </c>
      <c r="AD85" s="27">
        <v>423</v>
      </c>
      <c r="AE85" s="27">
        <v>423</v>
      </c>
      <c r="AF85" s="27">
        <v>423</v>
      </c>
      <c r="AG85" s="30">
        <v>112</v>
      </c>
      <c r="AH85" s="27">
        <v>423</v>
      </c>
      <c r="AI85" s="27">
        <v>423</v>
      </c>
      <c r="AJ85" s="27">
        <v>423</v>
      </c>
      <c r="AK85" s="27">
        <v>423</v>
      </c>
      <c r="AL85" s="27">
        <v>423</v>
      </c>
      <c r="AM85" s="27">
        <v>423</v>
      </c>
    </row>
    <row r="86" spans="1:44" ht="52.5" customHeight="1">
      <c r="A86" s="47"/>
      <c r="B86" s="47"/>
      <c r="C86" s="50"/>
      <c r="D86" s="50"/>
      <c r="E86" s="53"/>
      <c r="F86" s="53"/>
      <c r="G86" s="53"/>
      <c r="H86" s="15" t="s">
        <v>75</v>
      </c>
      <c r="I86" s="27">
        <v>691</v>
      </c>
      <c r="J86" s="27">
        <v>691</v>
      </c>
      <c r="K86" s="27">
        <v>691</v>
      </c>
      <c r="L86" s="21">
        <v>280</v>
      </c>
      <c r="M86" s="27">
        <v>691</v>
      </c>
      <c r="N86" s="27">
        <v>691</v>
      </c>
      <c r="O86" s="27">
        <v>691</v>
      </c>
      <c r="P86" s="27">
        <v>691</v>
      </c>
      <c r="Q86" s="27">
        <v>691</v>
      </c>
      <c r="R86" s="27">
        <v>691</v>
      </c>
      <c r="S86" s="21">
        <v>280</v>
      </c>
      <c r="T86" s="27">
        <v>691</v>
      </c>
      <c r="U86" s="27">
        <v>691</v>
      </c>
      <c r="V86" s="27">
        <v>691</v>
      </c>
      <c r="W86" s="27">
        <v>691</v>
      </c>
      <c r="X86" s="27">
        <v>691</v>
      </c>
      <c r="Y86" s="27">
        <v>691</v>
      </c>
      <c r="Z86" s="21">
        <v>280</v>
      </c>
      <c r="AA86" s="27">
        <v>691</v>
      </c>
      <c r="AB86" s="27">
        <v>691</v>
      </c>
      <c r="AC86" s="27">
        <v>691</v>
      </c>
      <c r="AD86" s="27">
        <v>691</v>
      </c>
      <c r="AE86" s="27">
        <v>691</v>
      </c>
      <c r="AF86" s="27">
        <v>691</v>
      </c>
      <c r="AG86" s="21">
        <v>280</v>
      </c>
      <c r="AH86" s="27">
        <v>691</v>
      </c>
      <c r="AI86" s="27">
        <v>691</v>
      </c>
      <c r="AJ86" s="27">
        <v>691</v>
      </c>
      <c r="AK86" s="27">
        <v>691</v>
      </c>
      <c r="AL86" s="27">
        <v>691</v>
      </c>
      <c r="AM86" s="27">
        <v>691</v>
      </c>
    </row>
    <row r="87" spans="1:44" ht="52.5" customHeight="1">
      <c r="A87" s="47"/>
      <c r="B87" s="48"/>
      <c r="C87" s="51"/>
      <c r="D87" s="55"/>
      <c r="E87" s="54"/>
      <c r="F87" s="54"/>
      <c r="G87" s="54"/>
      <c r="H87" s="11"/>
      <c r="I87" s="22">
        <f>+G85-SUM(I85:I86)</f>
        <v>17178</v>
      </c>
      <c r="J87" s="22">
        <f>+I87-SUM(J85:J86)</f>
        <v>16064</v>
      </c>
      <c r="K87" s="22">
        <f t="shared" ref="K87:AM87" si="52">+J87-SUM(K85:K86)</f>
        <v>14950</v>
      </c>
      <c r="L87" s="22">
        <f t="shared" si="52"/>
        <v>14558</v>
      </c>
      <c r="M87" s="22">
        <f t="shared" si="52"/>
        <v>13444</v>
      </c>
      <c r="N87" s="22">
        <f t="shared" si="52"/>
        <v>12330</v>
      </c>
      <c r="O87" s="22">
        <f t="shared" si="52"/>
        <v>11216</v>
      </c>
      <c r="P87" s="22">
        <f t="shared" si="52"/>
        <v>10102</v>
      </c>
      <c r="Q87" s="22">
        <f t="shared" si="52"/>
        <v>8988</v>
      </c>
      <c r="R87" s="22">
        <f t="shared" si="52"/>
        <v>7874</v>
      </c>
      <c r="S87" s="22">
        <f t="shared" si="52"/>
        <v>7482</v>
      </c>
      <c r="T87" s="22">
        <f t="shared" si="52"/>
        <v>6368</v>
      </c>
      <c r="U87" s="22">
        <f t="shared" si="52"/>
        <v>5254</v>
      </c>
      <c r="V87" s="22">
        <f t="shared" si="52"/>
        <v>4140</v>
      </c>
      <c r="W87" s="22">
        <f t="shared" si="52"/>
        <v>3026</v>
      </c>
      <c r="X87" s="22">
        <f t="shared" si="52"/>
        <v>1912</v>
      </c>
      <c r="Y87" s="22">
        <f t="shared" si="52"/>
        <v>798</v>
      </c>
      <c r="Z87" s="22">
        <f t="shared" si="52"/>
        <v>406</v>
      </c>
      <c r="AA87" s="22">
        <f t="shared" si="52"/>
        <v>-708</v>
      </c>
      <c r="AB87" s="22">
        <f t="shared" si="52"/>
        <v>-1822</v>
      </c>
      <c r="AC87" s="22">
        <f t="shared" si="52"/>
        <v>-2936</v>
      </c>
      <c r="AD87" s="22">
        <f t="shared" si="52"/>
        <v>-4050</v>
      </c>
      <c r="AE87" s="22">
        <f t="shared" si="52"/>
        <v>-5164</v>
      </c>
      <c r="AF87" s="22">
        <f t="shared" si="52"/>
        <v>-6278</v>
      </c>
      <c r="AG87" s="22">
        <f t="shared" si="52"/>
        <v>-6670</v>
      </c>
      <c r="AH87" s="22">
        <f t="shared" si="52"/>
        <v>-7784</v>
      </c>
      <c r="AI87" s="22">
        <f t="shared" si="52"/>
        <v>-8898</v>
      </c>
      <c r="AJ87" s="22">
        <f t="shared" si="52"/>
        <v>-10012</v>
      </c>
      <c r="AK87" s="22">
        <f t="shared" si="52"/>
        <v>-11126</v>
      </c>
      <c r="AL87" s="22">
        <f t="shared" si="52"/>
        <v>-12240</v>
      </c>
      <c r="AM87" s="22">
        <f t="shared" si="52"/>
        <v>-13354</v>
      </c>
    </row>
    <row r="88" spans="1:44" ht="52.5" customHeight="1">
      <c r="A88" s="46">
        <v>13</v>
      </c>
      <c r="B88" s="46" t="s">
        <v>76</v>
      </c>
      <c r="C88" s="49" t="s">
        <v>77</v>
      </c>
      <c r="D88" s="49"/>
      <c r="E88" s="52">
        <v>13100</v>
      </c>
      <c r="F88" s="52">
        <f>VLOOKUP(B88,'[3]Total tồn vật tư 2'!$A$3:$F$586,6,0)</f>
        <v>0</v>
      </c>
      <c r="G88" s="52">
        <f>+E88+F88</f>
        <v>13100</v>
      </c>
      <c r="H88" s="13" t="s">
        <v>74</v>
      </c>
      <c r="I88" s="27">
        <v>423</v>
      </c>
      <c r="J88" s="27">
        <v>423</v>
      </c>
      <c r="K88" s="27">
        <v>423</v>
      </c>
      <c r="L88" s="30">
        <v>112</v>
      </c>
      <c r="M88" s="27">
        <v>423</v>
      </c>
      <c r="N88" s="27">
        <v>423</v>
      </c>
      <c r="O88" s="27">
        <v>423</v>
      </c>
      <c r="P88" s="27">
        <v>423</v>
      </c>
      <c r="Q88" s="27">
        <v>423</v>
      </c>
      <c r="R88" s="27">
        <v>423</v>
      </c>
      <c r="S88" s="30">
        <v>112</v>
      </c>
      <c r="T88" s="27">
        <v>423</v>
      </c>
      <c r="U88" s="27">
        <v>423</v>
      </c>
      <c r="V88" s="27">
        <v>423</v>
      </c>
      <c r="W88" s="27">
        <v>423</v>
      </c>
      <c r="X88" s="27">
        <v>423</v>
      </c>
      <c r="Y88" s="27">
        <v>423</v>
      </c>
      <c r="Z88" s="30">
        <v>112</v>
      </c>
      <c r="AA88" s="27">
        <v>423</v>
      </c>
      <c r="AB88" s="27">
        <v>423</v>
      </c>
      <c r="AC88" s="27">
        <v>423</v>
      </c>
      <c r="AD88" s="27">
        <v>423</v>
      </c>
      <c r="AE88" s="27">
        <v>423</v>
      </c>
      <c r="AF88" s="27">
        <v>423</v>
      </c>
      <c r="AG88" s="30">
        <v>112</v>
      </c>
      <c r="AH88" s="27">
        <v>423</v>
      </c>
      <c r="AI88" s="27">
        <v>423</v>
      </c>
      <c r="AJ88" s="27">
        <v>423</v>
      </c>
      <c r="AK88" s="27">
        <v>423</v>
      </c>
      <c r="AL88" s="27">
        <v>423</v>
      </c>
      <c r="AM88" s="27">
        <v>423</v>
      </c>
    </row>
    <row r="89" spans="1:44" ht="52.5" customHeight="1">
      <c r="A89" s="47"/>
      <c r="B89" s="47"/>
      <c r="C89" s="50"/>
      <c r="D89" s="50"/>
      <c r="E89" s="53"/>
      <c r="F89" s="53"/>
      <c r="G89" s="53"/>
      <c r="H89" s="15" t="s">
        <v>75</v>
      </c>
      <c r="I89" s="27">
        <v>691</v>
      </c>
      <c r="J89" s="27">
        <v>691</v>
      </c>
      <c r="K89" s="27">
        <v>691</v>
      </c>
      <c r="L89" s="21">
        <v>280</v>
      </c>
      <c r="M89" s="27">
        <v>691</v>
      </c>
      <c r="N89" s="27">
        <v>691</v>
      </c>
      <c r="O89" s="27">
        <v>691</v>
      </c>
      <c r="P89" s="27">
        <v>691</v>
      </c>
      <c r="Q89" s="27">
        <v>691</v>
      </c>
      <c r="R89" s="27">
        <v>691</v>
      </c>
      <c r="S89" s="21">
        <v>280</v>
      </c>
      <c r="T89" s="27">
        <v>691</v>
      </c>
      <c r="U89" s="27">
        <v>691</v>
      </c>
      <c r="V89" s="27">
        <v>691</v>
      </c>
      <c r="W89" s="27">
        <v>691</v>
      </c>
      <c r="X89" s="27">
        <v>691</v>
      </c>
      <c r="Y89" s="27">
        <v>691</v>
      </c>
      <c r="Z89" s="21">
        <v>280</v>
      </c>
      <c r="AA89" s="27">
        <v>691</v>
      </c>
      <c r="AB89" s="27">
        <v>691</v>
      </c>
      <c r="AC89" s="27">
        <v>691</v>
      </c>
      <c r="AD89" s="27">
        <v>691</v>
      </c>
      <c r="AE89" s="27">
        <v>691</v>
      </c>
      <c r="AF89" s="27">
        <v>691</v>
      </c>
      <c r="AG89" s="21">
        <v>280</v>
      </c>
      <c r="AH89" s="27">
        <v>691</v>
      </c>
      <c r="AI89" s="27">
        <v>691</v>
      </c>
      <c r="AJ89" s="27">
        <v>691</v>
      </c>
      <c r="AK89" s="27">
        <v>691</v>
      </c>
      <c r="AL89" s="27">
        <v>691</v>
      </c>
      <c r="AM89" s="27">
        <v>691</v>
      </c>
    </row>
    <row r="90" spans="1:44" ht="52.5" customHeight="1">
      <c r="A90" s="48"/>
      <c r="B90" s="48"/>
      <c r="C90" s="51"/>
      <c r="D90" s="55"/>
      <c r="E90" s="54"/>
      <c r="F90" s="54"/>
      <c r="G90" s="54"/>
      <c r="H90" s="11"/>
      <c r="I90" s="22">
        <f>+G88-SUM(I88:I89)</f>
        <v>11986</v>
      </c>
      <c r="J90" s="22">
        <f>+I90-SUM(J88:J89)</f>
        <v>10872</v>
      </c>
      <c r="K90" s="22">
        <f t="shared" ref="K90:AM90" si="53">+J90-SUM(K88:K89)</f>
        <v>9758</v>
      </c>
      <c r="L90" s="22">
        <f t="shared" si="53"/>
        <v>9366</v>
      </c>
      <c r="M90" s="22">
        <f t="shared" si="53"/>
        <v>8252</v>
      </c>
      <c r="N90" s="22">
        <f t="shared" si="53"/>
        <v>7138</v>
      </c>
      <c r="O90" s="22">
        <f t="shared" si="53"/>
        <v>6024</v>
      </c>
      <c r="P90" s="22">
        <f t="shared" si="53"/>
        <v>4910</v>
      </c>
      <c r="Q90" s="22">
        <f t="shared" si="53"/>
        <v>3796</v>
      </c>
      <c r="R90" s="22">
        <f t="shared" si="53"/>
        <v>2682</v>
      </c>
      <c r="S90" s="22">
        <f t="shared" si="53"/>
        <v>2290</v>
      </c>
      <c r="T90" s="22">
        <f t="shared" si="53"/>
        <v>1176</v>
      </c>
      <c r="U90" s="22">
        <f t="shared" si="53"/>
        <v>62</v>
      </c>
      <c r="V90" s="22">
        <f t="shared" si="53"/>
        <v>-1052</v>
      </c>
      <c r="W90" s="22">
        <f t="shared" si="53"/>
        <v>-2166</v>
      </c>
      <c r="X90" s="22">
        <f t="shared" si="53"/>
        <v>-3280</v>
      </c>
      <c r="Y90" s="22">
        <f t="shared" si="53"/>
        <v>-4394</v>
      </c>
      <c r="Z90" s="22">
        <f t="shared" si="53"/>
        <v>-4786</v>
      </c>
      <c r="AA90" s="22">
        <f t="shared" si="53"/>
        <v>-5900</v>
      </c>
      <c r="AB90" s="22">
        <f t="shared" si="53"/>
        <v>-7014</v>
      </c>
      <c r="AC90" s="22">
        <f t="shared" si="53"/>
        <v>-8128</v>
      </c>
      <c r="AD90" s="22">
        <f t="shared" si="53"/>
        <v>-9242</v>
      </c>
      <c r="AE90" s="22">
        <f t="shared" si="53"/>
        <v>-10356</v>
      </c>
      <c r="AF90" s="22">
        <f t="shared" si="53"/>
        <v>-11470</v>
      </c>
      <c r="AG90" s="22">
        <f t="shared" si="53"/>
        <v>-11862</v>
      </c>
      <c r="AH90" s="22">
        <f t="shared" si="53"/>
        <v>-12976</v>
      </c>
      <c r="AI90" s="22">
        <f t="shared" si="53"/>
        <v>-14090</v>
      </c>
      <c r="AJ90" s="22">
        <f t="shared" si="53"/>
        <v>-15204</v>
      </c>
      <c r="AK90" s="22">
        <f t="shared" si="53"/>
        <v>-16318</v>
      </c>
      <c r="AL90" s="22">
        <f t="shared" si="53"/>
        <v>-17432</v>
      </c>
      <c r="AM90" s="22">
        <f t="shared" si="53"/>
        <v>-18546</v>
      </c>
    </row>
    <row r="91" spans="1:44" ht="52.5" customHeight="1">
      <c r="A91" s="47">
        <v>14</v>
      </c>
      <c r="B91" s="46" t="s">
        <v>78</v>
      </c>
      <c r="C91" s="49" t="s">
        <v>79</v>
      </c>
      <c r="D91" s="49"/>
      <c r="E91" s="52">
        <v>5614</v>
      </c>
      <c r="F91" s="52">
        <v>0</v>
      </c>
      <c r="G91" s="52">
        <f>+E91+F91</f>
        <v>5614</v>
      </c>
      <c r="H91" s="13" t="s">
        <v>74</v>
      </c>
      <c r="I91" s="27">
        <v>138</v>
      </c>
      <c r="J91" s="27">
        <v>138</v>
      </c>
      <c r="K91" s="27">
        <v>138</v>
      </c>
      <c r="L91" s="30">
        <v>0</v>
      </c>
      <c r="M91" s="27">
        <v>139</v>
      </c>
      <c r="N91" s="27">
        <v>139</v>
      </c>
      <c r="O91" s="27">
        <v>139</v>
      </c>
      <c r="P91" s="27">
        <v>139</v>
      </c>
      <c r="Q91" s="27">
        <v>139</v>
      </c>
      <c r="R91" s="27">
        <v>139</v>
      </c>
      <c r="S91" s="30">
        <v>0</v>
      </c>
      <c r="T91" s="27">
        <v>138</v>
      </c>
      <c r="U91" s="27">
        <v>138</v>
      </c>
      <c r="V91" s="27">
        <v>138</v>
      </c>
      <c r="W91" s="27">
        <v>138</v>
      </c>
      <c r="X91" s="27">
        <v>138</v>
      </c>
      <c r="Y91" s="27">
        <v>138</v>
      </c>
      <c r="Z91" s="30">
        <v>0</v>
      </c>
      <c r="AA91" s="27">
        <v>138</v>
      </c>
      <c r="AB91" s="27">
        <v>138</v>
      </c>
      <c r="AC91" s="27">
        <v>138</v>
      </c>
      <c r="AD91" s="27">
        <v>138</v>
      </c>
      <c r="AE91" s="27">
        <v>138</v>
      </c>
      <c r="AF91" s="27">
        <v>138</v>
      </c>
      <c r="AG91" s="30">
        <v>0</v>
      </c>
      <c r="AH91" s="27">
        <v>138</v>
      </c>
      <c r="AI91" s="27">
        <v>138</v>
      </c>
      <c r="AJ91" s="27">
        <v>138</v>
      </c>
      <c r="AK91" s="27">
        <v>138</v>
      </c>
      <c r="AL91" s="27">
        <v>138</v>
      </c>
      <c r="AM91" s="27">
        <v>138</v>
      </c>
    </row>
    <row r="92" spans="1:44" ht="52.5" customHeight="1">
      <c r="A92" s="47"/>
      <c r="B92" s="47"/>
      <c r="C92" s="50"/>
      <c r="D92" s="50"/>
      <c r="E92" s="53"/>
      <c r="F92" s="53"/>
      <c r="G92" s="53"/>
      <c r="H92" s="15" t="s">
        <v>75</v>
      </c>
      <c r="I92" s="27">
        <v>439</v>
      </c>
      <c r="J92" s="27">
        <v>439</v>
      </c>
      <c r="K92" s="27">
        <v>439</v>
      </c>
      <c r="L92" s="30">
        <v>0</v>
      </c>
      <c r="M92" s="27">
        <v>439</v>
      </c>
      <c r="N92" s="27">
        <v>439</v>
      </c>
      <c r="O92" s="27">
        <v>439</v>
      </c>
      <c r="P92" s="27">
        <v>439</v>
      </c>
      <c r="Q92" s="27">
        <v>439</v>
      </c>
      <c r="R92" s="27">
        <v>439</v>
      </c>
      <c r="S92" s="30">
        <v>250</v>
      </c>
      <c r="T92" s="27">
        <v>439</v>
      </c>
      <c r="U92" s="27">
        <v>439</v>
      </c>
      <c r="V92" s="27">
        <v>439</v>
      </c>
      <c r="W92" s="27">
        <v>439</v>
      </c>
      <c r="X92" s="27">
        <v>439</v>
      </c>
      <c r="Y92" s="27">
        <v>439</v>
      </c>
      <c r="Z92" s="30">
        <v>0</v>
      </c>
      <c r="AA92" s="27">
        <v>439</v>
      </c>
      <c r="AB92" s="27">
        <v>439</v>
      </c>
      <c r="AC92" s="27">
        <v>439</v>
      </c>
      <c r="AD92" s="27">
        <v>439</v>
      </c>
      <c r="AE92" s="27">
        <v>439</v>
      </c>
      <c r="AF92" s="27">
        <v>439</v>
      </c>
      <c r="AG92" s="30">
        <v>0</v>
      </c>
      <c r="AH92" s="27">
        <v>439</v>
      </c>
      <c r="AI92" s="27">
        <v>439</v>
      </c>
      <c r="AJ92" s="27">
        <v>439</v>
      </c>
      <c r="AK92" s="27">
        <v>439</v>
      </c>
      <c r="AL92" s="27">
        <v>439</v>
      </c>
      <c r="AM92" s="27">
        <v>439</v>
      </c>
      <c r="AN92" s="5"/>
      <c r="AO92" s="5"/>
      <c r="AP92" s="5"/>
      <c r="AQ92" s="5"/>
      <c r="AR92" s="5"/>
    </row>
    <row r="93" spans="1:44" ht="52.5" customHeight="1">
      <c r="A93" s="47"/>
      <c r="B93" s="48"/>
      <c r="C93" s="55"/>
      <c r="D93" s="55"/>
      <c r="E93" s="54"/>
      <c r="F93" s="54"/>
      <c r="G93" s="54"/>
      <c r="H93" s="11"/>
      <c r="I93" s="22">
        <f>+G91-SUM(I91:I92)</f>
        <v>5037</v>
      </c>
      <c r="J93" s="22">
        <f>+I93-SUM(J91:J92)</f>
        <v>4460</v>
      </c>
      <c r="K93" s="22">
        <f t="shared" ref="K93:AM93" si="54">+J93-SUM(K91:K92)</f>
        <v>3883</v>
      </c>
      <c r="L93" s="22">
        <f t="shared" si="54"/>
        <v>3883</v>
      </c>
      <c r="M93" s="22">
        <f t="shared" si="54"/>
        <v>3305</v>
      </c>
      <c r="N93" s="22">
        <f t="shared" si="54"/>
        <v>2727</v>
      </c>
      <c r="O93" s="22">
        <f t="shared" si="54"/>
        <v>2149</v>
      </c>
      <c r="P93" s="22">
        <f t="shared" si="54"/>
        <v>1571</v>
      </c>
      <c r="Q93" s="22">
        <f t="shared" si="54"/>
        <v>993</v>
      </c>
      <c r="R93" s="22">
        <f t="shared" si="54"/>
        <v>415</v>
      </c>
      <c r="S93" s="22">
        <f t="shared" si="54"/>
        <v>165</v>
      </c>
      <c r="T93" s="22">
        <f t="shared" si="54"/>
        <v>-412</v>
      </c>
      <c r="U93" s="22">
        <f t="shared" si="54"/>
        <v>-989</v>
      </c>
      <c r="V93" s="22">
        <f t="shared" si="54"/>
        <v>-1566</v>
      </c>
      <c r="W93" s="22">
        <f t="shared" si="54"/>
        <v>-2143</v>
      </c>
      <c r="X93" s="22">
        <f t="shared" si="54"/>
        <v>-2720</v>
      </c>
      <c r="Y93" s="22">
        <f t="shared" si="54"/>
        <v>-3297</v>
      </c>
      <c r="Z93" s="22">
        <f t="shared" si="54"/>
        <v>-3297</v>
      </c>
      <c r="AA93" s="22">
        <f t="shared" si="54"/>
        <v>-3874</v>
      </c>
      <c r="AB93" s="22">
        <f t="shared" si="54"/>
        <v>-4451</v>
      </c>
      <c r="AC93" s="22">
        <f t="shared" si="54"/>
        <v>-5028</v>
      </c>
      <c r="AD93" s="22">
        <f t="shared" si="54"/>
        <v>-5605</v>
      </c>
      <c r="AE93" s="22">
        <f t="shared" si="54"/>
        <v>-6182</v>
      </c>
      <c r="AF93" s="22">
        <f t="shared" si="54"/>
        <v>-6759</v>
      </c>
      <c r="AG93" s="22">
        <f t="shared" si="54"/>
        <v>-6759</v>
      </c>
      <c r="AH93" s="22">
        <f t="shared" si="54"/>
        <v>-7336</v>
      </c>
      <c r="AI93" s="22">
        <f t="shared" si="54"/>
        <v>-7913</v>
      </c>
      <c r="AJ93" s="22">
        <f t="shared" si="54"/>
        <v>-8490</v>
      </c>
      <c r="AK93" s="22">
        <f t="shared" si="54"/>
        <v>-9067</v>
      </c>
      <c r="AL93" s="22">
        <f t="shared" si="54"/>
        <v>-9644</v>
      </c>
      <c r="AM93" s="22">
        <f t="shared" si="54"/>
        <v>-10221</v>
      </c>
    </row>
    <row r="94" spans="1:44" ht="52.5" customHeight="1">
      <c r="A94" s="46">
        <v>15</v>
      </c>
      <c r="B94" s="46" t="s">
        <v>80</v>
      </c>
      <c r="C94" s="49" t="s">
        <v>81</v>
      </c>
      <c r="D94" s="49"/>
      <c r="E94" s="52">
        <v>4</v>
      </c>
      <c r="F94" s="52">
        <v>0</v>
      </c>
      <c r="G94" s="52">
        <f>+E94+F94</f>
        <v>4</v>
      </c>
      <c r="H94" s="13" t="s">
        <v>82</v>
      </c>
      <c r="I94" s="27"/>
      <c r="J94" s="27">
        <v>0</v>
      </c>
      <c r="K94" s="27">
        <v>1</v>
      </c>
      <c r="L94" s="21">
        <v>0</v>
      </c>
      <c r="M94" s="27">
        <v>0</v>
      </c>
      <c r="N94" s="27">
        <v>0</v>
      </c>
      <c r="O94" s="27">
        <v>0</v>
      </c>
      <c r="P94" s="27">
        <v>0</v>
      </c>
      <c r="Q94" s="27"/>
      <c r="R94" s="27">
        <v>1</v>
      </c>
      <c r="S94" s="30">
        <v>0</v>
      </c>
      <c r="T94" s="27">
        <v>0</v>
      </c>
      <c r="U94" s="27">
        <v>0</v>
      </c>
      <c r="V94" s="27">
        <v>0</v>
      </c>
      <c r="W94" s="27">
        <v>0</v>
      </c>
      <c r="X94" s="27"/>
      <c r="Y94" s="27">
        <v>1</v>
      </c>
      <c r="Z94" s="21"/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1</v>
      </c>
      <c r="AG94" s="21"/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1</v>
      </c>
    </row>
    <row r="95" spans="1:44" ht="52.5" customHeight="1">
      <c r="A95" s="47"/>
      <c r="B95" s="47"/>
      <c r="C95" s="50"/>
      <c r="D95" s="50"/>
      <c r="E95" s="53"/>
      <c r="F95" s="53"/>
      <c r="G95" s="53"/>
      <c r="H95" s="15" t="s">
        <v>83</v>
      </c>
      <c r="I95" s="29"/>
      <c r="J95" s="27">
        <v>0</v>
      </c>
      <c r="K95" s="27">
        <v>1</v>
      </c>
      <c r="L95" s="21">
        <v>0</v>
      </c>
      <c r="M95" s="27">
        <v>0</v>
      </c>
      <c r="N95" s="27">
        <v>0</v>
      </c>
      <c r="O95" s="27">
        <v>0</v>
      </c>
      <c r="P95" s="27">
        <v>0</v>
      </c>
      <c r="Q95" s="29"/>
      <c r="R95" s="27">
        <v>1</v>
      </c>
      <c r="S95" s="30">
        <v>0</v>
      </c>
      <c r="T95" s="27">
        <v>0</v>
      </c>
      <c r="U95" s="27">
        <v>0</v>
      </c>
      <c r="V95" s="27">
        <v>0</v>
      </c>
      <c r="W95" s="27">
        <v>0</v>
      </c>
      <c r="X95" s="27"/>
      <c r="Y95" s="29">
        <v>1</v>
      </c>
      <c r="Z95" s="21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1</v>
      </c>
      <c r="AG95" s="21"/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1</v>
      </c>
    </row>
    <row r="96" spans="1:44" ht="52.5" customHeight="1">
      <c r="A96" s="48"/>
      <c r="B96" s="48"/>
      <c r="C96" s="55"/>
      <c r="D96" s="55"/>
      <c r="E96" s="54"/>
      <c r="F96" s="54"/>
      <c r="G96" s="54"/>
      <c r="H96" s="11"/>
      <c r="I96" s="22">
        <f>+G94-SUM(I94:I95)</f>
        <v>4</v>
      </c>
      <c r="J96" s="22">
        <f>+I96-SUM(J94:J95)</f>
        <v>4</v>
      </c>
      <c r="K96" s="22">
        <f t="shared" ref="K96" si="55">+J96-SUM(K94:K95)</f>
        <v>2</v>
      </c>
      <c r="L96" s="22">
        <f>+K96-SUM(L94:L95)</f>
        <v>2</v>
      </c>
      <c r="M96" s="22">
        <f t="shared" ref="M96:AM96" si="56">+L96-SUM(M94:M95)</f>
        <v>2</v>
      </c>
      <c r="N96" s="22">
        <f t="shared" si="56"/>
        <v>2</v>
      </c>
      <c r="O96" s="22">
        <f t="shared" si="56"/>
        <v>2</v>
      </c>
      <c r="P96" s="22">
        <f t="shared" si="56"/>
        <v>2</v>
      </c>
      <c r="Q96" s="22">
        <f t="shared" si="56"/>
        <v>2</v>
      </c>
      <c r="R96" s="22">
        <f t="shared" si="56"/>
        <v>0</v>
      </c>
      <c r="S96" s="22">
        <f t="shared" si="56"/>
        <v>0</v>
      </c>
      <c r="T96" s="22">
        <f t="shared" si="56"/>
        <v>0</v>
      </c>
      <c r="U96" s="22">
        <f t="shared" si="56"/>
        <v>0</v>
      </c>
      <c r="V96" s="22">
        <f t="shared" si="56"/>
        <v>0</v>
      </c>
      <c r="W96" s="22">
        <f t="shared" si="56"/>
        <v>0</v>
      </c>
      <c r="X96" s="22">
        <f t="shared" si="56"/>
        <v>0</v>
      </c>
      <c r="Y96" s="22">
        <f t="shared" si="56"/>
        <v>-2</v>
      </c>
      <c r="Z96" s="22">
        <f t="shared" si="56"/>
        <v>-2</v>
      </c>
      <c r="AA96" s="22">
        <f t="shared" si="56"/>
        <v>-2</v>
      </c>
      <c r="AB96" s="22">
        <f t="shared" si="56"/>
        <v>-2</v>
      </c>
      <c r="AC96" s="22">
        <f t="shared" si="56"/>
        <v>-2</v>
      </c>
      <c r="AD96" s="22">
        <f t="shared" si="56"/>
        <v>-2</v>
      </c>
      <c r="AE96" s="22">
        <f t="shared" si="56"/>
        <v>-2</v>
      </c>
      <c r="AF96" s="22">
        <f t="shared" si="56"/>
        <v>-4</v>
      </c>
      <c r="AG96" s="22">
        <f t="shared" si="56"/>
        <v>-4</v>
      </c>
      <c r="AH96" s="22">
        <f t="shared" si="56"/>
        <v>-4</v>
      </c>
      <c r="AI96" s="22">
        <f t="shared" si="56"/>
        <v>-4</v>
      </c>
      <c r="AJ96" s="22">
        <f t="shared" si="56"/>
        <v>-4</v>
      </c>
      <c r="AK96" s="22">
        <f t="shared" si="56"/>
        <v>-4</v>
      </c>
      <c r="AL96" s="22">
        <f t="shared" si="56"/>
        <v>-4</v>
      </c>
      <c r="AM96" s="22">
        <f t="shared" si="56"/>
        <v>-6</v>
      </c>
    </row>
    <row r="97" spans="1:39" ht="52.5" customHeight="1">
      <c r="A97" s="47">
        <v>16</v>
      </c>
      <c r="B97" s="46" t="s">
        <v>84</v>
      </c>
      <c r="C97" s="49" t="s">
        <v>85</v>
      </c>
      <c r="D97" s="49"/>
      <c r="E97" s="52">
        <v>2</v>
      </c>
      <c r="F97" s="52">
        <v>0</v>
      </c>
      <c r="G97" s="52">
        <f>+E97+F97</f>
        <v>2</v>
      </c>
      <c r="H97" s="13" t="s">
        <v>82</v>
      </c>
      <c r="I97" s="27">
        <v>0</v>
      </c>
      <c r="J97" s="27">
        <v>0</v>
      </c>
      <c r="K97" s="27">
        <v>1</v>
      </c>
      <c r="L97" s="21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1</v>
      </c>
      <c r="S97" s="21">
        <f t="shared" ref="S97:S113" si="57">+R97/2</f>
        <v>0.5</v>
      </c>
      <c r="T97" s="27">
        <v>0</v>
      </c>
      <c r="U97" s="27">
        <v>0</v>
      </c>
      <c r="V97" s="27">
        <v>0</v>
      </c>
      <c r="W97" s="27">
        <v>0</v>
      </c>
      <c r="X97" s="27"/>
      <c r="Y97" s="27">
        <v>1</v>
      </c>
      <c r="Z97" s="21"/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1</v>
      </c>
      <c r="AG97" s="21">
        <f t="shared" si="48"/>
        <v>0.5</v>
      </c>
      <c r="AH97" s="27">
        <v>0</v>
      </c>
      <c r="AI97" s="27">
        <v>0</v>
      </c>
      <c r="AJ97" s="27">
        <v>0</v>
      </c>
      <c r="AK97" s="27">
        <v>0</v>
      </c>
      <c r="AL97" s="27">
        <v>0</v>
      </c>
      <c r="AM97" s="27">
        <v>1</v>
      </c>
    </row>
    <row r="98" spans="1:39" ht="52.5" customHeight="1">
      <c r="A98" s="47"/>
      <c r="B98" s="47"/>
      <c r="C98" s="50"/>
      <c r="D98" s="50"/>
      <c r="E98" s="53"/>
      <c r="F98" s="53"/>
      <c r="G98" s="53"/>
      <c r="H98" s="15" t="s">
        <v>83</v>
      </c>
      <c r="I98" s="29"/>
      <c r="J98" s="29"/>
      <c r="K98" s="27">
        <v>1</v>
      </c>
      <c r="L98" s="21"/>
      <c r="M98" s="29"/>
      <c r="N98" s="29"/>
      <c r="O98" s="29"/>
      <c r="P98" s="29"/>
      <c r="Q98" s="29"/>
      <c r="R98" s="29">
        <v>1</v>
      </c>
      <c r="S98" s="21">
        <f t="shared" si="57"/>
        <v>0.5</v>
      </c>
      <c r="T98" s="27">
        <v>0</v>
      </c>
      <c r="U98" s="27">
        <v>0</v>
      </c>
      <c r="V98" s="27">
        <v>0</v>
      </c>
      <c r="W98" s="27">
        <v>0</v>
      </c>
      <c r="X98" s="27"/>
      <c r="Y98" s="29">
        <v>1</v>
      </c>
      <c r="Z98" s="21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1</v>
      </c>
      <c r="AG98" s="21">
        <f t="shared" si="48"/>
        <v>0.5</v>
      </c>
      <c r="AH98" s="27">
        <v>0</v>
      </c>
      <c r="AI98" s="27">
        <v>0</v>
      </c>
      <c r="AJ98" s="27">
        <v>0</v>
      </c>
      <c r="AK98" s="27">
        <v>0</v>
      </c>
      <c r="AL98" s="27">
        <v>0</v>
      </c>
      <c r="AM98" s="27">
        <v>1</v>
      </c>
    </row>
    <row r="99" spans="1:39" ht="52.5" customHeight="1">
      <c r="A99" s="47"/>
      <c r="B99" s="48"/>
      <c r="C99" s="51"/>
      <c r="D99" s="55"/>
      <c r="E99" s="54"/>
      <c r="F99" s="54"/>
      <c r="G99" s="54"/>
      <c r="H99" s="11"/>
      <c r="I99" s="22">
        <f>+G97-SUM(I97:I98)</f>
        <v>2</v>
      </c>
      <c r="J99" s="22">
        <f>+I99-SUM(J97:J98)</f>
        <v>2</v>
      </c>
      <c r="K99" s="22">
        <f t="shared" ref="K99:AM99" si="58">+J99-SUM(K97:K98)</f>
        <v>0</v>
      </c>
      <c r="L99" s="22">
        <f t="shared" si="58"/>
        <v>0</v>
      </c>
      <c r="M99" s="22">
        <f t="shared" si="58"/>
        <v>0</v>
      </c>
      <c r="N99" s="22">
        <f t="shared" si="58"/>
        <v>0</v>
      </c>
      <c r="O99" s="22">
        <f t="shared" si="58"/>
        <v>0</v>
      </c>
      <c r="P99" s="22">
        <f t="shared" si="58"/>
        <v>0</v>
      </c>
      <c r="Q99" s="22">
        <f t="shared" si="58"/>
        <v>0</v>
      </c>
      <c r="R99" s="22">
        <f t="shared" si="58"/>
        <v>-2</v>
      </c>
      <c r="S99" s="22">
        <f t="shared" si="58"/>
        <v>-3</v>
      </c>
      <c r="T99" s="22">
        <f t="shared" si="58"/>
        <v>-3</v>
      </c>
      <c r="U99" s="22">
        <f t="shared" si="58"/>
        <v>-3</v>
      </c>
      <c r="V99" s="22">
        <f t="shared" si="58"/>
        <v>-3</v>
      </c>
      <c r="W99" s="22">
        <f t="shared" si="58"/>
        <v>-3</v>
      </c>
      <c r="X99" s="22">
        <f t="shared" si="58"/>
        <v>-3</v>
      </c>
      <c r="Y99" s="22">
        <f t="shared" si="58"/>
        <v>-5</v>
      </c>
      <c r="Z99" s="22">
        <f t="shared" si="58"/>
        <v>-5</v>
      </c>
      <c r="AA99" s="22">
        <f t="shared" si="58"/>
        <v>-5</v>
      </c>
      <c r="AB99" s="22">
        <f t="shared" si="58"/>
        <v>-5</v>
      </c>
      <c r="AC99" s="22">
        <f t="shared" si="58"/>
        <v>-5</v>
      </c>
      <c r="AD99" s="22">
        <f t="shared" si="58"/>
        <v>-5</v>
      </c>
      <c r="AE99" s="22">
        <f t="shared" si="58"/>
        <v>-5</v>
      </c>
      <c r="AF99" s="22">
        <f t="shared" si="58"/>
        <v>-7</v>
      </c>
      <c r="AG99" s="22">
        <f t="shared" si="58"/>
        <v>-8</v>
      </c>
      <c r="AH99" s="22">
        <f t="shared" si="58"/>
        <v>-8</v>
      </c>
      <c r="AI99" s="22">
        <f t="shared" si="58"/>
        <v>-8</v>
      </c>
      <c r="AJ99" s="22">
        <f t="shared" si="58"/>
        <v>-8</v>
      </c>
      <c r="AK99" s="22">
        <f t="shared" si="58"/>
        <v>-8</v>
      </c>
      <c r="AL99" s="22">
        <f t="shared" si="58"/>
        <v>-8</v>
      </c>
      <c r="AM99" s="22">
        <f t="shared" si="58"/>
        <v>-10</v>
      </c>
    </row>
    <row r="100" spans="1:39" ht="52.5" customHeight="1">
      <c r="A100" s="47">
        <v>18</v>
      </c>
      <c r="B100" s="46" t="s">
        <v>86</v>
      </c>
      <c r="C100" s="49" t="s">
        <v>87</v>
      </c>
      <c r="D100" s="49"/>
      <c r="E100" s="52">
        <v>71</v>
      </c>
      <c r="F100" s="52">
        <f>VLOOKUP(B100,'[3]Total tồn vật tư 2'!$A$3:$F$586,6,0)</f>
        <v>0</v>
      </c>
      <c r="G100" s="52">
        <f>+E100+F100</f>
        <v>71</v>
      </c>
      <c r="H100" s="8" t="s">
        <v>11</v>
      </c>
      <c r="I100" s="27">
        <v>1</v>
      </c>
      <c r="J100" s="27">
        <v>1</v>
      </c>
      <c r="K100" s="27">
        <v>1</v>
      </c>
      <c r="L100" s="21">
        <f>+K100/2</f>
        <v>0.5</v>
      </c>
      <c r="M100" s="27">
        <v>1</v>
      </c>
      <c r="N100" s="27">
        <v>1</v>
      </c>
      <c r="O100" s="27">
        <v>1</v>
      </c>
      <c r="P100" s="27">
        <v>1</v>
      </c>
      <c r="Q100" s="27">
        <v>1</v>
      </c>
      <c r="R100" s="27">
        <v>1</v>
      </c>
      <c r="S100" s="21">
        <f>+R100/2</f>
        <v>0.5</v>
      </c>
      <c r="T100" s="27">
        <v>1</v>
      </c>
      <c r="U100" s="27">
        <v>1</v>
      </c>
      <c r="V100" s="27">
        <v>1</v>
      </c>
      <c r="W100" s="27">
        <v>1</v>
      </c>
      <c r="X100" s="27">
        <v>1</v>
      </c>
      <c r="Y100" s="27">
        <v>1</v>
      </c>
      <c r="Z100" s="21">
        <f>+Y100/2</f>
        <v>0.5</v>
      </c>
      <c r="AA100" s="27">
        <v>1</v>
      </c>
      <c r="AB100" s="27">
        <v>1</v>
      </c>
      <c r="AC100" s="27">
        <v>1</v>
      </c>
      <c r="AD100" s="27">
        <v>1</v>
      </c>
      <c r="AE100" s="27">
        <v>1</v>
      </c>
      <c r="AF100" s="27">
        <v>1</v>
      </c>
      <c r="AG100" s="21">
        <f t="shared" si="48"/>
        <v>0.5</v>
      </c>
      <c r="AH100" s="27">
        <v>1</v>
      </c>
      <c r="AI100" s="27">
        <v>1</v>
      </c>
      <c r="AJ100" s="27">
        <v>1</v>
      </c>
      <c r="AK100" s="27">
        <v>1</v>
      </c>
      <c r="AL100" s="27">
        <v>1</v>
      </c>
      <c r="AM100" s="27">
        <v>1</v>
      </c>
    </row>
    <row r="101" spans="1:39" ht="52.5" customHeight="1">
      <c r="A101" s="47"/>
      <c r="B101" s="47"/>
      <c r="C101" s="50"/>
      <c r="D101" s="50"/>
      <c r="E101" s="53"/>
      <c r="F101" s="53"/>
      <c r="G101" s="53"/>
      <c r="H101" s="8" t="s">
        <v>12</v>
      </c>
      <c r="I101" s="27">
        <v>1</v>
      </c>
      <c r="J101" s="27">
        <v>1</v>
      </c>
      <c r="K101" s="27">
        <v>1</v>
      </c>
      <c r="L101" s="21">
        <f t="shared" ref="L101:L106" si="59">+K101/2</f>
        <v>0.5</v>
      </c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1">
        <f t="shared" ref="S101:S107" si="60">+R101/2</f>
        <v>0.5</v>
      </c>
      <c r="T101" s="27">
        <v>1</v>
      </c>
      <c r="U101" s="27">
        <v>1</v>
      </c>
      <c r="V101" s="27">
        <v>1</v>
      </c>
      <c r="W101" s="27">
        <v>1</v>
      </c>
      <c r="X101" s="27">
        <v>1</v>
      </c>
      <c r="Y101" s="27">
        <v>1</v>
      </c>
      <c r="Z101" s="21">
        <f t="shared" ref="Z101:Z107" si="61">+Y101/2</f>
        <v>0.5</v>
      </c>
      <c r="AA101" s="27">
        <v>1</v>
      </c>
      <c r="AB101" s="27">
        <v>1</v>
      </c>
      <c r="AC101" s="27">
        <v>1</v>
      </c>
      <c r="AD101" s="27">
        <v>1</v>
      </c>
      <c r="AE101" s="27">
        <v>1</v>
      </c>
      <c r="AF101" s="27">
        <v>1</v>
      </c>
      <c r="AG101" s="21">
        <f t="shared" si="48"/>
        <v>0.5</v>
      </c>
      <c r="AH101" s="27">
        <v>1</v>
      </c>
      <c r="AI101" s="27">
        <v>1</v>
      </c>
      <c r="AJ101" s="27">
        <v>1</v>
      </c>
      <c r="AK101" s="27">
        <v>1</v>
      </c>
      <c r="AL101" s="27">
        <v>1</v>
      </c>
      <c r="AM101" s="27">
        <v>1</v>
      </c>
    </row>
    <row r="102" spans="1:39" ht="52.5" customHeight="1">
      <c r="A102" s="47"/>
      <c r="B102" s="47"/>
      <c r="C102" s="50"/>
      <c r="D102" s="50"/>
      <c r="E102" s="53"/>
      <c r="F102" s="53"/>
      <c r="G102" s="53"/>
      <c r="H102" s="8" t="s">
        <v>61</v>
      </c>
      <c r="I102" s="27">
        <v>1</v>
      </c>
      <c r="J102" s="27">
        <v>1</v>
      </c>
      <c r="K102" s="27">
        <v>1</v>
      </c>
      <c r="L102" s="21">
        <f t="shared" si="59"/>
        <v>0.5</v>
      </c>
      <c r="M102" s="27">
        <v>1</v>
      </c>
      <c r="N102" s="27">
        <v>1</v>
      </c>
      <c r="O102" s="27">
        <v>1</v>
      </c>
      <c r="P102" s="27">
        <v>1</v>
      </c>
      <c r="Q102" s="27">
        <v>1</v>
      </c>
      <c r="R102" s="27">
        <v>1</v>
      </c>
      <c r="S102" s="21">
        <f t="shared" si="60"/>
        <v>0.5</v>
      </c>
      <c r="T102" s="27">
        <v>1</v>
      </c>
      <c r="U102" s="27">
        <v>1</v>
      </c>
      <c r="V102" s="27">
        <v>1</v>
      </c>
      <c r="W102" s="27">
        <v>1</v>
      </c>
      <c r="X102" s="27">
        <v>1</v>
      </c>
      <c r="Y102" s="27">
        <v>1</v>
      </c>
      <c r="Z102" s="21">
        <f t="shared" si="61"/>
        <v>0.5</v>
      </c>
      <c r="AA102" s="27">
        <v>1</v>
      </c>
      <c r="AB102" s="27">
        <v>1</v>
      </c>
      <c r="AC102" s="27">
        <v>1</v>
      </c>
      <c r="AD102" s="27">
        <v>1</v>
      </c>
      <c r="AE102" s="27">
        <v>1</v>
      </c>
      <c r="AF102" s="27">
        <v>1</v>
      </c>
      <c r="AG102" s="21">
        <f t="shared" si="48"/>
        <v>0.5</v>
      </c>
      <c r="AH102" s="27">
        <v>1</v>
      </c>
      <c r="AI102" s="27">
        <v>1</v>
      </c>
      <c r="AJ102" s="27">
        <v>1</v>
      </c>
      <c r="AK102" s="27">
        <v>1</v>
      </c>
      <c r="AL102" s="27">
        <v>1</v>
      </c>
      <c r="AM102" s="27">
        <v>1</v>
      </c>
    </row>
    <row r="103" spans="1:39" ht="52.5" customHeight="1">
      <c r="A103" s="47"/>
      <c r="B103" s="47"/>
      <c r="C103" s="50"/>
      <c r="D103" s="50"/>
      <c r="E103" s="53"/>
      <c r="F103" s="53"/>
      <c r="G103" s="53"/>
      <c r="H103" s="8" t="s">
        <v>68</v>
      </c>
      <c r="I103" s="27">
        <v>2</v>
      </c>
      <c r="J103" s="27">
        <v>2</v>
      </c>
      <c r="K103" s="27">
        <v>2</v>
      </c>
      <c r="L103" s="21">
        <f t="shared" si="59"/>
        <v>1</v>
      </c>
      <c r="M103" s="27">
        <v>2</v>
      </c>
      <c r="N103" s="27">
        <v>2</v>
      </c>
      <c r="O103" s="27">
        <v>2</v>
      </c>
      <c r="P103" s="27">
        <v>2</v>
      </c>
      <c r="Q103" s="27">
        <v>2</v>
      </c>
      <c r="R103" s="27">
        <v>2</v>
      </c>
      <c r="S103" s="21">
        <f t="shared" si="60"/>
        <v>1</v>
      </c>
      <c r="T103" s="27">
        <v>2</v>
      </c>
      <c r="U103" s="27">
        <v>2</v>
      </c>
      <c r="V103" s="27">
        <v>2</v>
      </c>
      <c r="W103" s="27">
        <v>2</v>
      </c>
      <c r="X103" s="27">
        <v>2</v>
      </c>
      <c r="Y103" s="27">
        <v>2</v>
      </c>
      <c r="Z103" s="21">
        <f t="shared" si="61"/>
        <v>1</v>
      </c>
      <c r="AA103" s="27">
        <v>2</v>
      </c>
      <c r="AB103" s="27">
        <v>2</v>
      </c>
      <c r="AC103" s="27">
        <v>2</v>
      </c>
      <c r="AD103" s="27">
        <v>2</v>
      </c>
      <c r="AE103" s="27">
        <v>2</v>
      </c>
      <c r="AF103" s="27">
        <v>2</v>
      </c>
      <c r="AG103" s="21">
        <f t="shared" si="48"/>
        <v>1</v>
      </c>
      <c r="AH103" s="27">
        <v>2</v>
      </c>
      <c r="AI103" s="27">
        <v>2</v>
      </c>
      <c r="AJ103" s="27">
        <v>2</v>
      </c>
      <c r="AK103" s="27">
        <v>2</v>
      </c>
      <c r="AL103" s="27">
        <v>2</v>
      </c>
      <c r="AM103" s="27">
        <v>2</v>
      </c>
    </row>
    <row r="104" spans="1:39" ht="52.5" customHeight="1">
      <c r="A104" s="47"/>
      <c r="B104" s="47"/>
      <c r="C104" s="50"/>
      <c r="D104" s="50"/>
      <c r="E104" s="53"/>
      <c r="F104" s="53"/>
      <c r="G104" s="53"/>
      <c r="H104" s="8" t="s">
        <v>63</v>
      </c>
      <c r="I104" s="27">
        <v>1</v>
      </c>
      <c r="J104" s="27">
        <v>1</v>
      </c>
      <c r="K104" s="27">
        <v>1</v>
      </c>
      <c r="L104" s="21">
        <f t="shared" si="59"/>
        <v>0.5</v>
      </c>
      <c r="M104" s="27">
        <v>1</v>
      </c>
      <c r="N104" s="27">
        <v>1</v>
      </c>
      <c r="O104" s="27">
        <v>1</v>
      </c>
      <c r="P104" s="27">
        <v>1</v>
      </c>
      <c r="Q104" s="27">
        <v>1</v>
      </c>
      <c r="R104" s="27">
        <v>1</v>
      </c>
      <c r="S104" s="21">
        <f t="shared" si="60"/>
        <v>0.5</v>
      </c>
      <c r="T104" s="27">
        <v>1</v>
      </c>
      <c r="U104" s="27">
        <v>1</v>
      </c>
      <c r="V104" s="27">
        <v>1</v>
      </c>
      <c r="W104" s="27">
        <v>1</v>
      </c>
      <c r="X104" s="27">
        <v>1</v>
      </c>
      <c r="Y104" s="27">
        <v>1</v>
      </c>
      <c r="Z104" s="21">
        <f t="shared" si="61"/>
        <v>0.5</v>
      </c>
      <c r="AA104" s="27">
        <v>1</v>
      </c>
      <c r="AB104" s="27">
        <v>1</v>
      </c>
      <c r="AC104" s="27">
        <v>1</v>
      </c>
      <c r="AD104" s="27">
        <v>1</v>
      </c>
      <c r="AE104" s="27">
        <v>1</v>
      </c>
      <c r="AF104" s="27">
        <v>1</v>
      </c>
      <c r="AG104" s="21">
        <f t="shared" si="48"/>
        <v>0.5</v>
      </c>
      <c r="AH104" s="27">
        <v>1</v>
      </c>
      <c r="AI104" s="27">
        <v>1</v>
      </c>
      <c r="AJ104" s="27">
        <v>1</v>
      </c>
      <c r="AK104" s="27">
        <v>1</v>
      </c>
      <c r="AL104" s="27">
        <v>1</v>
      </c>
      <c r="AM104" s="27">
        <v>1</v>
      </c>
    </row>
    <row r="105" spans="1:39" ht="52.5" customHeight="1">
      <c r="A105" s="47"/>
      <c r="B105" s="47"/>
      <c r="C105" s="50"/>
      <c r="D105" s="50"/>
      <c r="E105" s="53"/>
      <c r="F105" s="53"/>
      <c r="G105" s="53"/>
      <c r="H105" s="8" t="s">
        <v>88</v>
      </c>
      <c r="I105" s="27">
        <v>1</v>
      </c>
      <c r="J105" s="27">
        <v>1</v>
      </c>
      <c r="K105" s="27">
        <v>1</v>
      </c>
      <c r="L105" s="21">
        <f t="shared" si="59"/>
        <v>0.5</v>
      </c>
      <c r="M105" s="27">
        <v>1</v>
      </c>
      <c r="N105" s="27">
        <v>1</v>
      </c>
      <c r="O105" s="27">
        <v>1</v>
      </c>
      <c r="P105" s="27">
        <v>1</v>
      </c>
      <c r="Q105" s="27">
        <v>1</v>
      </c>
      <c r="R105" s="27">
        <v>1</v>
      </c>
      <c r="S105" s="21">
        <f t="shared" si="60"/>
        <v>0.5</v>
      </c>
      <c r="T105" s="27">
        <v>1</v>
      </c>
      <c r="U105" s="27">
        <v>1</v>
      </c>
      <c r="V105" s="27">
        <v>1</v>
      </c>
      <c r="W105" s="27">
        <v>1</v>
      </c>
      <c r="X105" s="27">
        <v>1</v>
      </c>
      <c r="Y105" s="27">
        <v>1</v>
      </c>
      <c r="Z105" s="21">
        <f t="shared" si="61"/>
        <v>0.5</v>
      </c>
      <c r="AA105" s="27">
        <v>1</v>
      </c>
      <c r="AB105" s="27">
        <v>1</v>
      </c>
      <c r="AC105" s="27">
        <v>1</v>
      </c>
      <c r="AD105" s="27">
        <v>1</v>
      </c>
      <c r="AE105" s="27">
        <v>1</v>
      </c>
      <c r="AF105" s="27">
        <v>1</v>
      </c>
      <c r="AG105" s="21">
        <f t="shared" si="48"/>
        <v>0.5</v>
      </c>
      <c r="AH105" s="27">
        <v>1</v>
      </c>
      <c r="AI105" s="27">
        <v>1</v>
      </c>
      <c r="AJ105" s="27">
        <v>1</v>
      </c>
      <c r="AK105" s="27">
        <v>1</v>
      </c>
      <c r="AL105" s="27">
        <v>1</v>
      </c>
      <c r="AM105" s="27">
        <v>1</v>
      </c>
    </row>
    <row r="106" spans="1:39" ht="52.5" customHeight="1">
      <c r="A106" s="47"/>
      <c r="B106" s="47"/>
      <c r="C106" s="50"/>
      <c r="D106" s="50"/>
      <c r="E106" s="53"/>
      <c r="F106" s="53"/>
      <c r="G106" s="53"/>
      <c r="H106" s="8" t="s">
        <v>18</v>
      </c>
      <c r="I106" s="27">
        <v>1</v>
      </c>
      <c r="J106" s="27">
        <v>1</v>
      </c>
      <c r="K106" s="27">
        <v>1</v>
      </c>
      <c r="L106" s="21">
        <f t="shared" si="59"/>
        <v>0.5</v>
      </c>
      <c r="M106" s="27">
        <v>1</v>
      </c>
      <c r="N106" s="27">
        <v>1</v>
      </c>
      <c r="O106" s="27">
        <v>1</v>
      </c>
      <c r="P106" s="27">
        <v>1</v>
      </c>
      <c r="Q106" s="27">
        <v>1</v>
      </c>
      <c r="R106" s="27">
        <v>1</v>
      </c>
      <c r="S106" s="21">
        <f t="shared" si="60"/>
        <v>0.5</v>
      </c>
      <c r="T106" s="27">
        <v>1</v>
      </c>
      <c r="U106" s="27">
        <v>1</v>
      </c>
      <c r="V106" s="27">
        <v>1</v>
      </c>
      <c r="W106" s="27">
        <v>1</v>
      </c>
      <c r="X106" s="27">
        <v>1</v>
      </c>
      <c r="Y106" s="27">
        <v>1</v>
      </c>
      <c r="Z106" s="21">
        <f t="shared" si="61"/>
        <v>0.5</v>
      </c>
      <c r="AA106" s="27">
        <v>1</v>
      </c>
      <c r="AB106" s="27">
        <v>1</v>
      </c>
      <c r="AC106" s="27">
        <v>1</v>
      </c>
      <c r="AD106" s="27">
        <v>1</v>
      </c>
      <c r="AE106" s="27">
        <v>1</v>
      </c>
      <c r="AF106" s="27">
        <v>1</v>
      </c>
      <c r="AG106" s="21">
        <f t="shared" si="48"/>
        <v>0.5</v>
      </c>
      <c r="AH106" s="27">
        <v>1</v>
      </c>
      <c r="AI106" s="27">
        <v>1</v>
      </c>
      <c r="AJ106" s="27">
        <v>1</v>
      </c>
      <c r="AK106" s="27">
        <v>1</v>
      </c>
      <c r="AL106" s="27">
        <v>1</v>
      </c>
      <c r="AM106" s="27">
        <v>1</v>
      </c>
    </row>
    <row r="107" spans="1:39" ht="52.5" customHeight="1">
      <c r="A107" s="47"/>
      <c r="B107" s="47"/>
      <c r="C107" s="50"/>
      <c r="D107" s="50"/>
      <c r="E107" s="53"/>
      <c r="F107" s="53"/>
      <c r="G107" s="53"/>
      <c r="H107" s="15" t="s">
        <v>69</v>
      </c>
      <c r="I107" s="29">
        <v>1.5</v>
      </c>
      <c r="J107" s="29">
        <v>1.5</v>
      </c>
      <c r="K107" s="29">
        <v>1.5</v>
      </c>
      <c r="L107" s="21">
        <f>+K107/2</f>
        <v>0.75</v>
      </c>
      <c r="M107" s="29">
        <v>1.5</v>
      </c>
      <c r="N107" s="29">
        <v>1.5</v>
      </c>
      <c r="O107" s="29">
        <v>1.5</v>
      </c>
      <c r="P107" s="29">
        <v>1.5</v>
      </c>
      <c r="Q107" s="29">
        <v>1.5</v>
      </c>
      <c r="R107" s="29">
        <v>1.5</v>
      </c>
      <c r="S107" s="21">
        <f t="shared" si="60"/>
        <v>0.75</v>
      </c>
      <c r="T107" s="29">
        <v>1.5</v>
      </c>
      <c r="U107" s="29">
        <v>1.5</v>
      </c>
      <c r="V107" s="29">
        <v>1.5</v>
      </c>
      <c r="W107" s="29">
        <v>1.5</v>
      </c>
      <c r="X107" s="29">
        <v>1.5</v>
      </c>
      <c r="Y107" s="29">
        <v>1.5</v>
      </c>
      <c r="Z107" s="21">
        <f t="shared" si="61"/>
        <v>0.75</v>
      </c>
      <c r="AA107" s="29">
        <v>1.5</v>
      </c>
      <c r="AB107" s="29">
        <v>1.5</v>
      </c>
      <c r="AC107" s="29">
        <v>1.5</v>
      </c>
      <c r="AD107" s="29">
        <v>1.5</v>
      </c>
      <c r="AE107" s="29">
        <v>1.5</v>
      </c>
      <c r="AF107" s="29">
        <v>1.5</v>
      </c>
      <c r="AG107" s="21">
        <f t="shared" si="48"/>
        <v>0.75</v>
      </c>
      <c r="AH107" s="29">
        <v>1.5</v>
      </c>
      <c r="AI107" s="29">
        <v>1.5</v>
      </c>
      <c r="AJ107" s="29">
        <v>1.5</v>
      </c>
      <c r="AK107" s="29">
        <v>1.5</v>
      </c>
      <c r="AL107" s="29">
        <v>1.5</v>
      </c>
      <c r="AM107" s="29">
        <v>1.5</v>
      </c>
    </row>
    <row r="108" spans="1:39" ht="52.5" customHeight="1">
      <c r="A108" s="47"/>
      <c r="B108" s="47"/>
      <c r="C108" s="50"/>
      <c r="D108" s="50"/>
      <c r="E108" s="53"/>
      <c r="F108" s="53"/>
      <c r="G108" s="53"/>
      <c r="H108" s="15" t="s">
        <v>89</v>
      </c>
      <c r="I108" s="29">
        <v>1</v>
      </c>
      <c r="J108" s="29">
        <v>1</v>
      </c>
      <c r="K108" s="29">
        <v>1</v>
      </c>
      <c r="L108" s="21">
        <v>0</v>
      </c>
      <c r="M108" s="29">
        <v>1</v>
      </c>
      <c r="N108" s="29">
        <v>1</v>
      </c>
      <c r="O108" s="29">
        <v>1</v>
      </c>
      <c r="P108" s="29">
        <v>1</v>
      </c>
      <c r="Q108" s="29">
        <v>1</v>
      </c>
      <c r="R108" s="29">
        <v>1</v>
      </c>
      <c r="S108" s="21">
        <v>0</v>
      </c>
      <c r="T108" s="29">
        <v>1</v>
      </c>
      <c r="U108" s="29">
        <v>1</v>
      </c>
      <c r="V108" s="29">
        <v>1</v>
      </c>
      <c r="W108" s="29">
        <v>1</v>
      </c>
      <c r="X108" s="29">
        <v>1</v>
      </c>
      <c r="Y108" s="29">
        <v>1</v>
      </c>
      <c r="Z108" s="21">
        <v>0</v>
      </c>
      <c r="AA108" s="29">
        <v>1</v>
      </c>
      <c r="AB108" s="29">
        <v>1</v>
      </c>
      <c r="AC108" s="29">
        <v>1</v>
      </c>
      <c r="AD108" s="29">
        <v>1</v>
      </c>
      <c r="AE108" s="29">
        <v>1</v>
      </c>
      <c r="AF108" s="29">
        <v>1</v>
      </c>
      <c r="AG108" s="21">
        <v>0</v>
      </c>
      <c r="AH108" s="29">
        <v>1</v>
      </c>
      <c r="AI108" s="29">
        <v>1</v>
      </c>
      <c r="AJ108" s="29">
        <v>1</v>
      </c>
      <c r="AK108" s="29">
        <v>1</v>
      </c>
      <c r="AL108" s="29">
        <v>1</v>
      </c>
      <c r="AM108" s="29">
        <v>1</v>
      </c>
    </row>
    <row r="109" spans="1:39" ht="52.5" customHeight="1">
      <c r="A109" s="47"/>
      <c r="B109" s="48"/>
      <c r="C109" s="55"/>
      <c r="D109" s="55"/>
      <c r="E109" s="54"/>
      <c r="F109" s="54"/>
      <c r="G109" s="54"/>
      <c r="H109" s="11"/>
      <c r="I109" s="22">
        <f>+G100-SUM(I100:I108)</f>
        <v>60.5</v>
      </c>
      <c r="J109" s="22">
        <f t="shared" ref="J109:AM109" si="62">+I109-SUM(J100:J108)</f>
        <v>50</v>
      </c>
      <c r="K109" s="22">
        <f t="shared" si="62"/>
        <v>39.5</v>
      </c>
      <c r="L109" s="22">
        <f t="shared" si="62"/>
        <v>34.75</v>
      </c>
      <c r="M109" s="22">
        <f t="shared" si="62"/>
        <v>24.25</v>
      </c>
      <c r="N109" s="22">
        <f t="shared" si="62"/>
        <v>13.75</v>
      </c>
      <c r="O109" s="22">
        <f t="shared" si="62"/>
        <v>3.25</v>
      </c>
      <c r="P109" s="22">
        <f t="shared" si="62"/>
        <v>-7.25</v>
      </c>
      <c r="Q109" s="22">
        <f t="shared" si="62"/>
        <v>-17.75</v>
      </c>
      <c r="R109" s="22">
        <f t="shared" si="62"/>
        <v>-28.25</v>
      </c>
      <c r="S109" s="22">
        <f t="shared" si="62"/>
        <v>-33</v>
      </c>
      <c r="T109" s="22">
        <f t="shared" si="62"/>
        <v>-43.5</v>
      </c>
      <c r="U109" s="22">
        <f t="shared" si="62"/>
        <v>-54</v>
      </c>
      <c r="V109" s="22">
        <f t="shared" si="62"/>
        <v>-64.5</v>
      </c>
      <c r="W109" s="22">
        <f t="shared" si="62"/>
        <v>-75</v>
      </c>
      <c r="X109" s="22">
        <f t="shared" si="62"/>
        <v>-85.5</v>
      </c>
      <c r="Y109" s="22">
        <f t="shared" si="62"/>
        <v>-96</v>
      </c>
      <c r="Z109" s="22">
        <f t="shared" si="62"/>
        <v>-100.75</v>
      </c>
      <c r="AA109" s="22">
        <f t="shared" si="62"/>
        <v>-111.25</v>
      </c>
      <c r="AB109" s="22">
        <f t="shared" si="62"/>
        <v>-121.75</v>
      </c>
      <c r="AC109" s="22">
        <f t="shared" si="62"/>
        <v>-132.25</v>
      </c>
      <c r="AD109" s="22">
        <f t="shared" si="62"/>
        <v>-142.75</v>
      </c>
      <c r="AE109" s="22">
        <f t="shared" si="62"/>
        <v>-153.25</v>
      </c>
      <c r="AF109" s="22">
        <f t="shared" si="62"/>
        <v>-163.75</v>
      </c>
      <c r="AG109" s="22">
        <f t="shared" si="62"/>
        <v>-168.5</v>
      </c>
      <c r="AH109" s="22">
        <f t="shared" si="62"/>
        <v>-179</v>
      </c>
      <c r="AI109" s="22">
        <f t="shared" si="62"/>
        <v>-189.5</v>
      </c>
      <c r="AJ109" s="22">
        <f t="shared" si="62"/>
        <v>-200</v>
      </c>
      <c r="AK109" s="22">
        <f t="shared" si="62"/>
        <v>-210.5</v>
      </c>
      <c r="AL109" s="22">
        <f t="shared" si="62"/>
        <v>-221</v>
      </c>
      <c r="AM109" s="22">
        <f t="shared" si="62"/>
        <v>-231.5</v>
      </c>
    </row>
    <row r="110" spans="1:39" ht="52.5" customHeight="1">
      <c r="A110" s="46">
        <v>19</v>
      </c>
      <c r="B110" s="46" t="s">
        <v>90</v>
      </c>
      <c r="C110" s="49" t="s">
        <v>91</v>
      </c>
      <c r="D110" s="49" t="s">
        <v>92</v>
      </c>
      <c r="E110" s="52">
        <v>51</v>
      </c>
      <c r="F110" s="52">
        <v>0</v>
      </c>
      <c r="G110" s="52">
        <f>+E110+F110</f>
        <v>51</v>
      </c>
      <c r="H110" s="8" t="s">
        <v>68</v>
      </c>
      <c r="I110" s="27">
        <v>1</v>
      </c>
      <c r="J110" s="27">
        <v>1</v>
      </c>
      <c r="K110" s="27">
        <v>1</v>
      </c>
      <c r="L110" s="21">
        <f t="shared" si="49"/>
        <v>0.5</v>
      </c>
      <c r="M110" s="27">
        <v>1</v>
      </c>
      <c r="N110" s="27">
        <v>1</v>
      </c>
      <c r="O110" s="27">
        <v>1</v>
      </c>
      <c r="P110" s="27">
        <v>1</v>
      </c>
      <c r="Q110" s="27">
        <v>1</v>
      </c>
      <c r="R110" s="27">
        <v>1</v>
      </c>
      <c r="S110" s="21">
        <f t="shared" si="57"/>
        <v>0.5</v>
      </c>
      <c r="T110" s="27">
        <v>1</v>
      </c>
      <c r="U110" s="27">
        <v>1</v>
      </c>
      <c r="V110" s="27">
        <v>1</v>
      </c>
      <c r="W110" s="27">
        <v>1</v>
      </c>
      <c r="X110" s="27">
        <v>1</v>
      </c>
      <c r="Y110" s="27">
        <v>1</v>
      </c>
      <c r="Z110" s="21">
        <f>+Y110/2</f>
        <v>0.5</v>
      </c>
      <c r="AA110" s="27">
        <v>1</v>
      </c>
      <c r="AB110" s="27">
        <v>1</v>
      </c>
      <c r="AC110" s="27">
        <v>1</v>
      </c>
      <c r="AD110" s="27">
        <v>1</v>
      </c>
      <c r="AE110" s="27">
        <v>1</v>
      </c>
      <c r="AF110" s="27">
        <v>1</v>
      </c>
      <c r="AG110" s="21">
        <f>+AF110/2</f>
        <v>0.5</v>
      </c>
      <c r="AH110" s="27">
        <v>1</v>
      </c>
      <c r="AI110" s="27">
        <v>1</v>
      </c>
      <c r="AJ110" s="27">
        <v>1</v>
      </c>
      <c r="AK110" s="27">
        <v>1</v>
      </c>
      <c r="AL110" s="27">
        <v>1</v>
      </c>
      <c r="AM110" s="27">
        <v>1</v>
      </c>
    </row>
    <row r="111" spans="1:39" ht="52.5" customHeight="1">
      <c r="A111" s="47"/>
      <c r="B111" s="47"/>
      <c r="C111" s="50"/>
      <c r="D111" s="50"/>
      <c r="E111" s="53"/>
      <c r="F111" s="53"/>
      <c r="G111" s="53"/>
      <c r="H111" s="8" t="s">
        <v>16</v>
      </c>
      <c r="I111" s="29">
        <v>1</v>
      </c>
      <c r="J111" s="29">
        <v>1</v>
      </c>
      <c r="K111" s="29">
        <v>1</v>
      </c>
      <c r="L111" s="21">
        <f t="shared" si="49"/>
        <v>0.5</v>
      </c>
      <c r="M111" s="29">
        <v>1</v>
      </c>
      <c r="N111" s="29">
        <v>1</v>
      </c>
      <c r="O111" s="29">
        <v>1</v>
      </c>
      <c r="P111" s="29">
        <v>1</v>
      </c>
      <c r="Q111" s="29">
        <v>1</v>
      </c>
      <c r="R111" s="29">
        <v>1</v>
      </c>
      <c r="S111" s="21">
        <f t="shared" si="57"/>
        <v>0.5</v>
      </c>
      <c r="T111" s="29">
        <v>1</v>
      </c>
      <c r="U111" s="29">
        <v>1</v>
      </c>
      <c r="V111" s="29">
        <v>1</v>
      </c>
      <c r="W111" s="29">
        <v>1</v>
      </c>
      <c r="X111" s="29">
        <v>1</v>
      </c>
      <c r="Y111" s="29">
        <v>1</v>
      </c>
      <c r="Z111" s="21">
        <f t="shared" ref="Z111:Z113" si="63">+Y111/2</f>
        <v>0.5</v>
      </c>
      <c r="AA111" s="29">
        <v>1</v>
      </c>
      <c r="AB111" s="29">
        <v>1</v>
      </c>
      <c r="AC111" s="29">
        <v>1</v>
      </c>
      <c r="AD111" s="29">
        <v>1</v>
      </c>
      <c r="AE111" s="29">
        <v>1</v>
      </c>
      <c r="AF111" s="29">
        <v>1</v>
      </c>
      <c r="AG111" s="21">
        <f t="shared" ref="AG111:AG113" si="64">+AF111/2</f>
        <v>0.5</v>
      </c>
      <c r="AH111" s="29">
        <v>1</v>
      </c>
      <c r="AI111" s="29">
        <v>1</v>
      </c>
      <c r="AJ111" s="29">
        <v>1</v>
      </c>
      <c r="AK111" s="29">
        <v>1</v>
      </c>
      <c r="AL111" s="29">
        <v>1</v>
      </c>
      <c r="AM111" s="29">
        <v>1</v>
      </c>
    </row>
    <row r="112" spans="1:39" ht="52.5" customHeight="1">
      <c r="A112" s="47"/>
      <c r="B112" s="47"/>
      <c r="C112" s="50"/>
      <c r="D112" s="50"/>
      <c r="E112" s="53"/>
      <c r="F112" s="53"/>
      <c r="G112" s="53"/>
      <c r="H112" s="8" t="s">
        <v>17</v>
      </c>
      <c r="I112" s="29">
        <v>1</v>
      </c>
      <c r="J112" s="29">
        <v>1</v>
      </c>
      <c r="K112" s="29">
        <v>1</v>
      </c>
      <c r="L112" s="21">
        <f t="shared" si="49"/>
        <v>0.5</v>
      </c>
      <c r="M112" s="29">
        <v>1</v>
      </c>
      <c r="N112" s="29">
        <v>1</v>
      </c>
      <c r="O112" s="29">
        <v>1</v>
      </c>
      <c r="P112" s="29">
        <v>1</v>
      </c>
      <c r="Q112" s="29">
        <v>1</v>
      </c>
      <c r="R112" s="29">
        <v>1</v>
      </c>
      <c r="S112" s="21">
        <f t="shared" si="57"/>
        <v>0.5</v>
      </c>
      <c r="T112" s="29">
        <v>1</v>
      </c>
      <c r="U112" s="29">
        <v>1</v>
      </c>
      <c r="V112" s="29">
        <v>1</v>
      </c>
      <c r="W112" s="29">
        <v>1</v>
      </c>
      <c r="X112" s="29">
        <v>1</v>
      </c>
      <c r="Y112" s="29">
        <v>1</v>
      </c>
      <c r="Z112" s="21">
        <f t="shared" si="63"/>
        <v>0.5</v>
      </c>
      <c r="AA112" s="29">
        <v>1</v>
      </c>
      <c r="AB112" s="29">
        <v>1</v>
      </c>
      <c r="AC112" s="29">
        <v>1</v>
      </c>
      <c r="AD112" s="29">
        <v>1</v>
      </c>
      <c r="AE112" s="29">
        <v>1</v>
      </c>
      <c r="AF112" s="29">
        <v>1</v>
      </c>
      <c r="AG112" s="21">
        <f t="shared" si="64"/>
        <v>0.5</v>
      </c>
      <c r="AH112" s="29">
        <v>1</v>
      </c>
      <c r="AI112" s="29">
        <v>1</v>
      </c>
      <c r="AJ112" s="29">
        <v>1</v>
      </c>
      <c r="AK112" s="29">
        <v>1</v>
      </c>
      <c r="AL112" s="29">
        <v>1</v>
      </c>
      <c r="AM112" s="29">
        <v>1</v>
      </c>
    </row>
    <row r="113" spans="1:60" ht="52.5" customHeight="1">
      <c r="A113" s="47"/>
      <c r="B113" s="47"/>
      <c r="C113" s="50"/>
      <c r="D113" s="50"/>
      <c r="E113" s="53"/>
      <c r="F113" s="53"/>
      <c r="G113" s="53"/>
      <c r="H113" s="15" t="s">
        <v>93</v>
      </c>
      <c r="I113" s="29">
        <v>1</v>
      </c>
      <c r="J113" s="29">
        <v>1</v>
      </c>
      <c r="K113" s="29">
        <v>1</v>
      </c>
      <c r="L113" s="21">
        <f t="shared" si="49"/>
        <v>0.5</v>
      </c>
      <c r="M113" s="29">
        <v>1</v>
      </c>
      <c r="N113" s="29">
        <v>1</v>
      </c>
      <c r="O113" s="29">
        <v>1</v>
      </c>
      <c r="P113" s="29">
        <v>1</v>
      </c>
      <c r="Q113" s="29">
        <v>1</v>
      </c>
      <c r="R113" s="29">
        <v>1</v>
      </c>
      <c r="S113" s="21">
        <f t="shared" si="57"/>
        <v>0.5</v>
      </c>
      <c r="T113" s="29">
        <v>1</v>
      </c>
      <c r="U113" s="29">
        <v>1</v>
      </c>
      <c r="V113" s="29">
        <v>1</v>
      </c>
      <c r="W113" s="29">
        <v>1</v>
      </c>
      <c r="X113" s="29">
        <v>1</v>
      </c>
      <c r="Y113" s="29">
        <v>1</v>
      </c>
      <c r="Z113" s="21">
        <f t="shared" si="63"/>
        <v>0.5</v>
      </c>
      <c r="AA113" s="29">
        <v>1</v>
      </c>
      <c r="AB113" s="29">
        <v>1</v>
      </c>
      <c r="AC113" s="29">
        <v>1</v>
      </c>
      <c r="AD113" s="29">
        <v>1</v>
      </c>
      <c r="AE113" s="29">
        <v>1</v>
      </c>
      <c r="AF113" s="29">
        <v>1</v>
      </c>
      <c r="AG113" s="21">
        <f t="shared" si="64"/>
        <v>0.5</v>
      </c>
      <c r="AH113" s="29">
        <v>1</v>
      </c>
      <c r="AI113" s="29">
        <v>1</v>
      </c>
      <c r="AJ113" s="29">
        <v>1</v>
      </c>
      <c r="AK113" s="29">
        <v>1</v>
      </c>
      <c r="AL113" s="29">
        <v>1</v>
      </c>
      <c r="AM113" s="29">
        <v>1</v>
      </c>
    </row>
    <row r="114" spans="1:60" ht="52.5" customHeight="1">
      <c r="A114" s="48"/>
      <c r="B114" s="48"/>
      <c r="C114" s="55"/>
      <c r="D114" s="55"/>
      <c r="E114" s="54"/>
      <c r="F114" s="54"/>
      <c r="G114" s="54"/>
      <c r="H114" s="11"/>
      <c r="I114" s="22">
        <f>+G110-SUM(I110:I113)</f>
        <v>47</v>
      </c>
      <c r="J114" s="22">
        <f>+I114-SUM(J110:J113)</f>
        <v>43</v>
      </c>
      <c r="K114" s="22">
        <f t="shared" ref="K114:AM114" si="65">+J114-SUM(K110:K113)</f>
        <v>39</v>
      </c>
      <c r="L114" s="22">
        <f t="shared" si="65"/>
        <v>37</v>
      </c>
      <c r="M114" s="22">
        <f t="shared" si="65"/>
        <v>33</v>
      </c>
      <c r="N114" s="22">
        <f t="shared" si="65"/>
        <v>29</v>
      </c>
      <c r="O114" s="22">
        <f t="shared" si="65"/>
        <v>25</v>
      </c>
      <c r="P114" s="22">
        <f t="shared" si="65"/>
        <v>21</v>
      </c>
      <c r="Q114" s="22">
        <f t="shared" si="65"/>
        <v>17</v>
      </c>
      <c r="R114" s="22">
        <f t="shared" si="65"/>
        <v>13</v>
      </c>
      <c r="S114" s="22">
        <f t="shared" si="65"/>
        <v>11</v>
      </c>
      <c r="T114" s="22">
        <f t="shared" si="65"/>
        <v>7</v>
      </c>
      <c r="U114" s="22">
        <f t="shared" si="65"/>
        <v>3</v>
      </c>
      <c r="V114" s="22">
        <f t="shared" si="65"/>
        <v>-1</v>
      </c>
      <c r="W114" s="22">
        <f t="shared" si="65"/>
        <v>-5</v>
      </c>
      <c r="X114" s="22">
        <f t="shared" si="65"/>
        <v>-9</v>
      </c>
      <c r="Y114" s="22">
        <f t="shared" si="65"/>
        <v>-13</v>
      </c>
      <c r="Z114" s="22">
        <f t="shared" si="65"/>
        <v>-15</v>
      </c>
      <c r="AA114" s="22">
        <f t="shared" si="65"/>
        <v>-19</v>
      </c>
      <c r="AB114" s="22">
        <f t="shared" si="65"/>
        <v>-23</v>
      </c>
      <c r="AC114" s="22">
        <f t="shared" si="65"/>
        <v>-27</v>
      </c>
      <c r="AD114" s="22">
        <f t="shared" si="65"/>
        <v>-31</v>
      </c>
      <c r="AE114" s="22">
        <f t="shared" si="65"/>
        <v>-35</v>
      </c>
      <c r="AF114" s="22">
        <f t="shared" si="65"/>
        <v>-39</v>
      </c>
      <c r="AG114" s="22">
        <f t="shared" si="65"/>
        <v>-41</v>
      </c>
      <c r="AH114" s="22">
        <f t="shared" si="65"/>
        <v>-45</v>
      </c>
      <c r="AI114" s="22">
        <f t="shared" si="65"/>
        <v>-49</v>
      </c>
      <c r="AJ114" s="22">
        <f t="shared" si="65"/>
        <v>-53</v>
      </c>
      <c r="AK114" s="22">
        <f t="shared" si="65"/>
        <v>-57</v>
      </c>
      <c r="AL114" s="22">
        <f t="shared" si="65"/>
        <v>-61</v>
      </c>
      <c r="AM114" s="22">
        <f t="shared" si="65"/>
        <v>-65</v>
      </c>
    </row>
    <row r="115" spans="1:60" ht="52.5" customHeight="1">
      <c r="A115" s="46">
        <v>20</v>
      </c>
      <c r="B115" s="46" t="s">
        <v>94</v>
      </c>
      <c r="C115" s="49" t="s">
        <v>95</v>
      </c>
      <c r="D115" s="49"/>
      <c r="E115" s="52">
        <v>109</v>
      </c>
      <c r="F115" s="52">
        <f>VLOOKUP(B115,'[3]Total tồn vật tư 2'!$A$3:$F$586,6,0)</f>
        <v>0</v>
      </c>
      <c r="G115" s="52">
        <f>+E115+F115</f>
        <v>109</v>
      </c>
      <c r="H115" s="8" t="s">
        <v>16</v>
      </c>
      <c r="I115" s="27">
        <v>2</v>
      </c>
      <c r="J115" s="27">
        <v>2</v>
      </c>
      <c r="K115" s="27">
        <v>2</v>
      </c>
      <c r="L115" s="21">
        <v>1</v>
      </c>
      <c r="M115" s="27">
        <v>2</v>
      </c>
      <c r="N115" s="27">
        <v>2</v>
      </c>
      <c r="O115" s="27">
        <v>2</v>
      </c>
      <c r="P115" s="27">
        <v>2</v>
      </c>
      <c r="Q115" s="27">
        <v>2</v>
      </c>
      <c r="R115" s="27">
        <v>2</v>
      </c>
      <c r="S115" s="32">
        <v>1</v>
      </c>
      <c r="T115" s="27">
        <v>2</v>
      </c>
      <c r="U115" s="27">
        <v>2</v>
      </c>
      <c r="V115" s="27">
        <v>2</v>
      </c>
      <c r="W115" s="27">
        <v>2</v>
      </c>
      <c r="X115" s="27">
        <v>2</v>
      </c>
      <c r="Y115" s="27">
        <v>2</v>
      </c>
      <c r="Z115" s="21">
        <f t="shared" ref="Z115:Z145" si="66">+Y115/2</f>
        <v>1</v>
      </c>
      <c r="AA115" s="27">
        <v>2</v>
      </c>
      <c r="AB115" s="27">
        <v>2</v>
      </c>
      <c r="AC115" s="27">
        <v>2</v>
      </c>
      <c r="AD115" s="27">
        <v>2</v>
      </c>
      <c r="AE115" s="27">
        <v>2</v>
      </c>
      <c r="AF115" s="27">
        <v>2</v>
      </c>
      <c r="AG115" s="21">
        <f t="shared" ref="AG115:AG145" si="67">+AF115/2</f>
        <v>1</v>
      </c>
      <c r="AH115" s="27">
        <v>2</v>
      </c>
      <c r="AI115" s="27">
        <v>2</v>
      </c>
      <c r="AJ115" s="27">
        <v>2</v>
      </c>
      <c r="AK115" s="27">
        <v>2</v>
      </c>
      <c r="AL115" s="27">
        <v>2</v>
      </c>
      <c r="AM115" s="27">
        <v>2</v>
      </c>
    </row>
    <row r="116" spans="1:60" ht="52.5" customHeight="1">
      <c r="A116" s="47"/>
      <c r="B116" s="47"/>
      <c r="C116" s="50"/>
      <c r="D116" s="50"/>
      <c r="E116" s="53"/>
      <c r="F116" s="53"/>
      <c r="G116" s="53"/>
      <c r="H116" s="8" t="s">
        <v>61</v>
      </c>
      <c r="I116" s="29">
        <v>2</v>
      </c>
      <c r="J116" s="29">
        <v>2</v>
      </c>
      <c r="K116" s="29">
        <v>2</v>
      </c>
      <c r="L116" s="21">
        <v>1</v>
      </c>
      <c r="M116" s="29">
        <v>2</v>
      </c>
      <c r="N116" s="29">
        <v>2</v>
      </c>
      <c r="O116" s="29">
        <v>2</v>
      </c>
      <c r="P116" s="29">
        <v>2</v>
      </c>
      <c r="Q116" s="29">
        <v>2</v>
      </c>
      <c r="R116" s="29">
        <v>2</v>
      </c>
      <c r="S116" s="32">
        <v>1</v>
      </c>
      <c r="T116" s="29">
        <v>2</v>
      </c>
      <c r="U116" s="29">
        <v>2</v>
      </c>
      <c r="V116" s="29">
        <v>2</v>
      </c>
      <c r="W116" s="29">
        <v>2</v>
      </c>
      <c r="X116" s="29">
        <v>2</v>
      </c>
      <c r="Y116" s="29">
        <v>2</v>
      </c>
      <c r="Z116" s="21">
        <f t="shared" si="66"/>
        <v>1</v>
      </c>
      <c r="AA116" s="29">
        <v>2</v>
      </c>
      <c r="AB116" s="29">
        <v>2</v>
      </c>
      <c r="AC116" s="29">
        <v>2</v>
      </c>
      <c r="AD116" s="29">
        <v>2</v>
      </c>
      <c r="AE116" s="29">
        <v>2</v>
      </c>
      <c r="AF116" s="29">
        <v>2</v>
      </c>
      <c r="AG116" s="21">
        <f t="shared" si="67"/>
        <v>1</v>
      </c>
      <c r="AH116" s="29">
        <v>2</v>
      </c>
      <c r="AI116" s="29">
        <v>2</v>
      </c>
      <c r="AJ116" s="29">
        <v>2</v>
      </c>
      <c r="AK116" s="29">
        <v>2</v>
      </c>
      <c r="AL116" s="29">
        <v>2</v>
      </c>
      <c r="AM116" s="29">
        <v>2</v>
      </c>
    </row>
    <row r="117" spans="1:60" ht="52.5" customHeight="1">
      <c r="A117" s="47"/>
      <c r="B117" s="47"/>
      <c r="C117" s="50"/>
      <c r="D117" s="50"/>
      <c r="E117" s="53"/>
      <c r="F117" s="53"/>
      <c r="G117" s="53"/>
      <c r="H117" s="8" t="s">
        <v>11</v>
      </c>
      <c r="I117" s="29">
        <v>2</v>
      </c>
      <c r="J117" s="29">
        <v>2</v>
      </c>
      <c r="K117" s="29">
        <v>2</v>
      </c>
      <c r="L117" s="21">
        <v>1</v>
      </c>
      <c r="M117" s="29">
        <v>2</v>
      </c>
      <c r="N117" s="29">
        <v>2</v>
      </c>
      <c r="O117" s="29">
        <v>2</v>
      </c>
      <c r="P117" s="29">
        <v>2</v>
      </c>
      <c r="Q117" s="29">
        <v>2</v>
      </c>
      <c r="R117" s="29">
        <v>2</v>
      </c>
      <c r="S117" s="32">
        <v>1</v>
      </c>
      <c r="T117" s="29">
        <v>2</v>
      </c>
      <c r="U117" s="29">
        <v>2</v>
      </c>
      <c r="V117" s="29">
        <v>2</v>
      </c>
      <c r="W117" s="29">
        <v>2</v>
      </c>
      <c r="X117" s="29">
        <v>2</v>
      </c>
      <c r="Y117" s="29">
        <v>2</v>
      </c>
      <c r="Z117" s="21">
        <v>1</v>
      </c>
      <c r="AA117" s="29">
        <v>2</v>
      </c>
      <c r="AB117" s="29">
        <v>2</v>
      </c>
      <c r="AC117" s="29">
        <v>2</v>
      </c>
      <c r="AD117" s="29">
        <v>2</v>
      </c>
      <c r="AE117" s="29">
        <v>2</v>
      </c>
      <c r="AF117" s="29">
        <v>2</v>
      </c>
      <c r="AG117" s="21">
        <v>1</v>
      </c>
      <c r="AH117" s="29">
        <v>2</v>
      </c>
      <c r="AI117" s="29">
        <v>2</v>
      </c>
      <c r="AJ117" s="29">
        <v>2</v>
      </c>
      <c r="AK117" s="29">
        <v>2</v>
      </c>
      <c r="AL117" s="29">
        <v>2</v>
      </c>
      <c r="AM117" s="29">
        <v>2</v>
      </c>
    </row>
    <row r="118" spans="1:60" ht="52.5" customHeight="1">
      <c r="A118" s="47"/>
      <c r="B118" s="47"/>
      <c r="C118" s="50"/>
      <c r="D118" s="50"/>
      <c r="E118" s="53"/>
      <c r="F118" s="53"/>
      <c r="G118" s="53"/>
      <c r="H118" s="8" t="s">
        <v>12</v>
      </c>
      <c r="I118" s="29">
        <v>1</v>
      </c>
      <c r="J118" s="29">
        <v>1</v>
      </c>
      <c r="K118" s="29">
        <v>1</v>
      </c>
      <c r="L118" s="21">
        <v>1</v>
      </c>
      <c r="M118" s="29">
        <v>1</v>
      </c>
      <c r="N118" s="29">
        <v>1</v>
      </c>
      <c r="O118" s="29">
        <v>1</v>
      </c>
      <c r="P118" s="29">
        <v>1</v>
      </c>
      <c r="Q118" s="29">
        <v>1</v>
      </c>
      <c r="R118" s="29">
        <v>1</v>
      </c>
      <c r="S118" s="31">
        <v>1</v>
      </c>
      <c r="T118" s="29">
        <v>1</v>
      </c>
      <c r="U118" s="29">
        <v>1</v>
      </c>
      <c r="V118" s="29">
        <v>1</v>
      </c>
      <c r="W118" s="29">
        <v>1</v>
      </c>
      <c r="X118" s="29">
        <v>1</v>
      </c>
      <c r="Y118" s="29">
        <v>1</v>
      </c>
      <c r="Z118" s="31">
        <v>1</v>
      </c>
      <c r="AA118" s="29">
        <v>1</v>
      </c>
      <c r="AB118" s="29">
        <v>1</v>
      </c>
      <c r="AC118" s="29">
        <v>1</v>
      </c>
      <c r="AD118" s="29">
        <v>1</v>
      </c>
      <c r="AE118" s="29">
        <v>1</v>
      </c>
      <c r="AF118" s="29">
        <v>1</v>
      </c>
      <c r="AG118" s="31">
        <v>1</v>
      </c>
      <c r="AH118" s="29">
        <v>1</v>
      </c>
      <c r="AI118" s="29">
        <v>1</v>
      </c>
      <c r="AJ118" s="29">
        <v>1</v>
      </c>
      <c r="AK118" s="29">
        <v>1</v>
      </c>
      <c r="AL118" s="29">
        <v>1</v>
      </c>
      <c r="AM118" s="29">
        <v>1</v>
      </c>
    </row>
    <row r="119" spans="1:60" ht="52.5" customHeight="1">
      <c r="A119" s="47"/>
      <c r="B119" s="47"/>
      <c r="C119" s="50"/>
      <c r="D119" s="50"/>
      <c r="E119" s="53"/>
      <c r="F119" s="53"/>
      <c r="G119" s="53"/>
      <c r="H119" s="13" t="s">
        <v>65</v>
      </c>
      <c r="I119" s="29">
        <v>2</v>
      </c>
      <c r="J119" s="29">
        <v>2</v>
      </c>
      <c r="K119" s="29">
        <v>2</v>
      </c>
      <c r="L119" s="21">
        <v>1</v>
      </c>
      <c r="M119" s="29">
        <v>2</v>
      </c>
      <c r="N119" s="29">
        <v>2</v>
      </c>
      <c r="O119" s="29">
        <v>2</v>
      </c>
      <c r="P119" s="29">
        <v>2</v>
      </c>
      <c r="Q119" s="29">
        <v>2</v>
      </c>
      <c r="R119" s="29">
        <v>2</v>
      </c>
      <c r="S119" s="32">
        <v>1</v>
      </c>
      <c r="T119" s="29">
        <v>2</v>
      </c>
      <c r="U119" s="29">
        <v>2</v>
      </c>
      <c r="V119" s="29">
        <v>2</v>
      </c>
      <c r="W119" s="29">
        <v>2</v>
      </c>
      <c r="X119" s="29">
        <v>2</v>
      </c>
      <c r="Y119" s="29">
        <v>2</v>
      </c>
      <c r="Z119" s="21">
        <v>1</v>
      </c>
      <c r="AA119" s="29">
        <v>2</v>
      </c>
      <c r="AB119" s="29">
        <v>2</v>
      </c>
      <c r="AC119" s="29">
        <v>2</v>
      </c>
      <c r="AD119" s="29">
        <v>2</v>
      </c>
      <c r="AE119" s="29">
        <v>2</v>
      </c>
      <c r="AF119" s="29">
        <v>2</v>
      </c>
      <c r="AG119" s="21">
        <v>1</v>
      </c>
      <c r="AH119" s="29">
        <v>2</v>
      </c>
      <c r="AI119" s="29">
        <v>2</v>
      </c>
      <c r="AJ119" s="29">
        <v>2</v>
      </c>
      <c r="AK119" s="29">
        <v>2</v>
      </c>
      <c r="AL119" s="29">
        <v>2</v>
      </c>
      <c r="AM119" s="29">
        <v>2</v>
      </c>
    </row>
    <row r="120" spans="1:60" ht="52.5" customHeight="1">
      <c r="A120" s="47"/>
      <c r="B120" s="47"/>
      <c r="C120" s="50"/>
      <c r="D120" s="50"/>
      <c r="E120" s="53"/>
      <c r="F120" s="53"/>
      <c r="G120" s="53"/>
      <c r="H120" s="8" t="s">
        <v>68</v>
      </c>
      <c r="I120" s="29">
        <v>0</v>
      </c>
      <c r="J120" s="29">
        <v>0</v>
      </c>
      <c r="K120" s="29">
        <v>2</v>
      </c>
      <c r="L120" s="21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2</v>
      </c>
      <c r="S120" s="21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2</v>
      </c>
      <c r="Z120" s="21">
        <v>0</v>
      </c>
      <c r="AA120" s="29">
        <v>0</v>
      </c>
      <c r="AB120" s="29">
        <v>0</v>
      </c>
      <c r="AC120" s="29">
        <v>0</v>
      </c>
      <c r="AD120" s="29">
        <v>0</v>
      </c>
      <c r="AE120" s="29">
        <v>0</v>
      </c>
      <c r="AF120" s="29">
        <v>2</v>
      </c>
      <c r="AG120" s="21">
        <v>0</v>
      </c>
      <c r="AH120" s="29">
        <v>0</v>
      </c>
      <c r="AI120" s="29">
        <v>0</v>
      </c>
      <c r="AJ120" s="29">
        <v>0</v>
      </c>
      <c r="AK120" s="29">
        <v>0</v>
      </c>
      <c r="AL120" s="29">
        <v>0</v>
      </c>
      <c r="AM120" s="29">
        <v>2</v>
      </c>
    </row>
    <row r="121" spans="1:60" s="6" customFormat="1" ht="52.5" customHeight="1">
      <c r="A121" s="58"/>
      <c r="B121" s="58"/>
      <c r="C121" s="59"/>
      <c r="D121" s="55"/>
      <c r="E121" s="60"/>
      <c r="F121" s="60"/>
      <c r="G121" s="60"/>
      <c r="H121" s="11"/>
      <c r="I121" s="22">
        <f>+G115-SUM(I115:I120)</f>
        <v>100</v>
      </c>
      <c r="J121" s="22">
        <f>+I121-SUM(J115:J120)</f>
        <v>91</v>
      </c>
      <c r="K121" s="22">
        <f t="shared" ref="K121:AM121" si="68">+J121-SUM(K115:K120)</f>
        <v>80</v>
      </c>
      <c r="L121" s="22">
        <f t="shared" si="68"/>
        <v>75</v>
      </c>
      <c r="M121" s="22">
        <f t="shared" si="68"/>
        <v>66</v>
      </c>
      <c r="N121" s="22">
        <f t="shared" si="68"/>
        <v>57</v>
      </c>
      <c r="O121" s="22">
        <f t="shared" si="68"/>
        <v>48</v>
      </c>
      <c r="P121" s="22">
        <f t="shared" si="68"/>
        <v>39</v>
      </c>
      <c r="Q121" s="22">
        <f t="shared" si="68"/>
        <v>30</v>
      </c>
      <c r="R121" s="22">
        <f t="shared" si="68"/>
        <v>19</v>
      </c>
      <c r="S121" s="22">
        <f t="shared" si="68"/>
        <v>14</v>
      </c>
      <c r="T121" s="22">
        <f t="shared" si="68"/>
        <v>5</v>
      </c>
      <c r="U121" s="22">
        <f t="shared" si="68"/>
        <v>-4</v>
      </c>
      <c r="V121" s="22">
        <f t="shared" si="68"/>
        <v>-13</v>
      </c>
      <c r="W121" s="22">
        <f t="shared" si="68"/>
        <v>-22</v>
      </c>
      <c r="X121" s="22">
        <f t="shared" si="68"/>
        <v>-31</v>
      </c>
      <c r="Y121" s="22">
        <f t="shared" si="68"/>
        <v>-42</v>
      </c>
      <c r="Z121" s="22">
        <f t="shared" si="68"/>
        <v>-47</v>
      </c>
      <c r="AA121" s="22">
        <f t="shared" si="68"/>
        <v>-56</v>
      </c>
      <c r="AB121" s="22">
        <f t="shared" si="68"/>
        <v>-65</v>
      </c>
      <c r="AC121" s="22">
        <f t="shared" si="68"/>
        <v>-74</v>
      </c>
      <c r="AD121" s="22">
        <f t="shared" si="68"/>
        <v>-83</v>
      </c>
      <c r="AE121" s="22">
        <f t="shared" si="68"/>
        <v>-92</v>
      </c>
      <c r="AF121" s="22">
        <f t="shared" si="68"/>
        <v>-103</v>
      </c>
      <c r="AG121" s="22">
        <f t="shared" si="68"/>
        <v>-108</v>
      </c>
      <c r="AH121" s="22">
        <f t="shared" si="68"/>
        <v>-117</v>
      </c>
      <c r="AI121" s="22">
        <f t="shared" si="68"/>
        <v>-126</v>
      </c>
      <c r="AJ121" s="22">
        <f t="shared" si="68"/>
        <v>-135</v>
      </c>
      <c r="AK121" s="22">
        <f t="shared" si="68"/>
        <v>-144</v>
      </c>
      <c r="AL121" s="22">
        <f t="shared" si="68"/>
        <v>-153</v>
      </c>
      <c r="AM121" s="22">
        <f t="shared" si="68"/>
        <v>-164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ht="52.5" customHeight="1">
      <c r="A122" s="46">
        <v>21</v>
      </c>
      <c r="B122" s="46" t="s">
        <v>96</v>
      </c>
      <c r="C122" s="49" t="s">
        <v>97</v>
      </c>
      <c r="D122" s="49"/>
      <c r="E122" s="52">
        <v>129</v>
      </c>
      <c r="F122" s="52">
        <f>VLOOKUP(B122,'[3]Total tồn vật tư 2'!$A$3:$F$586,6,0)</f>
        <v>0</v>
      </c>
      <c r="G122" s="52">
        <f>+E122+F122</f>
        <v>129</v>
      </c>
      <c r="H122" s="8" t="s">
        <v>16</v>
      </c>
      <c r="I122" s="27">
        <v>1.5</v>
      </c>
      <c r="J122" s="27">
        <v>1.5</v>
      </c>
      <c r="K122" s="27">
        <v>1.5</v>
      </c>
      <c r="L122" s="21">
        <v>0</v>
      </c>
      <c r="M122" s="27">
        <v>1.5</v>
      </c>
      <c r="N122" s="27">
        <v>1.5</v>
      </c>
      <c r="O122" s="27">
        <v>1.5</v>
      </c>
      <c r="P122" s="27">
        <v>1.5</v>
      </c>
      <c r="Q122" s="27">
        <v>1.5</v>
      </c>
      <c r="R122" s="27">
        <v>1.5</v>
      </c>
      <c r="S122" s="21">
        <v>0</v>
      </c>
      <c r="T122" s="27">
        <v>1.5</v>
      </c>
      <c r="U122" s="27">
        <v>1.5</v>
      </c>
      <c r="V122" s="27">
        <v>1.5</v>
      </c>
      <c r="W122" s="27">
        <v>1.5</v>
      </c>
      <c r="X122" s="27">
        <v>1.5</v>
      </c>
      <c r="Y122" s="27">
        <v>1.5</v>
      </c>
      <c r="Z122" s="21">
        <v>0</v>
      </c>
      <c r="AA122" s="27">
        <v>1.5</v>
      </c>
      <c r="AB122" s="27">
        <v>1.5</v>
      </c>
      <c r="AC122" s="27">
        <v>1.5</v>
      </c>
      <c r="AD122" s="27">
        <v>1.5</v>
      </c>
      <c r="AE122" s="27">
        <v>1.5</v>
      </c>
      <c r="AF122" s="27">
        <v>1.5</v>
      </c>
      <c r="AG122" s="21">
        <v>0</v>
      </c>
      <c r="AH122" s="27">
        <v>1.5</v>
      </c>
      <c r="AI122" s="27">
        <v>1.5</v>
      </c>
      <c r="AJ122" s="27">
        <v>1.5</v>
      </c>
      <c r="AK122" s="27">
        <v>1.5</v>
      </c>
      <c r="AL122" s="27">
        <v>1.5</v>
      </c>
      <c r="AM122" s="27">
        <v>1.5</v>
      </c>
    </row>
    <row r="123" spans="1:60" ht="52.5" customHeight="1">
      <c r="A123" s="47"/>
      <c r="B123" s="47"/>
      <c r="C123" s="50"/>
      <c r="D123" s="50"/>
      <c r="E123" s="53"/>
      <c r="F123" s="53"/>
      <c r="G123" s="53"/>
      <c r="H123" s="8" t="s">
        <v>11</v>
      </c>
      <c r="I123" s="27">
        <v>2</v>
      </c>
      <c r="J123" s="27">
        <v>2</v>
      </c>
      <c r="K123" s="27">
        <v>2</v>
      </c>
      <c r="L123" s="21">
        <f t="shared" ref="L123:L145" si="69">+K123/2</f>
        <v>1</v>
      </c>
      <c r="M123" s="27">
        <v>2</v>
      </c>
      <c r="N123" s="27">
        <v>2</v>
      </c>
      <c r="O123" s="27">
        <v>2</v>
      </c>
      <c r="P123" s="27">
        <v>2</v>
      </c>
      <c r="Q123" s="27">
        <v>2</v>
      </c>
      <c r="R123" s="27">
        <v>2</v>
      </c>
      <c r="S123" s="21">
        <f t="shared" ref="S123:S145" si="70">+R123/2</f>
        <v>1</v>
      </c>
      <c r="T123" s="27">
        <v>2</v>
      </c>
      <c r="U123" s="27">
        <v>2</v>
      </c>
      <c r="V123" s="27">
        <v>2</v>
      </c>
      <c r="W123" s="27">
        <v>2</v>
      </c>
      <c r="X123" s="27">
        <v>2</v>
      </c>
      <c r="Y123" s="27">
        <v>2</v>
      </c>
      <c r="Z123" s="21">
        <f t="shared" si="66"/>
        <v>1</v>
      </c>
      <c r="AA123" s="27">
        <v>2</v>
      </c>
      <c r="AB123" s="27">
        <v>2</v>
      </c>
      <c r="AC123" s="27">
        <v>2</v>
      </c>
      <c r="AD123" s="27">
        <v>2</v>
      </c>
      <c r="AE123" s="27">
        <v>2</v>
      </c>
      <c r="AF123" s="27">
        <v>2</v>
      </c>
      <c r="AG123" s="21">
        <f t="shared" si="67"/>
        <v>1</v>
      </c>
      <c r="AH123" s="27">
        <v>2</v>
      </c>
      <c r="AI123" s="27">
        <v>2</v>
      </c>
      <c r="AJ123" s="27">
        <v>2</v>
      </c>
      <c r="AK123" s="27">
        <v>2</v>
      </c>
      <c r="AL123" s="27">
        <v>2</v>
      </c>
      <c r="AM123" s="27">
        <v>2</v>
      </c>
    </row>
    <row r="124" spans="1:60" ht="52.5" customHeight="1">
      <c r="A124" s="47"/>
      <c r="B124" s="47"/>
      <c r="C124" s="50"/>
      <c r="D124" s="50"/>
      <c r="E124" s="53"/>
      <c r="F124" s="53"/>
      <c r="G124" s="53"/>
      <c r="H124" s="8" t="s">
        <v>12</v>
      </c>
      <c r="I124" s="27">
        <v>2</v>
      </c>
      <c r="J124" s="27">
        <v>2</v>
      </c>
      <c r="K124" s="27">
        <v>2</v>
      </c>
      <c r="L124" s="21">
        <v>1</v>
      </c>
      <c r="M124" s="27">
        <v>2</v>
      </c>
      <c r="N124" s="27">
        <v>2</v>
      </c>
      <c r="O124" s="27">
        <v>2</v>
      </c>
      <c r="P124" s="27">
        <v>2</v>
      </c>
      <c r="Q124" s="27">
        <v>2</v>
      </c>
      <c r="R124" s="27">
        <v>2</v>
      </c>
      <c r="S124" s="21">
        <v>1</v>
      </c>
      <c r="T124" s="27">
        <v>2</v>
      </c>
      <c r="U124" s="27">
        <v>2</v>
      </c>
      <c r="V124" s="27">
        <v>2</v>
      </c>
      <c r="W124" s="27">
        <v>2</v>
      </c>
      <c r="X124" s="27">
        <v>2</v>
      </c>
      <c r="Y124" s="27">
        <v>2</v>
      </c>
      <c r="Z124" s="21">
        <v>1</v>
      </c>
      <c r="AA124" s="27">
        <v>2</v>
      </c>
      <c r="AB124" s="27">
        <v>2</v>
      </c>
      <c r="AC124" s="27">
        <v>2</v>
      </c>
      <c r="AD124" s="27">
        <v>2</v>
      </c>
      <c r="AE124" s="27">
        <v>2</v>
      </c>
      <c r="AF124" s="27">
        <v>2</v>
      </c>
      <c r="AG124" s="21">
        <v>1</v>
      </c>
      <c r="AH124" s="27">
        <v>2</v>
      </c>
      <c r="AI124" s="27">
        <v>2</v>
      </c>
      <c r="AJ124" s="27">
        <v>2</v>
      </c>
      <c r="AK124" s="27">
        <v>2</v>
      </c>
      <c r="AL124" s="27">
        <v>2</v>
      </c>
      <c r="AM124" s="27">
        <v>2</v>
      </c>
    </row>
    <row r="125" spans="1:60" ht="52.5" customHeight="1">
      <c r="A125" s="47"/>
      <c r="B125" s="47"/>
      <c r="C125" s="50"/>
      <c r="D125" s="50"/>
      <c r="E125" s="53"/>
      <c r="F125" s="53"/>
      <c r="G125" s="53"/>
      <c r="H125" s="16" t="s">
        <v>61</v>
      </c>
      <c r="I125" s="27">
        <v>2</v>
      </c>
      <c r="J125" s="27">
        <v>2</v>
      </c>
      <c r="K125" s="27">
        <v>2</v>
      </c>
      <c r="L125" s="30">
        <v>1</v>
      </c>
      <c r="M125" s="27">
        <v>2</v>
      </c>
      <c r="N125" s="27">
        <v>2</v>
      </c>
      <c r="O125" s="27">
        <v>2</v>
      </c>
      <c r="P125" s="27">
        <v>2</v>
      </c>
      <c r="Q125" s="27">
        <v>2</v>
      </c>
      <c r="R125" s="27">
        <v>2</v>
      </c>
      <c r="S125" s="30">
        <v>1</v>
      </c>
      <c r="T125" s="27">
        <v>2</v>
      </c>
      <c r="U125" s="27">
        <v>2</v>
      </c>
      <c r="V125" s="27">
        <v>2</v>
      </c>
      <c r="W125" s="27">
        <v>2</v>
      </c>
      <c r="X125" s="27">
        <v>2</v>
      </c>
      <c r="Y125" s="27">
        <v>2</v>
      </c>
      <c r="Z125" s="30">
        <v>1</v>
      </c>
      <c r="AA125" s="27">
        <v>2</v>
      </c>
      <c r="AB125" s="27">
        <v>2</v>
      </c>
      <c r="AC125" s="27">
        <v>2</v>
      </c>
      <c r="AD125" s="27">
        <v>2</v>
      </c>
      <c r="AE125" s="27">
        <v>2</v>
      </c>
      <c r="AF125" s="27">
        <v>2</v>
      </c>
      <c r="AG125" s="30">
        <v>1</v>
      </c>
      <c r="AH125" s="27">
        <v>2</v>
      </c>
      <c r="AI125" s="27">
        <v>2</v>
      </c>
      <c r="AJ125" s="27">
        <v>2</v>
      </c>
      <c r="AK125" s="27">
        <v>2</v>
      </c>
      <c r="AL125" s="27">
        <v>2</v>
      </c>
      <c r="AM125" s="27">
        <v>2</v>
      </c>
    </row>
    <row r="126" spans="1:60" ht="52.5" customHeight="1">
      <c r="A126" s="47"/>
      <c r="B126" s="47"/>
      <c r="C126" s="50"/>
      <c r="D126" s="50"/>
      <c r="E126" s="53"/>
      <c r="F126" s="53"/>
      <c r="G126" s="53"/>
      <c r="H126" s="13" t="s">
        <v>65</v>
      </c>
      <c r="I126" s="27">
        <v>2</v>
      </c>
      <c r="J126" s="27">
        <v>2</v>
      </c>
      <c r="K126" s="27">
        <v>2</v>
      </c>
      <c r="L126" s="30">
        <v>2</v>
      </c>
      <c r="M126" s="27">
        <v>2</v>
      </c>
      <c r="N126" s="27">
        <v>2</v>
      </c>
      <c r="O126" s="27">
        <v>2</v>
      </c>
      <c r="P126" s="27">
        <v>2</v>
      </c>
      <c r="Q126" s="27">
        <v>2</v>
      </c>
      <c r="R126" s="27">
        <v>2</v>
      </c>
      <c r="S126" s="30">
        <v>2</v>
      </c>
      <c r="T126" s="27">
        <v>2</v>
      </c>
      <c r="U126" s="27">
        <v>2</v>
      </c>
      <c r="V126" s="27">
        <v>2</v>
      </c>
      <c r="W126" s="27">
        <v>2</v>
      </c>
      <c r="X126" s="27">
        <v>2</v>
      </c>
      <c r="Y126" s="27">
        <v>2</v>
      </c>
      <c r="Z126" s="30">
        <v>2</v>
      </c>
      <c r="AA126" s="27">
        <v>2</v>
      </c>
      <c r="AB126" s="27">
        <v>2</v>
      </c>
      <c r="AC126" s="27">
        <v>2</v>
      </c>
      <c r="AD126" s="27">
        <v>2</v>
      </c>
      <c r="AE126" s="27">
        <v>2</v>
      </c>
      <c r="AF126" s="27">
        <v>2</v>
      </c>
      <c r="AG126" s="30">
        <v>2</v>
      </c>
      <c r="AH126" s="27">
        <v>2</v>
      </c>
      <c r="AI126" s="27">
        <v>2</v>
      </c>
      <c r="AJ126" s="27">
        <v>2</v>
      </c>
      <c r="AK126" s="27">
        <v>2</v>
      </c>
      <c r="AL126" s="27">
        <v>2</v>
      </c>
      <c r="AM126" s="27">
        <v>2</v>
      </c>
      <c r="AN126" s="5"/>
    </row>
    <row r="127" spans="1:60" s="6" customFormat="1" ht="52.5" customHeight="1">
      <c r="A127" s="58"/>
      <c r="B127" s="58"/>
      <c r="C127" s="59"/>
      <c r="D127" s="55"/>
      <c r="E127" s="60"/>
      <c r="F127" s="60"/>
      <c r="G127" s="60"/>
      <c r="H127" s="11"/>
      <c r="I127" s="22">
        <f>+G122-SUM(I122:I126)</f>
        <v>119.5</v>
      </c>
      <c r="J127" s="22">
        <f t="shared" ref="J127:AM127" si="71">+I127-SUM(J122:J126)</f>
        <v>110</v>
      </c>
      <c r="K127" s="22">
        <f t="shared" si="71"/>
        <v>100.5</v>
      </c>
      <c r="L127" s="22">
        <f t="shared" si="71"/>
        <v>95.5</v>
      </c>
      <c r="M127" s="22">
        <f t="shared" si="71"/>
        <v>86</v>
      </c>
      <c r="N127" s="22">
        <f t="shared" si="71"/>
        <v>76.5</v>
      </c>
      <c r="O127" s="22">
        <f t="shared" si="71"/>
        <v>67</v>
      </c>
      <c r="P127" s="22">
        <f t="shared" si="71"/>
        <v>57.5</v>
      </c>
      <c r="Q127" s="22">
        <f t="shared" si="71"/>
        <v>48</v>
      </c>
      <c r="R127" s="22">
        <f t="shared" si="71"/>
        <v>38.5</v>
      </c>
      <c r="S127" s="22">
        <f t="shared" si="71"/>
        <v>33.5</v>
      </c>
      <c r="T127" s="22">
        <f t="shared" si="71"/>
        <v>24</v>
      </c>
      <c r="U127" s="22">
        <f t="shared" si="71"/>
        <v>14.5</v>
      </c>
      <c r="V127" s="22">
        <f t="shared" si="71"/>
        <v>5</v>
      </c>
      <c r="W127" s="22">
        <f t="shared" si="71"/>
        <v>-4.5</v>
      </c>
      <c r="X127" s="22">
        <f t="shared" si="71"/>
        <v>-14</v>
      </c>
      <c r="Y127" s="22">
        <f t="shared" si="71"/>
        <v>-23.5</v>
      </c>
      <c r="Z127" s="22">
        <f t="shared" si="71"/>
        <v>-28.5</v>
      </c>
      <c r="AA127" s="22">
        <f t="shared" si="71"/>
        <v>-38</v>
      </c>
      <c r="AB127" s="22">
        <f t="shared" si="71"/>
        <v>-47.5</v>
      </c>
      <c r="AC127" s="22">
        <f t="shared" si="71"/>
        <v>-57</v>
      </c>
      <c r="AD127" s="22">
        <f t="shared" si="71"/>
        <v>-66.5</v>
      </c>
      <c r="AE127" s="22">
        <f t="shared" si="71"/>
        <v>-76</v>
      </c>
      <c r="AF127" s="22">
        <f t="shared" si="71"/>
        <v>-85.5</v>
      </c>
      <c r="AG127" s="22">
        <f t="shared" si="71"/>
        <v>-90.5</v>
      </c>
      <c r="AH127" s="22">
        <f t="shared" si="71"/>
        <v>-100</v>
      </c>
      <c r="AI127" s="22">
        <f t="shared" si="71"/>
        <v>-109.5</v>
      </c>
      <c r="AJ127" s="22">
        <f t="shared" si="71"/>
        <v>-119</v>
      </c>
      <c r="AK127" s="22">
        <f t="shared" si="71"/>
        <v>-128.5</v>
      </c>
      <c r="AL127" s="22">
        <f t="shared" si="71"/>
        <v>-138</v>
      </c>
      <c r="AM127" s="22">
        <f t="shared" si="71"/>
        <v>-147.5</v>
      </c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ht="52.5" customHeight="1">
      <c r="A128" s="46">
        <v>22</v>
      </c>
      <c r="B128" s="46" t="s">
        <v>98</v>
      </c>
      <c r="C128" s="49" t="s">
        <v>99</v>
      </c>
      <c r="D128" s="49"/>
      <c r="E128" s="52">
        <v>141</v>
      </c>
      <c r="F128" s="52">
        <v>0</v>
      </c>
      <c r="G128" s="52">
        <f>+E128+F128</f>
        <v>141</v>
      </c>
      <c r="H128" s="8" t="s">
        <v>16</v>
      </c>
      <c r="I128" s="27">
        <v>2</v>
      </c>
      <c r="J128" s="27">
        <v>2</v>
      </c>
      <c r="K128" s="27">
        <v>2</v>
      </c>
      <c r="L128" s="30">
        <v>1</v>
      </c>
      <c r="M128" s="27">
        <v>2</v>
      </c>
      <c r="N128" s="27">
        <v>2</v>
      </c>
      <c r="O128" s="27">
        <v>2</v>
      </c>
      <c r="P128" s="27">
        <v>2</v>
      </c>
      <c r="Q128" s="27">
        <v>2</v>
      </c>
      <c r="R128" s="27">
        <v>2</v>
      </c>
      <c r="S128" s="30">
        <v>1</v>
      </c>
      <c r="T128" s="27">
        <v>2</v>
      </c>
      <c r="U128" s="27">
        <v>2</v>
      </c>
      <c r="V128" s="27">
        <v>2</v>
      </c>
      <c r="W128" s="27">
        <v>2</v>
      </c>
      <c r="X128" s="27">
        <v>2</v>
      </c>
      <c r="Y128" s="27">
        <v>2</v>
      </c>
      <c r="Z128" s="30">
        <v>1</v>
      </c>
      <c r="AA128" s="27">
        <v>2</v>
      </c>
      <c r="AB128" s="27">
        <v>2</v>
      </c>
      <c r="AC128" s="27">
        <v>2</v>
      </c>
      <c r="AD128" s="27">
        <v>2</v>
      </c>
      <c r="AE128" s="27">
        <v>2</v>
      </c>
      <c r="AF128" s="27">
        <v>2</v>
      </c>
      <c r="AG128" s="30">
        <v>1</v>
      </c>
      <c r="AH128" s="27">
        <v>2</v>
      </c>
      <c r="AI128" s="27">
        <v>2</v>
      </c>
      <c r="AJ128" s="27">
        <v>2</v>
      </c>
      <c r="AK128" s="27">
        <v>2</v>
      </c>
      <c r="AL128" s="27">
        <v>2</v>
      </c>
      <c r="AM128" s="27">
        <v>2</v>
      </c>
    </row>
    <row r="129" spans="1:60" ht="52.5" customHeight="1">
      <c r="A129" s="47"/>
      <c r="B129" s="47"/>
      <c r="C129" s="50"/>
      <c r="D129" s="50"/>
      <c r="E129" s="53"/>
      <c r="F129" s="53"/>
      <c r="G129" s="53"/>
      <c r="H129" s="16" t="s">
        <v>61</v>
      </c>
      <c r="I129" s="27">
        <v>2</v>
      </c>
      <c r="J129" s="27">
        <v>2</v>
      </c>
      <c r="K129" s="27">
        <v>2</v>
      </c>
      <c r="L129" s="30">
        <v>1</v>
      </c>
      <c r="M129" s="27">
        <v>2</v>
      </c>
      <c r="N129" s="27">
        <v>2</v>
      </c>
      <c r="O129" s="27">
        <v>2</v>
      </c>
      <c r="P129" s="27">
        <v>2</v>
      </c>
      <c r="Q129" s="27">
        <v>2</v>
      </c>
      <c r="R129" s="27">
        <v>2</v>
      </c>
      <c r="S129" s="30">
        <v>1</v>
      </c>
      <c r="T129" s="27">
        <v>2</v>
      </c>
      <c r="U129" s="27">
        <v>2</v>
      </c>
      <c r="V129" s="27">
        <v>2</v>
      </c>
      <c r="W129" s="27">
        <v>2</v>
      </c>
      <c r="X129" s="27">
        <v>2</v>
      </c>
      <c r="Y129" s="27">
        <v>2</v>
      </c>
      <c r="Z129" s="21">
        <f t="shared" si="66"/>
        <v>1</v>
      </c>
      <c r="AA129" s="27">
        <v>2</v>
      </c>
      <c r="AB129" s="27">
        <v>2</v>
      </c>
      <c r="AC129" s="27">
        <v>2</v>
      </c>
      <c r="AD129" s="27">
        <v>2</v>
      </c>
      <c r="AE129" s="27">
        <v>2</v>
      </c>
      <c r="AF129" s="27">
        <v>2</v>
      </c>
      <c r="AG129" s="21">
        <f t="shared" si="67"/>
        <v>1</v>
      </c>
      <c r="AH129" s="27">
        <v>2</v>
      </c>
      <c r="AI129" s="27">
        <v>2</v>
      </c>
      <c r="AJ129" s="27">
        <v>2</v>
      </c>
      <c r="AK129" s="27">
        <v>2</v>
      </c>
      <c r="AL129" s="27">
        <v>2</v>
      </c>
      <c r="AM129" s="27">
        <v>2</v>
      </c>
    </row>
    <row r="130" spans="1:60" ht="52.5" customHeight="1">
      <c r="A130" s="47"/>
      <c r="B130" s="47"/>
      <c r="C130" s="50"/>
      <c r="D130" s="50"/>
      <c r="E130" s="53"/>
      <c r="F130" s="53"/>
      <c r="G130" s="53"/>
      <c r="H130" s="8" t="s">
        <v>11</v>
      </c>
      <c r="I130" s="27">
        <v>2</v>
      </c>
      <c r="J130" s="27">
        <v>2</v>
      </c>
      <c r="K130" s="27">
        <v>2</v>
      </c>
      <c r="L130" s="30">
        <v>1</v>
      </c>
      <c r="M130" s="27">
        <v>2</v>
      </c>
      <c r="N130" s="27">
        <v>2</v>
      </c>
      <c r="O130" s="27">
        <v>2</v>
      </c>
      <c r="P130" s="27">
        <v>2</v>
      </c>
      <c r="Q130" s="27">
        <v>2</v>
      </c>
      <c r="R130" s="27">
        <v>2</v>
      </c>
      <c r="S130" s="30">
        <v>1</v>
      </c>
      <c r="T130" s="27">
        <v>2</v>
      </c>
      <c r="U130" s="27">
        <v>2</v>
      </c>
      <c r="V130" s="27">
        <v>2</v>
      </c>
      <c r="W130" s="27">
        <v>2</v>
      </c>
      <c r="X130" s="27">
        <v>2</v>
      </c>
      <c r="Y130" s="27">
        <v>2</v>
      </c>
      <c r="Z130" s="21">
        <f t="shared" si="66"/>
        <v>1</v>
      </c>
      <c r="AA130" s="27">
        <v>2</v>
      </c>
      <c r="AB130" s="27">
        <v>2</v>
      </c>
      <c r="AC130" s="27">
        <v>2</v>
      </c>
      <c r="AD130" s="27">
        <v>2</v>
      </c>
      <c r="AE130" s="27">
        <v>2</v>
      </c>
      <c r="AF130" s="27">
        <v>2</v>
      </c>
      <c r="AG130" s="21">
        <f t="shared" si="67"/>
        <v>1</v>
      </c>
      <c r="AH130" s="27">
        <v>2</v>
      </c>
      <c r="AI130" s="27">
        <v>2</v>
      </c>
      <c r="AJ130" s="27">
        <v>2</v>
      </c>
      <c r="AK130" s="27">
        <v>2</v>
      </c>
      <c r="AL130" s="27">
        <v>2</v>
      </c>
      <c r="AM130" s="27">
        <v>2</v>
      </c>
    </row>
    <row r="131" spans="1:60" ht="52.5" customHeight="1">
      <c r="A131" s="47"/>
      <c r="B131" s="47"/>
      <c r="C131" s="50"/>
      <c r="D131" s="50"/>
      <c r="E131" s="53"/>
      <c r="F131" s="53"/>
      <c r="G131" s="53"/>
      <c r="H131" s="8" t="s">
        <v>12</v>
      </c>
      <c r="I131" s="27">
        <v>1.5</v>
      </c>
      <c r="J131" s="27">
        <v>1.5</v>
      </c>
      <c r="K131" s="27">
        <v>1.5</v>
      </c>
      <c r="L131" s="30">
        <v>0</v>
      </c>
      <c r="M131" s="27">
        <v>1.5</v>
      </c>
      <c r="N131" s="27">
        <v>1.5</v>
      </c>
      <c r="O131" s="27">
        <v>1.5</v>
      </c>
      <c r="P131" s="27">
        <v>1.5</v>
      </c>
      <c r="Q131" s="27">
        <v>1.5</v>
      </c>
      <c r="R131" s="27">
        <v>1.5</v>
      </c>
      <c r="S131" s="30">
        <v>0</v>
      </c>
      <c r="T131" s="27">
        <v>1.5</v>
      </c>
      <c r="U131" s="27">
        <v>1.5</v>
      </c>
      <c r="V131" s="27">
        <v>1.5</v>
      </c>
      <c r="W131" s="27">
        <v>1.5</v>
      </c>
      <c r="X131" s="27">
        <v>1.5</v>
      </c>
      <c r="Y131" s="27">
        <v>1.5</v>
      </c>
      <c r="Z131" s="21">
        <v>0</v>
      </c>
      <c r="AA131" s="27">
        <v>1.5</v>
      </c>
      <c r="AB131" s="27">
        <v>1.5</v>
      </c>
      <c r="AC131" s="27">
        <v>1.5</v>
      </c>
      <c r="AD131" s="27">
        <v>1.5</v>
      </c>
      <c r="AE131" s="27">
        <v>1.5</v>
      </c>
      <c r="AF131" s="27">
        <v>1.5</v>
      </c>
      <c r="AG131" s="21">
        <v>0</v>
      </c>
      <c r="AH131" s="27">
        <v>1.5</v>
      </c>
      <c r="AI131" s="27">
        <v>1.5</v>
      </c>
      <c r="AJ131" s="27">
        <v>1.5</v>
      </c>
      <c r="AK131" s="27">
        <v>1.5</v>
      </c>
      <c r="AL131" s="27">
        <v>1.5</v>
      </c>
      <c r="AM131" s="27">
        <v>1.5</v>
      </c>
    </row>
    <row r="132" spans="1:60" ht="52.5" customHeight="1">
      <c r="A132" s="47"/>
      <c r="B132" s="47"/>
      <c r="C132" s="50"/>
      <c r="D132" s="50"/>
      <c r="E132" s="53"/>
      <c r="F132" s="53"/>
      <c r="G132" s="53"/>
      <c r="H132" s="13" t="s">
        <v>65</v>
      </c>
      <c r="I132" s="27">
        <v>2</v>
      </c>
      <c r="J132" s="27">
        <v>2</v>
      </c>
      <c r="K132" s="27">
        <v>2</v>
      </c>
      <c r="L132" s="30">
        <v>1</v>
      </c>
      <c r="M132" s="27">
        <v>2</v>
      </c>
      <c r="N132" s="27">
        <v>2</v>
      </c>
      <c r="O132" s="27">
        <v>2</v>
      </c>
      <c r="P132" s="27">
        <v>2</v>
      </c>
      <c r="Q132" s="27">
        <v>2</v>
      </c>
      <c r="R132" s="27">
        <v>2</v>
      </c>
      <c r="S132" s="30">
        <v>1</v>
      </c>
      <c r="T132" s="27">
        <v>2</v>
      </c>
      <c r="U132" s="27">
        <v>2</v>
      </c>
      <c r="V132" s="27">
        <v>2</v>
      </c>
      <c r="W132" s="27">
        <v>2</v>
      </c>
      <c r="X132" s="27">
        <v>2</v>
      </c>
      <c r="Y132" s="27">
        <v>2</v>
      </c>
      <c r="Z132" s="30">
        <v>1</v>
      </c>
      <c r="AA132" s="27">
        <v>2</v>
      </c>
      <c r="AB132" s="27">
        <v>2</v>
      </c>
      <c r="AC132" s="27">
        <v>2</v>
      </c>
      <c r="AD132" s="27">
        <v>2</v>
      </c>
      <c r="AE132" s="27">
        <v>2</v>
      </c>
      <c r="AF132" s="27">
        <v>2</v>
      </c>
      <c r="AG132" s="30">
        <v>1</v>
      </c>
      <c r="AH132" s="27">
        <v>2</v>
      </c>
      <c r="AI132" s="27">
        <v>2</v>
      </c>
      <c r="AJ132" s="27">
        <v>2</v>
      </c>
      <c r="AK132" s="27">
        <v>2</v>
      </c>
      <c r="AL132" s="27">
        <v>2</v>
      </c>
      <c r="AM132" s="27">
        <v>2</v>
      </c>
    </row>
    <row r="133" spans="1:60" s="6" customFormat="1" ht="52.5" customHeight="1">
      <c r="A133" s="58"/>
      <c r="B133" s="58"/>
      <c r="C133" s="59"/>
      <c r="D133" s="55"/>
      <c r="E133" s="60"/>
      <c r="F133" s="60"/>
      <c r="G133" s="60"/>
      <c r="H133" s="11"/>
      <c r="I133" s="22">
        <f>+G128-SUM(I128:I132)</f>
        <v>131.5</v>
      </c>
      <c r="J133" s="22">
        <f t="shared" ref="J133:AM133" si="72">+I133-SUM(J128:J132)</f>
        <v>122</v>
      </c>
      <c r="K133" s="22">
        <f t="shared" si="72"/>
        <v>112.5</v>
      </c>
      <c r="L133" s="22">
        <f t="shared" si="72"/>
        <v>108.5</v>
      </c>
      <c r="M133" s="22">
        <f t="shared" si="72"/>
        <v>99</v>
      </c>
      <c r="N133" s="22">
        <f t="shared" si="72"/>
        <v>89.5</v>
      </c>
      <c r="O133" s="22">
        <f t="shared" si="72"/>
        <v>80</v>
      </c>
      <c r="P133" s="22">
        <f t="shared" si="72"/>
        <v>70.5</v>
      </c>
      <c r="Q133" s="22">
        <f t="shared" si="72"/>
        <v>61</v>
      </c>
      <c r="R133" s="22">
        <f t="shared" si="72"/>
        <v>51.5</v>
      </c>
      <c r="S133" s="22">
        <f t="shared" si="72"/>
        <v>47.5</v>
      </c>
      <c r="T133" s="22">
        <f t="shared" si="72"/>
        <v>38</v>
      </c>
      <c r="U133" s="22">
        <f t="shared" si="72"/>
        <v>28.5</v>
      </c>
      <c r="V133" s="22">
        <f t="shared" si="72"/>
        <v>19</v>
      </c>
      <c r="W133" s="22">
        <f t="shared" si="72"/>
        <v>9.5</v>
      </c>
      <c r="X133" s="22">
        <f t="shared" si="72"/>
        <v>0</v>
      </c>
      <c r="Y133" s="22">
        <f t="shared" si="72"/>
        <v>-9.5</v>
      </c>
      <c r="Z133" s="22">
        <f t="shared" si="72"/>
        <v>-13.5</v>
      </c>
      <c r="AA133" s="22">
        <f t="shared" si="72"/>
        <v>-23</v>
      </c>
      <c r="AB133" s="22">
        <f t="shared" si="72"/>
        <v>-32.5</v>
      </c>
      <c r="AC133" s="22">
        <f t="shared" si="72"/>
        <v>-42</v>
      </c>
      <c r="AD133" s="22">
        <f t="shared" si="72"/>
        <v>-51.5</v>
      </c>
      <c r="AE133" s="22">
        <f t="shared" si="72"/>
        <v>-61</v>
      </c>
      <c r="AF133" s="22">
        <f t="shared" si="72"/>
        <v>-70.5</v>
      </c>
      <c r="AG133" s="22">
        <f t="shared" si="72"/>
        <v>-74.5</v>
      </c>
      <c r="AH133" s="22">
        <f t="shared" si="72"/>
        <v>-84</v>
      </c>
      <c r="AI133" s="22">
        <f t="shared" si="72"/>
        <v>-93.5</v>
      </c>
      <c r="AJ133" s="22">
        <f t="shared" si="72"/>
        <v>-103</v>
      </c>
      <c r="AK133" s="22">
        <f t="shared" si="72"/>
        <v>-112.5</v>
      </c>
      <c r="AL133" s="22">
        <f t="shared" si="72"/>
        <v>-122</v>
      </c>
      <c r="AM133" s="22">
        <f t="shared" si="72"/>
        <v>-131.5</v>
      </c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ht="52.5" customHeight="1">
      <c r="A134" s="46">
        <v>23</v>
      </c>
      <c r="B134" s="46" t="s">
        <v>100</v>
      </c>
      <c r="C134" s="49" t="s">
        <v>101</v>
      </c>
      <c r="D134" s="49"/>
      <c r="E134" s="52">
        <v>96</v>
      </c>
      <c r="F134" s="52">
        <f>VLOOKUP(B134,'[3]Total tồn vật tư 2'!$A$3:$F$586,6,0)</f>
        <v>0</v>
      </c>
      <c r="G134" s="52">
        <f>+E134+F134</f>
        <v>96</v>
      </c>
      <c r="H134" s="8" t="s">
        <v>16</v>
      </c>
      <c r="I134" s="27">
        <v>1</v>
      </c>
      <c r="J134" s="27">
        <v>1</v>
      </c>
      <c r="K134" s="27">
        <v>1</v>
      </c>
      <c r="L134" s="30">
        <v>1</v>
      </c>
      <c r="M134" s="27">
        <v>1</v>
      </c>
      <c r="N134" s="27">
        <v>1</v>
      </c>
      <c r="O134" s="27">
        <v>1</v>
      </c>
      <c r="P134" s="27">
        <v>1</v>
      </c>
      <c r="Q134" s="27">
        <v>1</v>
      </c>
      <c r="R134" s="27">
        <v>1</v>
      </c>
      <c r="S134" s="30">
        <v>1</v>
      </c>
      <c r="T134" s="27">
        <v>1</v>
      </c>
      <c r="U134" s="27">
        <v>1</v>
      </c>
      <c r="V134" s="27">
        <v>1</v>
      </c>
      <c r="W134" s="27">
        <v>1</v>
      </c>
      <c r="X134" s="27">
        <v>1</v>
      </c>
      <c r="Y134" s="27">
        <v>1</v>
      </c>
      <c r="Z134" s="30">
        <v>1</v>
      </c>
      <c r="AA134" s="27">
        <v>1</v>
      </c>
      <c r="AB134" s="27">
        <v>1</v>
      </c>
      <c r="AC134" s="27">
        <v>1</v>
      </c>
      <c r="AD134" s="27">
        <v>1</v>
      </c>
      <c r="AE134" s="27">
        <v>1</v>
      </c>
      <c r="AF134" s="27">
        <v>1</v>
      </c>
      <c r="AG134" s="30">
        <v>1</v>
      </c>
      <c r="AH134" s="27">
        <v>1</v>
      </c>
      <c r="AI134" s="27">
        <v>1</v>
      </c>
      <c r="AJ134" s="27">
        <v>1</v>
      </c>
      <c r="AK134" s="27">
        <v>1</v>
      </c>
      <c r="AL134" s="27">
        <v>1</v>
      </c>
      <c r="AM134" s="27">
        <v>1</v>
      </c>
    </row>
    <row r="135" spans="1:60" ht="52.5" customHeight="1">
      <c r="A135" s="47"/>
      <c r="B135" s="47"/>
      <c r="C135" s="50"/>
      <c r="D135" s="50"/>
      <c r="E135" s="53"/>
      <c r="F135" s="53"/>
      <c r="G135" s="53"/>
      <c r="H135" s="16" t="s">
        <v>61</v>
      </c>
      <c r="I135" s="27">
        <v>1.5</v>
      </c>
      <c r="J135" s="27">
        <v>1.5</v>
      </c>
      <c r="K135" s="27">
        <v>1.5</v>
      </c>
      <c r="L135" s="30">
        <v>0</v>
      </c>
      <c r="M135" s="27">
        <v>1.5</v>
      </c>
      <c r="N135" s="27">
        <v>1.5</v>
      </c>
      <c r="O135" s="27">
        <v>1.5</v>
      </c>
      <c r="P135" s="27">
        <v>1.5</v>
      </c>
      <c r="Q135" s="27">
        <v>1.5</v>
      </c>
      <c r="R135" s="27">
        <v>1.5</v>
      </c>
      <c r="S135" s="30">
        <v>0</v>
      </c>
      <c r="T135" s="27">
        <v>1.5</v>
      </c>
      <c r="U135" s="27">
        <v>1.5</v>
      </c>
      <c r="V135" s="27">
        <v>1.5</v>
      </c>
      <c r="W135" s="27">
        <v>1.5</v>
      </c>
      <c r="X135" s="27">
        <v>1.5</v>
      </c>
      <c r="Y135" s="27">
        <v>1.5</v>
      </c>
      <c r="Z135" s="30">
        <v>0</v>
      </c>
      <c r="AA135" s="27">
        <v>1.5</v>
      </c>
      <c r="AB135" s="27">
        <v>1.5</v>
      </c>
      <c r="AC135" s="27">
        <v>1.5</v>
      </c>
      <c r="AD135" s="27">
        <v>1.5</v>
      </c>
      <c r="AE135" s="27">
        <v>1.5</v>
      </c>
      <c r="AF135" s="27">
        <v>1.5</v>
      </c>
      <c r="AG135" s="30">
        <v>0</v>
      </c>
      <c r="AH135" s="27">
        <v>1.5</v>
      </c>
      <c r="AI135" s="27">
        <v>1.5</v>
      </c>
      <c r="AJ135" s="27">
        <v>1.5</v>
      </c>
      <c r="AK135" s="27">
        <v>1.5</v>
      </c>
      <c r="AL135" s="27">
        <v>1.5</v>
      </c>
      <c r="AM135" s="27">
        <v>1.5</v>
      </c>
    </row>
    <row r="136" spans="1:60" ht="52.5" customHeight="1">
      <c r="A136" s="47"/>
      <c r="B136" s="47"/>
      <c r="C136" s="50"/>
      <c r="D136" s="50"/>
      <c r="E136" s="53"/>
      <c r="F136" s="53"/>
      <c r="G136" s="53"/>
      <c r="H136" s="8" t="s">
        <v>11</v>
      </c>
      <c r="I136" s="27">
        <v>3</v>
      </c>
      <c r="J136" s="27">
        <v>3</v>
      </c>
      <c r="K136" s="27">
        <v>3</v>
      </c>
      <c r="L136" s="30">
        <v>0</v>
      </c>
      <c r="M136" s="27">
        <v>3</v>
      </c>
      <c r="N136" s="27">
        <v>3</v>
      </c>
      <c r="O136" s="27">
        <v>1.5</v>
      </c>
      <c r="P136" s="27">
        <v>1.5</v>
      </c>
      <c r="Q136" s="27">
        <v>1.5</v>
      </c>
      <c r="R136" s="27">
        <v>1.5</v>
      </c>
      <c r="S136" s="30">
        <v>0</v>
      </c>
      <c r="T136" s="27">
        <v>1.5</v>
      </c>
      <c r="U136" s="27">
        <v>1.5</v>
      </c>
      <c r="V136" s="27">
        <v>1.5</v>
      </c>
      <c r="W136" s="27">
        <v>1.5</v>
      </c>
      <c r="X136" s="27">
        <v>1.5</v>
      </c>
      <c r="Y136" s="27">
        <v>1.5</v>
      </c>
      <c r="Z136" s="30">
        <v>0</v>
      </c>
      <c r="AA136" s="27">
        <v>1.5</v>
      </c>
      <c r="AB136" s="27">
        <v>1.5</v>
      </c>
      <c r="AC136" s="27">
        <v>1.5</v>
      </c>
      <c r="AD136" s="27">
        <v>1.5</v>
      </c>
      <c r="AE136" s="27">
        <v>1.5</v>
      </c>
      <c r="AF136" s="27">
        <v>1.5</v>
      </c>
      <c r="AG136" s="30">
        <v>0</v>
      </c>
      <c r="AH136" s="27">
        <v>1.5</v>
      </c>
      <c r="AI136" s="27">
        <v>1.5</v>
      </c>
      <c r="AJ136" s="27">
        <v>1.5</v>
      </c>
      <c r="AK136" s="27">
        <v>1.5</v>
      </c>
      <c r="AL136" s="27">
        <v>1.5</v>
      </c>
      <c r="AM136" s="27">
        <v>1.5</v>
      </c>
    </row>
    <row r="137" spans="1:60" ht="52.5" customHeight="1">
      <c r="A137" s="47"/>
      <c r="B137" s="47"/>
      <c r="C137" s="50"/>
      <c r="D137" s="50"/>
      <c r="E137" s="53"/>
      <c r="F137" s="53"/>
      <c r="G137" s="53"/>
      <c r="H137" s="8" t="s">
        <v>12</v>
      </c>
      <c r="I137" s="27">
        <v>2</v>
      </c>
      <c r="J137" s="27">
        <v>2</v>
      </c>
      <c r="K137" s="27">
        <v>2</v>
      </c>
      <c r="L137" s="30">
        <v>0</v>
      </c>
      <c r="M137" s="27">
        <v>2</v>
      </c>
      <c r="N137" s="27">
        <v>2</v>
      </c>
      <c r="O137" s="27">
        <v>2</v>
      </c>
      <c r="P137" s="27">
        <v>2</v>
      </c>
      <c r="Q137" s="27">
        <v>2</v>
      </c>
      <c r="R137" s="27">
        <v>2</v>
      </c>
      <c r="S137" s="30">
        <v>0</v>
      </c>
      <c r="T137" s="27">
        <v>2</v>
      </c>
      <c r="U137" s="27">
        <v>2</v>
      </c>
      <c r="V137" s="27">
        <v>2</v>
      </c>
      <c r="W137" s="27">
        <v>2</v>
      </c>
      <c r="X137" s="27">
        <v>2</v>
      </c>
      <c r="Y137" s="27">
        <v>2</v>
      </c>
      <c r="Z137" s="30">
        <v>0</v>
      </c>
      <c r="AA137" s="27">
        <v>2</v>
      </c>
      <c r="AB137" s="27">
        <v>2</v>
      </c>
      <c r="AC137" s="27">
        <v>2</v>
      </c>
      <c r="AD137" s="27">
        <v>2</v>
      </c>
      <c r="AE137" s="27">
        <v>2</v>
      </c>
      <c r="AF137" s="27">
        <v>2</v>
      </c>
      <c r="AG137" s="30">
        <v>0</v>
      </c>
      <c r="AH137" s="27">
        <v>2</v>
      </c>
      <c r="AI137" s="27">
        <v>2</v>
      </c>
      <c r="AJ137" s="27">
        <v>2</v>
      </c>
      <c r="AK137" s="27">
        <v>2</v>
      </c>
      <c r="AL137" s="27">
        <v>2</v>
      </c>
      <c r="AM137" s="27">
        <v>2</v>
      </c>
    </row>
    <row r="138" spans="1:60" ht="52.5" customHeight="1">
      <c r="A138" s="47"/>
      <c r="B138" s="47"/>
      <c r="C138" s="50"/>
      <c r="D138" s="50"/>
      <c r="E138" s="53"/>
      <c r="F138" s="53"/>
      <c r="G138" s="53"/>
      <c r="H138" s="13" t="s">
        <v>65</v>
      </c>
      <c r="I138" s="27">
        <v>3</v>
      </c>
      <c r="J138" s="27">
        <v>3</v>
      </c>
      <c r="K138" s="27">
        <v>3</v>
      </c>
      <c r="L138" s="30">
        <v>1</v>
      </c>
      <c r="M138" s="27">
        <v>3</v>
      </c>
      <c r="N138" s="27">
        <v>3</v>
      </c>
      <c r="O138" s="27">
        <v>3</v>
      </c>
      <c r="P138" s="27">
        <v>3</v>
      </c>
      <c r="Q138" s="27">
        <v>3</v>
      </c>
      <c r="R138" s="27">
        <v>3</v>
      </c>
      <c r="S138" s="30">
        <v>1</v>
      </c>
      <c r="T138" s="27">
        <v>3</v>
      </c>
      <c r="U138" s="27">
        <v>3</v>
      </c>
      <c r="V138" s="27">
        <v>3</v>
      </c>
      <c r="W138" s="27">
        <v>3</v>
      </c>
      <c r="X138" s="27">
        <v>3</v>
      </c>
      <c r="Y138" s="27">
        <v>3</v>
      </c>
      <c r="Z138" s="30">
        <v>1</v>
      </c>
      <c r="AA138" s="27">
        <v>3</v>
      </c>
      <c r="AB138" s="27">
        <v>3</v>
      </c>
      <c r="AC138" s="27">
        <v>3</v>
      </c>
      <c r="AD138" s="27">
        <v>3</v>
      </c>
      <c r="AE138" s="27">
        <v>3</v>
      </c>
      <c r="AF138" s="27">
        <v>3</v>
      </c>
      <c r="AG138" s="30">
        <v>1</v>
      </c>
      <c r="AH138" s="27">
        <v>3</v>
      </c>
      <c r="AI138" s="27">
        <v>3</v>
      </c>
      <c r="AJ138" s="27">
        <v>3</v>
      </c>
      <c r="AK138" s="27">
        <v>3</v>
      </c>
      <c r="AL138" s="27">
        <v>3</v>
      </c>
      <c r="AM138" s="27">
        <v>3</v>
      </c>
    </row>
    <row r="139" spans="1:60" s="6" customFormat="1" ht="52.5" customHeight="1">
      <c r="A139" s="58"/>
      <c r="B139" s="58"/>
      <c r="C139" s="59"/>
      <c r="D139" s="55"/>
      <c r="E139" s="60"/>
      <c r="F139" s="60"/>
      <c r="G139" s="60"/>
      <c r="H139" s="11"/>
      <c r="I139" s="22">
        <f>+G134-SUM(I134:I138)</f>
        <v>85.5</v>
      </c>
      <c r="J139" s="22">
        <f>+I139-SUM(J134:J138)</f>
        <v>75</v>
      </c>
      <c r="K139" s="22">
        <f t="shared" ref="K139:AM139" si="73">+J139-SUM(K134:K138)</f>
        <v>64.5</v>
      </c>
      <c r="L139" s="22">
        <f t="shared" si="73"/>
        <v>62.5</v>
      </c>
      <c r="M139" s="22">
        <f t="shared" si="73"/>
        <v>52</v>
      </c>
      <c r="N139" s="22">
        <f t="shared" si="73"/>
        <v>41.5</v>
      </c>
      <c r="O139" s="22">
        <f t="shared" si="73"/>
        <v>32.5</v>
      </c>
      <c r="P139" s="22">
        <f t="shared" si="73"/>
        <v>23.5</v>
      </c>
      <c r="Q139" s="22">
        <f t="shared" si="73"/>
        <v>14.5</v>
      </c>
      <c r="R139" s="22">
        <f t="shared" si="73"/>
        <v>5.5</v>
      </c>
      <c r="S139" s="22">
        <f t="shared" si="73"/>
        <v>3.5</v>
      </c>
      <c r="T139" s="22">
        <f t="shared" si="73"/>
        <v>-5.5</v>
      </c>
      <c r="U139" s="22">
        <f t="shared" si="73"/>
        <v>-14.5</v>
      </c>
      <c r="V139" s="22">
        <f t="shared" si="73"/>
        <v>-23.5</v>
      </c>
      <c r="W139" s="22">
        <f t="shared" si="73"/>
        <v>-32.5</v>
      </c>
      <c r="X139" s="22">
        <f t="shared" si="73"/>
        <v>-41.5</v>
      </c>
      <c r="Y139" s="22">
        <f t="shared" si="73"/>
        <v>-50.5</v>
      </c>
      <c r="Z139" s="22">
        <f t="shared" si="73"/>
        <v>-52.5</v>
      </c>
      <c r="AA139" s="22">
        <f t="shared" si="73"/>
        <v>-61.5</v>
      </c>
      <c r="AB139" s="22">
        <f t="shared" si="73"/>
        <v>-70.5</v>
      </c>
      <c r="AC139" s="22">
        <f t="shared" si="73"/>
        <v>-79.5</v>
      </c>
      <c r="AD139" s="22">
        <f t="shared" si="73"/>
        <v>-88.5</v>
      </c>
      <c r="AE139" s="22">
        <f t="shared" si="73"/>
        <v>-97.5</v>
      </c>
      <c r="AF139" s="22">
        <f t="shared" si="73"/>
        <v>-106.5</v>
      </c>
      <c r="AG139" s="22">
        <f t="shared" si="73"/>
        <v>-108.5</v>
      </c>
      <c r="AH139" s="22">
        <f t="shared" si="73"/>
        <v>-117.5</v>
      </c>
      <c r="AI139" s="22">
        <f t="shared" si="73"/>
        <v>-126.5</v>
      </c>
      <c r="AJ139" s="22">
        <f t="shared" si="73"/>
        <v>-135.5</v>
      </c>
      <c r="AK139" s="22">
        <f t="shared" si="73"/>
        <v>-144.5</v>
      </c>
      <c r="AL139" s="22">
        <f t="shared" si="73"/>
        <v>-153.5</v>
      </c>
      <c r="AM139" s="22">
        <f t="shared" si="73"/>
        <v>-162.5</v>
      </c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ht="52.5" customHeight="1">
      <c r="A140" s="46">
        <v>25</v>
      </c>
      <c r="B140" s="46" t="s">
        <v>102</v>
      </c>
      <c r="C140" s="49" t="s">
        <v>103</v>
      </c>
      <c r="D140" s="49"/>
      <c r="E140" s="52">
        <v>89</v>
      </c>
      <c r="F140" s="52">
        <v>0</v>
      </c>
      <c r="G140" s="52">
        <f>+E140+F140</f>
        <v>89</v>
      </c>
      <c r="H140" s="8" t="s">
        <v>16</v>
      </c>
      <c r="I140" s="27">
        <v>0.5</v>
      </c>
      <c r="J140" s="27">
        <v>0.5</v>
      </c>
      <c r="K140" s="27">
        <v>0.5</v>
      </c>
      <c r="L140" s="21">
        <v>0</v>
      </c>
      <c r="M140" s="27">
        <v>0.5</v>
      </c>
      <c r="N140" s="27">
        <v>0.5</v>
      </c>
      <c r="O140" s="27">
        <v>0.5</v>
      </c>
      <c r="P140" s="27">
        <v>0.5</v>
      </c>
      <c r="Q140" s="27">
        <v>0.5</v>
      </c>
      <c r="R140" s="27">
        <v>0.5</v>
      </c>
      <c r="S140" s="21">
        <v>0</v>
      </c>
      <c r="T140" s="27">
        <v>0.5</v>
      </c>
      <c r="U140" s="27">
        <v>0.5</v>
      </c>
      <c r="V140" s="27">
        <v>0.5</v>
      </c>
      <c r="W140" s="27">
        <v>0.5</v>
      </c>
      <c r="X140" s="27">
        <v>0.5</v>
      </c>
      <c r="Y140" s="27">
        <v>0.5</v>
      </c>
      <c r="Z140" s="21">
        <v>0</v>
      </c>
      <c r="AA140" s="27">
        <v>0.5</v>
      </c>
      <c r="AB140" s="27">
        <v>0.5</v>
      </c>
      <c r="AC140" s="27">
        <v>0.5</v>
      </c>
      <c r="AD140" s="27">
        <v>0.5</v>
      </c>
      <c r="AE140" s="27">
        <v>0.5</v>
      </c>
      <c r="AF140" s="27">
        <v>0.5</v>
      </c>
      <c r="AG140" s="21">
        <v>0</v>
      </c>
      <c r="AH140" s="27">
        <v>0.5</v>
      </c>
      <c r="AI140" s="27">
        <v>0.5</v>
      </c>
      <c r="AJ140" s="27">
        <v>0.5</v>
      </c>
      <c r="AK140" s="27">
        <v>0.5</v>
      </c>
      <c r="AL140" s="27">
        <v>0.5</v>
      </c>
      <c r="AM140" s="27">
        <v>0.5</v>
      </c>
    </row>
    <row r="141" spans="1:60" ht="52.5" customHeight="1">
      <c r="A141" s="47"/>
      <c r="B141" s="47"/>
      <c r="C141" s="50"/>
      <c r="D141" s="50"/>
      <c r="E141" s="53"/>
      <c r="F141" s="53"/>
      <c r="G141" s="53"/>
      <c r="H141" s="8" t="s">
        <v>104</v>
      </c>
      <c r="I141" s="27">
        <v>1.5</v>
      </c>
      <c r="J141" s="27">
        <v>1.5</v>
      </c>
      <c r="K141" s="27">
        <v>1.5</v>
      </c>
      <c r="L141" s="30">
        <v>0</v>
      </c>
      <c r="M141" s="27">
        <v>1.5</v>
      </c>
      <c r="N141" s="27">
        <v>1.5</v>
      </c>
      <c r="O141" s="27">
        <v>1.5</v>
      </c>
      <c r="P141" s="27">
        <v>1.5</v>
      </c>
      <c r="Q141" s="27">
        <v>1.5</v>
      </c>
      <c r="R141" s="27">
        <v>1.5</v>
      </c>
      <c r="S141" s="30">
        <v>0</v>
      </c>
      <c r="T141" s="27">
        <v>1.5</v>
      </c>
      <c r="U141" s="27">
        <v>1.5</v>
      </c>
      <c r="V141" s="27">
        <v>1.5</v>
      </c>
      <c r="W141" s="27">
        <v>1.5</v>
      </c>
      <c r="X141" s="27">
        <v>1.5</v>
      </c>
      <c r="Y141" s="27">
        <v>1.5</v>
      </c>
      <c r="Z141" s="30">
        <v>0</v>
      </c>
      <c r="AA141" s="27">
        <v>1.5</v>
      </c>
      <c r="AB141" s="27">
        <v>1.5</v>
      </c>
      <c r="AC141" s="27">
        <v>1.5</v>
      </c>
      <c r="AD141" s="27">
        <v>1.5</v>
      </c>
      <c r="AE141" s="27">
        <v>1.5</v>
      </c>
      <c r="AF141" s="27">
        <v>1.5</v>
      </c>
      <c r="AG141" s="30">
        <v>0</v>
      </c>
      <c r="AH141" s="27">
        <v>1.5</v>
      </c>
      <c r="AI141" s="27">
        <v>1.5</v>
      </c>
      <c r="AJ141" s="27">
        <v>1.5</v>
      </c>
      <c r="AK141" s="27">
        <v>1.5</v>
      </c>
      <c r="AL141" s="27">
        <v>1.5</v>
      </c>
      <c r="AM141" s="27">
        <v>1.5</v>
      </c>
    </row>
    <row r="142" spans="1:60" ht="52.5" customHeight="1">
      <c r="A142" s="47"/>
      <c r="B142" s="47"/>
      <c r="C142" s="50"/>
      <c r="D142" s="50"/>
      <c r="E142" s="53"/>
      <c r="F142" s="53"/>
      <c r="G142" s="53"/>
      <c r="H142" s="8" t="s">
        <v>105</v>
      </c>
      <c r="I142" s="27">
        <v>1</v>
      </c>
      <c r="J142" s="27">
        <v>1</v>
      </c>
      <c r="K142" s="27">
        <v>1</v>
      </c>
      <c r="L142" s="30">
        <v>1</v>
      </c>
      <c r="M142" s="27">
        <v>1</v>
      </c>
      <c r="N142" s="27">
        <v>1</v>
      </c>
      <c r="O142" s="27">
        <v>1</v>
      </c>
      <c r="P142" s="27">
        <v>1</v>
      </c>
      <c r="Q142" s="27">
        <v>1</v>
      </c>
      <c r="R142" s="27">
        <v>1</v>
      </c>
      <c r="S142" s="30">
        <v>1</v>
      </c>
      <c r="T142" s="27">
        <v>1</v>
      </c>
      <c r="U142" s="27">
        <v>1</v>
      </c>
      <c r="V142" s="27">
        <v>1</v>
      </c>
      <c r="W142" s="27">
        <v>1</v>
      </c>
      <c r="X142" s="27">
        <v>1</v>
      </c>
      <c r="Y142" s="27">
        <v>1</v>
      </c>
      <c r="Z142" s="30">
        <v>1</v>
      </c>
      <c r="AA142" s="27">
        <v>1</v>
      </c>
      <c r="AB142" s="27">
        <v>1</v>
      </c>
      <c r="AC142" s="27">
        <v>1</v>
      </c>
      <c r="AD142" s="27">
        <v>1</v>
      </c>
      <c r="AE142" s="27">
        <v>1</v>
      </c>
      <c r="AF142" s="27">
        <v>1</v>
      </c>
      <c r="AG142" s="30">
        <v>1</v>
      </c>
      <c r="AH142" s="27">
        <v>1</v>
      </c>
      <c r="AI142" s="27">
        <v>1</v>
      </c>
      <c r="AJ142" s="27">
        <v>1</v>
      </c>
      <c r="AK142" s="27">
        <v>1</v>
      </c>
      <c r="AL142" s="27">
        <v>1</v>
      </c>
      <c r="AM142" s="27">
        <v>1</v>
      </c>
    </row>
    <row r="143" spans="1:60" ht="52.5" customHeight="1">
      <c r="A143" s="47"/>
      <c r="B143" s="47"/>
      <c r="C143" s="50"/>
      <c r="D143" s="50"/>
      <c r="E143" s="53"/>
      <c r="F143" s="53"/>
      <c r="G143" s="53"/>
      <c r="H143" s="8" t="s">
        <v>11</v>
      </c>
      <c r="I143" s="27">
        <v>1.5</v>
      </c>
      <c r="J143" s="27">
        <v>1.5</v>
      </c>
      <c r="K143" s="27">
        <v>1.5</v>
      </c>
      <c r="L143" s="21">
        <v>0</v>
      </c>
      <c r="M143" s="27">
        <v>1.5</v>
      </c>
      <c r="N143" s="27">
        <v>1.5</v>
      </c>
      <c r="O143" s="27">
        <v>1.5</v>
      </c>
      <c r="P143" s="27">
        <v>1.5</v>
      </c>
      <c r="Q143" s="27">
        <v>1.5</v>
      </c>
      <c r="R143" s="27">
        <v>1.5</v>
      </c>
      <c r="S143" s="21">
        <v>0</v>
      </c>
      <c r="T143" s="27">
        <v>1.5</v>
      </c>
      <c r="U143" s="27">
        <v>1.5</v>
      </c>
      <c r="V143" s="27">
        <v>1.5</v>
      </c>
      <c r="W143" s="27">
        <v>1.5</v>
      </c>
      <c r="X143" s="27">
        <v>1.5</v>
      </c>
      <c r="Y143" s="27">
        <v>1.5</v>
      </c>
      <c r="Z143" s="21">
        <v>0</v>
      </c>
      <c r="AA143" s="27">
        <v>1.5</v>
      </c>
      <c r="AB143" s="27">
        <v>2</v>
      </c>
      <c r="AC143" s="27">
        <v>2</v>
      </c>
      <c r="AD143" s="27">
        <v>2</v>
      </c>
      <c r="AE143" s="27">
        <v>2</v>
      </c>
      <c r="AF143" s="27">
        <v>2</v>
      </c>
      <c r="AG143" s="21">
        <v>0</v>
      </c>
      <c r="AH143" s="27">
        <v>2</v>
      </c>
      <c r="AI143" s="27">
        <v>2</v>
      </c>
      <c r="AJ143" s="27">
        <v>2</v>
      </c>
      <c r="AK143" s="27">
        <v>2</v>
      </c>
      <c r="AL143" s="27">
        <v>2</v>
      </c>
      <c r="AM143" s="27">
        <v>2</v>
      </c>
    </row>
    <row r="144" spans="1:60" ht="52.5" customHeight="1">
      <c r="A144" s="47"/>
      <c r="B144" s="47"/>
      <c r="C144" s="50"/>
      <c r="D144" s="50"/>
      <c r="E144" s="53"/>
      <c r="F144" s="53"/>
      <c r="G144" s="53"/>
      <c r="H144" s="8" t="s">
        <v>12</v>
      </c>
      <c r="I144" s="27">
        <v>1</v>
      </c>
      <c r="J144" s="27">
        <v>1</v>
      </c>
      <c r="K144" s="27">
        <v>1</v>
      </c>
      <c r="L144" s="21">
        <f t="shared" si="69"/>
        <v>0.5</v>
      </c>
      <c r="M144" s="27">
        <v>1</v>
      </c>
      <c r="N144" s="27">
        <v>1</v>
      </c>
      <c r="O144" s="27">
        <v>1</v>
      </c>
      <c r="P144" s="27">
        <v>1</v>
      </c>
      <c r="Q144" s="27">
        <v>1</v>
      </c>
      <c r="R144" s="27">
        <v>1</v>
      </c>
      <c r="S144" s="21">
        <f t="shared" si="70"/>
        <v>0.5</v>
      </c>
      <c r="T144" s="27">
        <v>1</v>
      </c>
      <c r="U144" s="27">
        <v>1</v>
      </c>
      <c r="V144" s="27">
        <v>1</v>
      </c>
      <c r="W144" s="27">
        <v>1</v>
      </c>
      <c r="X144" s="27">
        <v>1</v>
      </c>
      <c r="Y144" s="27">
        <v>1</v>
      </c>
      <c r="Z144" s="21">
        <f t="shared" si="66"/>
        <v>0.5</v>
      </c>
      <c r="AA144" s="27">
        <v>1</v>
      </c>
      <c r="AB144" s="27">
        <v>1</v>
      </c>
      <c r="AC144" s="27">
        <v>1</v>
      </c>
      <c r="AD144" s="27">
        <v>1</v>
      </c>
      <c r="AE144" s="27">
        <v>1</v>
      </c>
      <c r="AF144" s="27">
        <v>1</v>
      </c>
      <c r="AG144" s="21">
        <f t="shared" si="67"/>
        <v>0.5</v>
      </c>
      <c r="AH144" s="27">
        <v>1</v>
      </c>
      <c r="AI144" s="27">
        <v>1</v>
      </c>
      <c r="AJ144" s="27">
        <v>1</v>
      </c>
      <c r="AK144" s="27">
        <v>1</v>
      </c>
      <c r="AL144" s="27">
        <v>1</v>
      </c>
      <c r="AM144" s="27">
        <v>1</v>
      </c>
    </row>
    <row r="145" spans="1:60" ht="52.5" customHeight="1">
      <c r="A145" s="47"/>
      <c r="B145" s="47"/>
      <c r="C145" s="50"/>
      <c r="D145" s="50"/>
      <c r="E145" s="53"/>
      <c r="F145" s="53"/>
      <c r="G145" s="53"/>
      <c r="H145" s="13" t="s">
        <v>65</v>
      </c>
      <c r="I145" s="27">
        <v>2</v>
      </c>
      <c r="J145" s="27">
        <v>2</v>
      </c>
      <c r="K145" s="27">
        <v>2</v>
      </c>
      <c r="L145" s="21">
        <f t="shared" si="69"/>
        <v>1</v>
      </c>
      <c r="M145" s="27">
        <v>2</v>
      </c>
      <c r="N145" s="27">
        <v>2</v>
      </c>
      <c r="O145" s="27">
        <v>2</v>
      </c>
      <c r="P145" s="27">
        <v>2</v>
      </c>
      <c r="Q145" s="27">
        <v>2</v>
      </c>
      <c r="R145" s="27">
        <v>2</v>
      </c>
      <c r="S145" s="21">
        <f t="shared" si="70"/>
        <v>1</v>
      </c>
      <c r="T145" s="27">
        <v>2</v>
      </c>
      <c r="U145" s="27">
        <v>2</v>
      </c>
      <c r="V145" s="27">
        <v>2</v>
      </c>
      <c r="W145" s="27">
        <v>2</v>
      </c>
      <c r="X145" s="27">
        <v>2</v>
      </c>
      <c r="Y145" s="27">
        <v>2</v>
      </c>
      <c r="Z145" s="21">
        <f t="shared" si="66"/>
        <v>1</v>
      </c>
      <c r="AA145" s="27">
        <v>2</v>
      </c>
      <c r="AB145" s="27">
        <v>2</v>
      </c>
      <c r="AC145" s="27">
        <v>2</v>
      </c>
      <c r="AD145" s="27">
        <v>2</v>
      </c>
      <c r="AE145" s="27">
        <v>2</v>
      </c>
      <c r="AF145" s="27">
        <v>2</v>
      </c>
      <c r="AG145" s="21">
        <f t="shared" si="67"/>
        <v>1</v>
      </c>
      <c r="AH145" s="27">
        <v>2</v>
      </c>
      <c r="AI145" s="27">
        <v>2</v>
      </c>
      <c r="AJ145" s="27">
        <v>2</v>
      </c>
      <c r="AK145" s="27">
        <v>2</v>
      </c>
      <c r="AL145" s="27">
        <v>2</v>
      </c>
      <c r="AM145" s="27">
        <v>2</v>
      </c>
    </row>
    <row r="146" spans="1:60" s="6" customFormat="1" ht="52.5" customHeight="1">
      <c r="A146" s="58"/>
      <c r="B146" s="58"/>
      <c r="C146" s="59"/>
      <c r="D146" s="55"/>
      <c r="E146" s="60"/>
      <c r="F146" s="60"/>
      <c r="G146" s="60"/>
      <c r="H146" s="11"/>
      <c r="I146" s="22">
        <f>+G140-SUM(I140:I145)</f>
        <v>81.5</v>
      </c>
      <c r="J146" s="22">
        <f>+I146-SUM(J140:J145)</f>
        <v>74</v>
      </c>
      <c r="K146" s="22">
        <f t="shared" ref="K146:AM146" si="74">+J146-SUM(K140:K145)</f>
        <v>66.5</v>
      </c>
      <c r="L146" s="22">
        <f t="shared" si="74"/>
        <v>64</v>
      </c>
      <c r="M146" s="22">
        <f t="shared" si="74"/>
        <v>56.5</v>
      </c>
      <c r="N146" s="22">
        <f t="shared" si="74"/>
        <v>49</v>
      </c>
      <c r="O146" s="22">
        <f t="shared" si="74"/>
        <v>41.5</v>
      </c>
      <c r="P146" s="22">
        <f t="shared" si="74"/>
        <v>34</v>
      </c>
      <c r="Q146" s="22">
        <f t="shared" si="74"/>
        <v>26.5</v>
      </c>
      <c r="R146" s="22">
        <f t="shared" si="74"/>
        <v>19</v>
      </c>
      <c r="S146" s="22">
        <f t="shared" si="74"/>
        <v>16.5</v>
      </c>
      <c r="T146" s="22">
        <f t="shared" si="74"/>
        <v>9</v>
      </c>
      <c r="U146" s="22">
        <f t="shared" si="74"/>
        <v>1.5</v>
      </c>
      <c r="V146" s="22">
        <f t="shared" si="74"/>
        <v>-6</v>
      </c>
      <c r="W146" s="22">
        <f t="shared" si="74"/>
        <v>-13.5</v>
      </c>
      <c r="X146" s="22">
        <f t="shared" si="74"/>
        <v>-21</v>
      </c>
      <c r="Y146" s="22">
        <f t="shared" si="74"/>
        <v>-28.5</v>
      </c>
      <c r="Z146" s="22">
        <f t="shared" si="74"/>
        <v>-31</v>
      </c>
      <c r="AA146" s="22">
        <f t="shared" si="74"/>
        <v>-38.5</v>
      </c>
      <c r="AB146" s="22">
        <f t="shared" si="74"/>
        <v>-46.5</v>
      </c>
      <c r="AC146" s="22">
        <f t="shared" si="74"/>
        <v>-54.5</v>
      </c>
      <c r="AD146" s="22">
        <f t="shared" si="74"/>
        <v>-62.5</v>
      </c>
      <c r="AE146" s="22">
        <f t="shared" si="74"/>
        <v>-70.5</v>
      </c>
      <c r="AF146" s="22">
        <f t="shared" si="74"/>
        <v>-78.5</v>
      </c>
      <c r="AG146" s="22">
        <f t="shared" si="74"/>
        <v>-81</v>
      </c>
      <c r="AH146" s="22">
        <f t="shared" si="74"/>
        <v>-89</v>
      </c>
      <c r="AI146" s="22">
        <f t="shared" si="74"/>
        <v>-97</v>
      </c>
      <c r="AJ146" s="22">
        <f t="shared" si="74"/>
        <v>-105</v>
      </c>
      <c r="AK146" s="22">
        <f t="shared" si="74"/>
        <v>-113</v>
      </c>
      <c r="AL146" s="22">
        <f t="shared" si="74"/>
        <v>-121</v>
      </c>
      <c r="AM146" s="22">
        <f t="shared" si="74"/>
        <v>-129</v>
      </c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ht="52.5" customHeight="1">
      <c r="A147" s="46">
        <v>25</v>
      </c>
      <c r="B147" s="46" t="s">
        <v>102</v>
      </c>
      <c r="C147" s="49" t="s">
        <v>109</v>
      </c>
      <c r="D147" s="49"/>
      <c r="E147" s="52">
        <v>89</v>
      </c>
      <c r="F147" s="52">
        <v>0</v>
      </c>
      <c r="G147" s="52">
        <f>+E147+F147</f>
        <v>89</v>
      </c>
      <c r="H147" s="8" t="s">
        <v>16</v>
      </c>
      <c r="I147" s="27">
        <v>1</v>
      </c>
      <c r="J147" s="27">
        <v>1</v>
      </c>
      <c r="K147" s="27">
        <v>1</v>
      </c>
      <c r="L147" s="21">
        <v>0</v>
      </c>
      <c r="M147" s="27">
        <v>1</v>
      </c>
      <c r="N147" s="27">
        <v>1</v>
      </c>
      <c r="O147" s="27">
        <v>1</v>
      </c>
      <c r="P147" s="27">
        <v>1</v>
      </c>
      <c r="Q147" s="27">
        <v>1</v>
      </c>
      <c r="R147" s="27">
        <v>1</v>
      </c>
      <c r="S147" s="21">
        <v>0</v>
      </c>
      <c r="T147" s="27">
        <v>1</v>
      </c>
      <c r="U147" s="27">
        <v>1</v>
      </c>
      <c r="V147" s="27">
        <v>1</v>
      </c>
      <c r="W147" s="27">
        <v>1</v>
      </c>
      <c r="X147" s="27">
        <v>1</v>
      </c>
      <c r="Y147" s="27">
        <v>1</v>
      </c>
      <c r="Z147" s="21">
        <v>0</v>
      </c>
      <c r="AA147" s="27">
        <v>1</v>
      </c>
      <c r="AB147" s="27">
        <v>1</v>
      </c>
      <c r="AC147" s="27">
        <v>1</v>
      </c>
      <c r="AD147" s="27">
        <v>1</v>
      </c>
      <c r="AE147" s="27">
        <v>1</v>
      </c>
      <c r="AF147" s="27">
        <v>1</v>
      </c>
      <c r="AG147" s="21">
        <v>0</v>
      </c>
      <c r="AH147" s="27">
        <v>1</v>
      </c>
      <c r="AI147" s="27">
        <v>1</v>
      </c>
      <c r="AJ147" s="27">
        <v>1</v>
      </c>
      <c r="AK147" s="27">
        <v>1</v>
      </c>
      <c r="AL147" s="27">
        <v>1</v>
      </c>
      <c r="AM147" s="27">
        <v>1</v>
      </c>
    </row>
    <row r="148" spans="1:60" ht="52.5" customHeight="1">
      <c r="A148" s="47"/>
      <c r="B148" s="47"/>
      <c r="C148" s="50"/>
      <c r="D148" s="50"/>
      <c r="E148" s="53"/>
      <c r="F148" s="53"/>
      <c r="G148" s="53"/>
      <c r="H148" s="8" t="s">
        <v>104</v>
      </c>
      <c r="I148" s="27">
        <v>1.5</v>
      </c>
      <c r="J148" s="27">
        <v>1.5</v>
      </c>
      <c r="K148" s="27">
        <v>1.5</v>
      </c>
      <c r="L148" s="30">
        <v>0</v>
      </c>
      <c r="M148" s="27">
        <v>1.5</v>
      </c>
      <c r="N148" s="27">
        <v>1.5</v>
      </c>
      <c r="O148" s="27">
        <v>1.5</v>
      </c>
      <c r="P148" s="27">
        <v>1.5</v>
      </c>
      <c r="Q148" s="27">
        <v>1.5</v>
      </c>
      <c r="R148" s="27">
        <v>1.5</v>
      </c>
      <c r="S148" s="30">
        <v>0</v>
      </c>
      <c r="T148" s="27">
        <v>1.5</v>
      </c>
      <c r="U148" s="27">
        <v>1.5</v>
      </c>
      <c r="V148" s="27">
        <v>1.5</v>
      </c>
      <c r="W148" s="27">
        <v>1.5</v>
      </c>
      <c r="X148" s="27">
        <v>1.5</v>
      </c>
      <c r="Y148" s="27">
        <v>1.5</v>
      </c>
      <c r="Z148" s="30">
        <v>0</v>
      </c>
      <c r="AA148" s="27">
        <v>1.5</v>
      </c>
      <c r="AB148" s="27">
        <v>1.5</v>
      </c>
      <c r="AC148" s="27">
        <v>1.5</v>
      </c>
      <c r="AD148" s="27">
        <v>1.5</v>
      </c>
      <c r="AE148" s="27">
        <v>1.5</v>
      </c>
      <c r="AF148" s="27">
        <v>1.5</v>
      </c>
      <c r="AG148" s="30">
        <v>0</v>
      </c>
      <c r="AH148" s="27">
        <v>1.5</v>
      </c>
      <c r="AI148" s="27">
        <v>1.5</v>
      </c>
      <c r="AJ148" s="27">
        <v>1.5</v>
      </c>
      <c r="AK148" s="27">
        <v>1.5</v>
      </c>
      <c r="AL148" s="27">
        <v>1.5</v>
      </c>
      <c r="AM148" s="27">
        <v>1.5</v>
      </c>
    </row>
    <row r="149" spans="1:60" ht="52.5" customHeight="1">
      <c r="A149" s="47"/>
      <c r="B149" s="47"/>
      <c r="C149" s="50"/>
      <c r="D149" s="50"/>
      <c r="E149" s="53"/>
      <c r="F149" s="53"/>
      <c r="G149" s="53"/>
      <c r="H149" s="8" t="s">
        <v>105</v>
      </c>
      <c r="I149" s="27">
        <v>1</v>
      </c>
      <c r="J149" s="27">
        <v>1</v>
      </c>
      <c r="K149" s="27">
        <v>1</v>
      </c>
      <c r="L149" s="30">
        <v>1</v>
      </c>
      <c r="M149" s="27">
        <v>1</v>
      </c>
      <c r="N149" s="27">
        <v>1</v>
      </c>
      <c r="O149" s="27">
        <v>1</v>
      </c>
      <c r="P149" s="27">
        <v>1</v>
      </c>
      <c r="Q149" s="27">
        <v>1</v>
      </c>
      <c r="R149" s="27">
        <v>1</v>
      </c>
      <c r="S149" s="30">
        <v>1</v>
      </c>
      <c r="T149" s="27">
        <v>1</v>
      </c>
      <c r="U149" s="27">
        <v>1</v>
      </c>
      <c r="V149" s="27">
        <v>1</v>
      </c>
      <c r="W149" s="27">
        <v>1</v>
      </c>
      <c r="X149" s="27">
        <v>1</v>
      </c>
      <c r="Y149" s="27">
        <v>1</v>
      </c>
      <c r="Z149" s="30">
        <v>1</v>
      </c>
      <c r="AA149" s="27">
        <v>1</v>
      </c>
      <c r="AB149" s="27">
        <v>1</v>
      </c>
      <c r="AC149" s="27">
        <v>1</v>
      </c>
      <c r="AD149" s="27">
        <v>1</v>
      </c>
      <c r="AE149" s="27">
        <v>1</v>
      </c>
      <c r="AF149" s="27">
        <v>1</v>
      </c>
      <c r="AG149" s="30">
        <v>1</v>
      </c>
      <c r="AH149" s="27">
        <v>1</v>
      </c>
      <c r="AI149" s="27">
        <v>1</v>
      </c>
      <c r="AJ149" s="27">
        <v>1</v>
      </c>
      <c r="AK149" s="27">
        <v>1</v>
      </c>
      <c r="AL149" s="27">
        <v>1</v>
      </c>
      <c r="AM149" s="27">
        <v>1</v>
      </c>
    </row>
    <row r="150" spans="1:60" ht="52.5" customHeight="1">
      <c r="A150" s="47"/>
      <c r="B150" s="47"/>
      <c r="C150" s="50"/>
      <c r="D150" s="50"/>
      <c r="E150" s="53"/>
      <c r="F150" s="53"/>
      <c r="G150" s="53"/>
      <c r="H150" s="8" t="s">
        <v>11</v>
      </c>
      <c r="I150" s="27">
        <v>2</v>
      </c>
      <c r="J150" s="27">
        <v>2</v>
      </c>
      <c r="K150" s="27">
        <v>2</v>
      </c>
      <c r="L150" s="21">
        <v>0</v>
      </c>
      <c r="M150" s="27">
        <v>2</v>
      </c>
      <c r="N150" s="27">
        <v>2</v>
      </c>
      <c r="O150" s="27">
        <v>2</v>
      </c>
      <c r="P150" s="27">
        <v>2</v>
      </c>
      <c r="Q150" s="27">
        <v>2</v>
      </c>
      <c r="R150" s="27">
        <v>2</v>
      </c>
      <c r="S150" s="21">
        <v>0</v>
      </c>
      <c r="T150" s="27">
        <v>2</v>
      </c>
      <c r="U150" s="27">
        <v>2</v>
      </c>
      <c r="V150" s="27">
        <v>2</v>
      </c>
      <c r="W150" s="27">
        <v>2</v>
      </c>
      <c r="X150" s="27">
        <v>2</v>
      </c>
      <c r="Y150" s="27">
        <v>2</v>
      </c>
      <c r="Z150" s="21">
        <v>0</v>
      </c>
      <c r="AA150" s="27">
        <v>2</v>
      </c>
      <c r="AB150" s="27">
        <v>2</v>
      </c>
      <c r="AC150" s="27">
        <v>2</v>
      </c>
      <c r="AD150" s="27">
        <v>2</v>
      </c>
      <c r="AE150" s="27">
        <v>2</v>
      </c>
      <c r="AF150" s="27">
        <v>2</v>
      </c>
      <c r="AG150" s="21">
        <v>0</v>
      </c>
      <c r="AH150" s="27">
        <v>2</v>
      </c>
      <c r="AI150" s="27">
        <v>2</v>
      </c>
      <c r="AJ150" s="27">
        <v>2</v>
      </c>
      <c r="AK150" s="27">
        <v>2</v>
      </c>
      <c r="AL150" s="27">
        <v>2</v>
      </c>
      <c r="AM150" s="27">
        <v>2</v>
      </c>
    </row>
    <row r="151" spans="1:60" ht="52.5" customHeight="1">
      <c r="A151" s="47"/>
      <c r="B151" s="47"/>
      <c r="C151" s="50"/>
      <c r="D151" s="50"/>
      <c r="E151" s="53"/>
      <c r="F151" s="53"/>
      <c r="G151" s="53"/>
      <c r="H151" s="8" t="s">
        <v>12</v>
      </c>
      <c r="I151" s="27">
        <v>1</v>
      </c>
      <c r="J151" s="27">
        <v>1</v>
      </c>
      <c r="K151" s="27">
        <v>1</v>
      </c>
      <c r="L151" s="21">
        <f t="shared" ref="L151:L153" si="75">+K151/2</f>
        <v>0.5</v>
      </c>
      <c r="M151" s="27">
        <v>1</v>
      </c>
      <c r="N151" s="27">
        <v>1</v>
      </c>
      <c r="O151" s="27">
        <v>1</v>
      </c>
      <c r="P151" s="27">
        <v>1</v>
      </c>
      <c r="Q151" s="27">
        <v>1</v>
      </c>
      <c r="R151" s="27">
        <v>1</v>
      </c>
      <c r="S151" s="21">
        <f t="shared" ref="S151:S153" si="76">+R151/2</f>
        <v>0.5</v>
      </c>
      <c r="T151" s="27">
        <v>1</v>
      </c>
      <c r="U151" s="27">
        <v>1</v>
      </c>
      <c r="V151" s="27">
        <v>1</v>
      </c>
      <c r="W151" s="27">
        <v>1</v>
      </c>
      <c r="X151" s="27">
        <v>1</v>
      </c>
      <c r="Y151" s="27">
        <v>1</v>
      </c>
      <c r="Z151" s="21">
        <f t="shared" ref="Z151:Z153" si="77">+Y151/2</f>
        <v>0.5</v>
      </c>
      <c r="AA151" s="27">
        <v>1</v>
      </c>
      <c r="AB151" s="27">
        <v>1</v>
      </c>
      <c r="AC151" s="27">
        <v>1</v>
      </c>
      <c r="AD151" s="27">
        <v>1</v>
      </c>
      <c r="AE151" s="27">
        <v>1</v>
      </c>
      <c r="AF151" s="27">
        <v>1</v>
      </c>
      <c r="AG151" s="21">
        <f t="shared" ref="AG151:AG153" si="78">+AF151/2</f>
        <v>0.5</v>
      </c>
      <c r="AH151" s="27">
        <v>1</v>
      </c>
      <c r="AI151" s="27">
        <v>1</v>
      </c>
      <c r="AJ151" s="27">
        <v>1</v>
      </c>
      <c r="AK151" s="27">
        <v>1</v>
      </c>
      <c r="AL151" s="27">
        <v>1</v>
      </c>
      <c r="AM151" s="27">
        <v>1</v>
      </c>
    </row>
    <row r="152" spans="1:60" ht="52.5" customHeight="1">
      <c r="A152" s="47"/>
      <c r="B152" s="47"/>
      <c r="C152" s="50"/>
      <c r="D152" s="50"/>
      <c r="E152" s="53"/>
      <c r="F152" s="53"/>
      <c r="G152" s="53"/>
      <c r="H152" s="13" t="s">
        <v>65</v>
      </c>
      <c r="I152" s="27">
        <v>2</v>
      </c>
      <c r="J152" s="27">
        <v>2</v>
      </c>
      <c r="K152" s="27">
        <v>2</v>
      </c>
      <c r="L152" s="21">
        <f t="shared" si="75"/>
        <v>1</v>
      </c>
      <c r="M152" s="27">
        <v>2</v>
      </c>
      <c r="N152" s="27">
        <v>2</v>
      </c>
      <c r="O152" s="27">
        <v>2</v>
      </c>
      <c r="P152" s="27">
        <v>2</v>
      </c>
      <c r="Q152" s="27">
        <v>2</v>
      </c>
      <c r="R152" s="27">
        <v>2</v>
      </c>
      <c r="S152" s="21">
        <f t="shared" si="76"/>
        <v>1</v>
      </c>
      <c r="T152" s="27">
        <v>2</v>
      </c>
      <c r="U152" s="27">
        <v>2</v>
      </c>
      <c r="V152" s="27">
        <v>2</v>
      </c>
      <c r="W152" s="27">
        <v>2</v>
      </c>
      <c r="X152" s="27">
        <v>2</v>
      </c>
      <c r="Y152" s="27">
        <v>2</v>
      </c>
      <c r="Z152" s="21">
        <f t="shared" si="77"/>
        <v>1</v>
      </c>
      <c r="AA152" s="27">
        <v>2</v>
      </c>
      <c r="AB152" s="27">
        <v>2</v>
      </c>
      <c r="AC152" s="27">
        <v>2</v>
      </c>
      <c r="AD152" s="27">
        <v>2</v>
      </c>
      <c r="AE152" s="27">
        <v>2</v>
      </c>
      <c r="AF152" s="27">
        <v>2</v>
      </c>
      <c r="AG152" s="21">
        <f t="shared" si="78"/>
        <v>1</v>
      </c>
      <c r="AH152" s="27">
        <v>2</v>
      </c>
      <c r="AI152" s="27">
        <v>2</v>
      </c>
      <c r="AJ152" s="27">
        <v>2</v>
      </c>
      <c r="AK152" s="27">
        <v>2</v>
      </c>
      <c r="AL152" s="27">
        <v>2</v>
      </c>
      <c r="AM152" s="27">
        <v>2</v>
      </c>
    </row>
    <row r="153" spans="1:60" s="6" customFormat="1" ht="52.5" customHeight="1">
      <c r="A153" s="58"/>
      <c r="B153" s="58"/>
      <c r="C153" s="59"/>
      <c r="D153" s="55"/>
      <c r="E153" s="60"/>
      <c r="F153" s="60"/>
      <c r="G153" s="60"/>
      <c r="H153" s="11"/>
      <c r="I153" s="22">
        <f>+G147-SUM(I147:I152)</f>
        <v>80.5</v>
      </c>
      <c r="J153" s="22">
        <f>+I153-SUM(J147:J152)</f>
        <v>72</v>
      </c>
      <c r="K153" s="22">
        <f t="shared" ref="K153" si="79">+J153-SUM(K147:K152)</f>
        <v>63.5</v>
      </c>
      <c r="L153" s="22">
        <f t="shared" ref="L153" si="80">+K153-SUM(L147:L152)</f>
        <v>61</v>
      </c>
      <c r="M153" s="22">
        <f t="shared" ref="M153" si="81">+L153-SUM(M147:M152)</f>
        <v>52.5</v>
      </c>
      <c r="N153" s="22">
        <f t="shared" ref="N153" si="82">+M153-SUM(N147:N152)</f>
        <v>44</v>
      </c>
      <c r="O153" s="22">
        <f t="shared" ref="O153" si="83">+N153-SUM(O147:O152)</f>
        <v>35.5</v>
      </c>
      <c r="P153" s="22">
        <f t="shared" ref="P153" si="84">+O153-SUM(P147:P152)</f>
        <v>27</v>
      </c>
      <c r="Q153" s="22">
        <f t="shared" ref="Q153" si="85">+P153-SUM(Q147:Q152)</f>
        <v>18.5</v>
      </c>
      <c r="R153" s="22">
        <f t="shared" ref="R153" si="86">+Q153-SUM(R147:R152)</f>
        <v>10</v>
      </c>
      <c r="S153" s="22">
        <f t="shared" ref="S153" si="87">+R153-SUM(S147:S152)</f>
        <v>7.5</v>
      </c>
      <c r="T153" s="22">
        <f t="shared" ref="T153" si="88">+S153-SUM(T147:T152)</f>
        <v>-1</v>
      </c>
      <c r="U153" s="22">
        <f t="shared" ref="U153" si="89">+T153-SUM(U147:U152)</f>
        <v>-9.5</v>
      </c>
      <c r="V153" s="22">
        <f t="shared" ref="V153" si="90">+U153-SUM(V147:V152)</f>
        <v>-18</v>
      </c>
      <c r="W153" s="22">
        <f t="shared" ref="W153" si="91">+V153-SUM(W147:W152)</f>
        <v>-26.5</v>
      </c>
      <c r="X153" s="22">
        <f t="shared" ref="X153" si="92">+W153-SUM(X147:X152)</f>
        <v>-35</v>
      </c>
      <c r="Y153" s="22">
        <f t="shared" ref="Y153" si="93">+X153-SUM(Y147:Y152)</f>
        <v>-43.5</v>
      </c>
      <c r="Z153" s="22">
        <f t="shared" ref="Z153" si="94">+Y153-SUM(Z147:Z152)</f>
        <v>-46</v>
      </c>
      <c r="AA153" s="22">
        <f t="shared" ref="AA153" si="95">+Z153-SUM(AA147:AA152)</f>
        <v>-54.5</v>
      </c>
      <c r="AB153" s="22">
        <f t="shared" ref="AB153" si="96">+AA153-SUM(AB147:AB152)</f>
        <v>-63</v>
      </c>
      <c r="AC153" s="22">
        <f t="shared" ref="AC153" si="97">+AB153-SUM(AC147:AC152)</f>
        <v>-71.5</v>
      </c>
      <c r="AD153" s="22">
        <f t="shared" ref="AD153" si="98">+AC153-SUM(AD147:AD152)</f>
        <v>-80</v>
      </c>
      <c r="AE153" s="22">
        <f t="shared" ref="AE153" si="99">+AD153-SUM(AE147:AE152)</f>
        <v>-88.5</v>
      </c>
      <c r="AF153" s="22">
        <f t="shared" ref="AF153" si="100">+AE153-SUM(AF147:AF152)</f>
        <v>-97</v>
      </c>
      <c r="AG153" s="22">
        <f t="shared" ref="AG153" si="101">+AF153-SUM(AG147:AG152)</f>
        <v>-99.5</v>
      </c>
      <c r="AH153" s="22">
        <f t="shared" ref="AH153" si="102">+AG153-SUM(AH147:AH152)</f>
        <v>-108</v>
      </c>
      <c r="AI153" s="22">
        <f t="shared" ref="AI153" si="103">+AH153-SUM(AI147:AI152)</f>
        <v>-116.5</v>
      </c>
      <c r="AJ153" s="22">
        <f t="shared" ref="AJ153" si="104">+AI153-SUM(AJ147:AJ152)</f>
        <v>-125</v>
      </c>
      <c r="AK153" s="22">
        <f t="shared" ref="AK153" si="105">+AJ153-SUM(AK147:AK152)</f>
        <v>-133.5</v>
      </c>
      <c r="AL153" s="22">
        <f t="shared" ref="AL153" si="106">+AK153-SUM(AL147:AL152)</f>
        <v>-142</v>
      </c>
      <c r="AM153" s="22">
        <f t="shared" ref="AM153" si="107">+AL153-SUM(AM147:AM152)</f>
        <v>-150.5</v>
      </c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ht="52.5" customHeight="1">
      <c r="A154" s="46">
        <v>25</v>
      </c>
      <c r="B154" s="46" t="s">
        <v>102</v>
      </c>
      <c r="C154" s="49" t="s">
        <v>110</v>
      </c>
      <c r="D154" s="49"/>
      <c r="E154" s="52">
        <v>89</v>
      </c>
      <c r="F154" s="52">
        <v>0</v>
      </c>
      <c r="G154" s="52">
        <f>+E154+F154</f>
        <v>89</v>
      </c>
      <c r="H154" s="8" t="s">
        <v>16</v>
      </c>
      <c r="I154" s="27">
        <v>1.5</v>
      </c>
      <c r="J154" s="27">
        <v>1.5</v>
      </c>
      <c r="K154" s="27">
        <v>1.5</v>
      </c>
      <c r="L154" s="21">
        <v>0</v>
      </c>
      <c r="M154" s="27">
        <v>1.5</v>
      </c>
      <c r="N154" s="27">
        <v>1.5</v>
      </c>
      <c r="O154" s="27">
        <v>1.5</v>
      </c>
      <c r="P154" s="27">
        <v>1.5</v>
      </c>
      <c r="Q154" s="27">
        <v>1.5</v>
      </c>
      <c r="R154" s="27">
        <v>1.5</v>
      </c>
      <c r="S154" s="21">
        <v>0</v>
      </c>
      <c r="T154" s="27">
        <v>1.5</v>
      </c>
      <c r="U154" s="27">
        <v>1.5</v>
      </c>
      <c r="V154" s="27">
        <v>1.5</v>
      </c>
      <c r="W154" s="27">
        <v>1.5</v>
      </c>
      <c r="X154" s="27">
        <v>1.5</v>
      </c>
      <c r="Y154" s="27">
        <v>1.5</v>
      </c>
      <c r="Z154" s="21">
        <v>0</v>
      </c>
      <c r="AA154" s="27">
        <v>1.5</v>
      </c>
      <c r="AB154" s="27">
        <v>1.5</v>
      </c>
      <c r="AC154" s="27">
        <v>1.5</v>
      </c>
      <c r="AD154" s="27">
        <v>1.5</v>
      </c>
      <c r="AE154" s="27">
        <v>1.5</v>
      </c>
      <c r="AF154" s="27">
        <v>1.5</v>
      </c>
      <c r="AG154" s="21">
        <v>0</v>
      </c>
      <c r="AH154" s="27">
        <v>1.5</v>
      </c>
      <c r="AI154" s="27">
        <v>1.5</v>
      </c>
      <c r="AJ154" s="27">
        <v>1.5</v>
      </c>
      <c r="AK154" s="27">
        <v>1.5</v>
      </c>
      <c r="AL154" s="27">
        <v>1.5</v>
      </c>
      <c r="AM154" s="27">
        <v>1.5</v>
      </c>
    </row>
    <row r="155" spans="1:60" ht="52.5" customHeight="1">
      <c r="A155" s="47"/>
      <c r="B155" s="47"/>
      <c r="C155" s="50"/>
      <c r="D155" s="50"/>
      <c r="E155" s="53"/>
      <c r="F155" s="53"/>
      <c r="G155" s="53"/>
      <c r="H155" s="8" t="s">
        <v>104</v>
      </c>
      <c r="I155" s="27">
        <v>1.5</v>
      </c>
      <c r="J155" s="27">
        <v>1.5</v>
      </c>
      <c r="K155" s="27">
        <v>1.5</v>
      </c>
      <c r="L155" s="30">
        <v>0</v>
      </c>
      <c r="M155" s="27">
        <v>1.5</v>
      </c>
      <c r="N155" s="27">
        <v>1.5</v>
      </c>
      <c r="O155" s="27">
        <v>1.5</v>
      </c>
      <c r="P155" s="27">
        <v>1.5</v>
      </c>
      <c r="Q155" s="27">
        <v>1.5</v>
      </c>
      <c r="R155" s="27">
        <v>1.5</v>
      </c>
      <c r="S155" s="30">
        <v>0</v>
      </c>
      <c r="T155" s="27">
        <v>1.5</v>
      </c>
      <c r="U155" s="27">
        <v>1.5</v>
      </c>
      <c r="V155" s="27">
        <v>1.5</v>
      </c>
      <c r="W155" s="27">
        <v>1.5</v>
      </c>
      <c r="X155" s="27">
        <v>1.5</v>
      </c>
      <c r="Y155" s="27">
        <v>1.5</v>
      </c>
      <c r="Z155" s="30">
        <v>0</v>
      </c>
      <c r="AA155" s="27">
        <v>1.5</v>
      </c>
      <c r="AB155" s="27">
        <v>1.5</v>
      </c>
      <c r="AC155" s="27">
        <v>1.5</v>
      </c>
      <c r="AD155" s="27">
        <v>1.5</v>
      </c>
      <c r="AE155" s="27">
        <v>1.5</v>
      </c>
      <c r="AF155" s="27">
        <v>1.5</v>
      </c>
      <c r="AG155" s="30">
        <v>0</v>
      </c>
      <c r="AH155" s="27">
        <v>1.5</v>
      </c>
      <c r="AI155" s="27">
        <v>1.5</v>
      </c>
      <c r="AJ155" s="27">
        <v>1.5</v>
      </c>
      <c r="AK155" s="27">
        <v>1.5</v>
      </c>
      <c r="AL155" s="27">
        <v>1.5</v>
      </c>
      <c r="AM155" s="27">
        <v>1.5</v>
      </c>
    </row>
    <row r="156" spans="1:60" ht="52.5" customHeight="1">
      <c r="A156" s="47"/>
      <c r="B156" s="47"/>
      <c r="C156" s="50"/>
      <c r="D156" s="50"/>
      <c r="E156" s="53"/>
      <c r="F156" s="53"/>
      <c r="G156" s="53"/>
      <c r="H156" s="8" t="s">
        <v>105</v>
      </c>
      <c r="I156" s="27">
        <v>1</v>
      </c>
      <c r="J156" s="27">
        <v>1</v>
      </c>
      <c r="K156" s="27">
        <v>1</v>
      </c>
      <c r="L156" s="30">
        <v>1</v>
      </c>
      <c r="M156" s="27">
        <v>1</v>
      </c>
      <c r="N156" s="27">
        <v>1</v>
      </c>
      <c r="O156" s="27">
        <v>1</v>
      </c>
      <c r="P156" s="27">
        <v>1</v>
      </c>
      <c r="Q156" s="27">
        <v>1</v>
      </c>
      <c r="R156" s="27">
        <v>1</v>
      </c>
      <c r="S156" s="30">
        <v>1</v>
      </c>
      <c r="T156" s="27">
        <v>1</v>
      </c>
      <c r="U156" s="27">
        <v>1</v>
      </c>
      <c r="V156" s="27">
        <v>1</v>
      </c>
      <c r="W156" s="27">
        <v>1</v>
      </c>
      <c r="X156" s="27">
        <v>1</v>
      </c>
      <c r="Y156" s="27">
        <v>1</v>
      </c>
      <c r="Z156" s="30">
        <v>1</v>
      </c>
      <c r="AA156" s="27">
        <v>1</v>
      </c>
      <c r="AB156" s="27">
        <v>1</v>
      </c>
      <c r="AC156" s="27">
        <v>1</v>
      </c>
      <c r="AD156" s="27">
        <v>1</v>
      </c>
      <c r="AE156" s="27">
        <v>1</v>
      </c>
      <c r="AF156" s="27">
        <v>1</v>
      </c>
      <c r="AG156" s="30">
        <v>1</v>
      </c>
      <c r="AH156" s="27">
        <v>1</v>
      </c>
      <c r="AI156" s="27">
        <v>1</v>
      </c>
      <c r="AJ156" s="27">
        <v>1</v>
      </c>
      <c r="AK156" s="27">
        <v>1</v>
      </c>
      <c r="AL156" s="27">
        <v>1</v>
      </c>
      <c r="AM156" s="27">
        <v>1</v>
      </c>
    </row>
    <row r="157" spans="1:60" ht="52.5" customHeight="1">
      <c r="A157" s="47"/>
      <c r="B157" s="47"/>
      <c r="C157" s="50"/>
      <c r="D157" s="50"/>
      <c r="E157" s="53"/>
      <c r="F157" s="53"/>
      <c r="G157" s="53"/>
      <c r="H157" s="8" t="s">
        <v>11</v>
      </c>
      <c r="I157" s="27">
        <v>1.5</v>
      </c>
      <c r="J157" s="27">
        <v>1.5</v>
      </c>
      <c r="K157" s="27">
        <v>1.5</v>
      </c>
      <c r="L157" s="21">
        <v>0</v>
      </c>
      <c r="M157" s="27">
        <v>1.5</v>
      </c>
      <c r="N157" s="27">
        <v>1.5</v>
      </c>
      <c r="O157" s="27">
        <v>1.5</v>
      </c>
      <c r="P157" s="27">
        <v>1.5</v>
      </c>
      <c r="Q157" s="27">
        <v>1.5</v>
      </c>
      <c r="R157" s="27">
        <v>1.5</v>
      </c>
      <c r="S157" s="21">
        <v>0</v>
      </c>
      <c r="T157" s="27">
        <v>1.5</v>
      </c>
      <c r="U157" s="27">
        <v>1.5</v>
      </c>
      <c r="V157" s="27">
        <v>1.5</v>
      </c>
      <c r="W157" s="27">
        <v>1.5</v>
      </c>
      <c r="X157" s="27">
        <v>1.5</v>
      </c>
      <c r="Y157" s="27">
        <v>1.5</v>
      </c>
      <c r="Z157" s="21">
        <v>0</v>
      </c>
      <c r="AA157" s="27">
        <v>1.5</v>
      </c>
      <c r="AB157" s="27">
        <v>2</v>
      </c>
      <c r="AC157" s="27">
        <v>2</v>
      </c>
      <c r="AD157" s="27">
        <v>2</v>
      </c>
      <c r="AE157" s="27">
        <v>2</v>
      </c>
      <c r="AF157" s="27">
        <v>2</v>
      </c>
      <c r="AG157" s="21">
        <v>0</v>
      </c>
      <c r="AH157" s="27">
        <v>2</v>
      </c>
      <c r="AI157" s="27">
        <v>2</v>
      </c>
      <c r="AJ157" s="27">
        <v>2</v>
      </c>
      <c r="AK157" s="27">
        <v>2</v>
      </c>
      <c r="AL157" s="27">
        <v>2</v>
      </c>
      <c r="AM157" s="27">
        <v>2</v>
      </c>
    </row>
    <row r="158" spans="1:60" ht="52.5" customHeight="1">
      <c r="A158" s="47"/>
      <c r="B158" s="47"/>
      <c r="C158" s="50"/>
      <c r="D158" s="50"/>
      <c r="E158" s="53"/>
      <c r="F158" s="53"/>
      <c r="G158" s="53"/>
      <c r="H158" s="8" t="s">
        <v>12</v>
      </c>
      <c r="I158" s="27">
        <v>2</v>
      </c>
      <c r="J158" s="27">
        <v>2</v>
      </c>
      <c r="K158" s="27">
        <v>2</v>
      </c>
      <c r="L158" s="27">
        <v>1.5</v>
      </c>
      <c r="M158" s="27">
        <v>2</v>
      </c>
      <c r="N158" s="27">
        <v>2</v>
      </c>
      <c r="O158" s="27">
        <v>2</v>
      </c>
      <c r="P158" s="27">
        <v>2</v>
      </c>
      <c r="Q158" s="27">
        <v>2</v>
      </c>
      <c r="R158" s="27">
        <v>2</v>
      </c>
      <c r="S158" s="27">
        <v>1.5</v>
      </c>
      <c r="T158" s="27">
        <v>2</v>
      </c>
      <c r="U158" s="27">
        <v>2</v>
      </c>
      <c r="V158" s="27">
        <v>2</v>
      </c>
      <c r="W158" s="27">
        <v>2</v>
      </c>
      <c r="X158" s="27">
        <v>2</v>
      </c>
      <c r="Y158" s="27">
        <v>2</v>
      </c>
      <c r="Z158" s="27">
        <v>1.5</v>
      </c>
      <c r="AA158" s="27">
        <v>2</v>
      </c>
      <c r="AB158" s="27">
        <v>2</v>
      </c>
      <c r="AC158" s="27">
        <v>2</v>
      </c>
      <c r="AD158" s="27">
        <v>2</v>
      </c>
      <c r="AE158" s="27">
        <v>2</v>
      </c>
      <c r="AF158" s="27">
        <v>2</v>
      </c>
      <c r="AG158" s="27">
        <v>1.5</v>
      </c>
      <c r="AH158" s="27">
        <v>2.5</v>
      </c>
      <c r="AI158" s="27">
        <v>2.5</v>
      </c>
      <c r="AJ158" s="27">
        <v>2.5</v>
      </c>
      <c r="AK158" s="27">
        <v>2.5</v>
      </c>
      <c r="AL158" s="27">
        <v>2.5</v>
      </c>
      <c r="AM158" s="27">
        <v>2.5</v>
      </c>
    </row>
    <row r="159" spans="1:60" ht="52.5" customHeight="1">
      <c r="A159" s="47"/>
      <c r="B159" s="47"/>
      <c r="C159" s="50"/>
      <c r="D159" s="50"/>
      <c r="E159" s="53"/>
      <c r="F159" s="53"/>
      <c r="G159" s="53"/>
      <c r="H159" s="13" t="s">
        <v>65</v>
      </c>
      <c r="I159" s="27">
        <v>2</v>
      </c>
      <c r="J159" s="27">
        <v>2</v>
      </c>
      <c r="K159" s="27">
        <v>2</v>
      </c>
      <c r="L159" s="21">
        <f t="shared" ref="L158:L160" si="108">+K159/2</f>
        <v>1</v>
      </c>
      <c r="M159" s="27">
        <v>2</v>
      </c>
      <c r="N159" s="27">
        <v>2</v>
      </c>
      <c r="O159" s="27">
        <v>2</v>
      </c>
      <c r="P159" s="27">
        <v>2</v>
      </c>
      <c r="Q159" s="27">
        <v>2</v>
      </c>
      <c r="R159" s="27">
        <v>2</v>
      </c>
      <c r="S159" s="21">
        <f t="shared" ref="S158:S160" si="109">+R159/2</f>
        <v>1</v>
      </c>
      <c r="T159" s="27">
        <v>2</v>
      </c>
      <c r="U159" s="27">
        <v>2</v>
      </c>
      <c r="V159" s="27">
        <v>2</v>
      </c>
      <c r="W159" s="27">
        <v>2</v>
      </c>
      <c r="X159" s="27">
        <v>2</v>
      </c>
      <c r="Y159" s="27">
        <v>2</v>
      </c>
      <c r="Z159" s="21">
        <f t="shared" ref="Z158:Z160" si="110">+Y159/2</f>
        <v>1</v>
      </c>
      <c r="AA159" s="27">
        <v>2</v>
      </c>
      <c r="AB159" s="27">
        <v>2</v>
      </c>
      <c r="AC159" s="27">
        <v>2</v>
      </c>
      <c r="AD159" s="27">
        <v>2</v>
      </c>
      <c r="AE159" s="27">
        <v>2</v>
      </c>
      <c r="AF159" s="27">
        <v>2</v>
      </c>
      <c r="AG159" s="21">
        <f t="shared" ref="AG158:AG160" si="111">+AF159/2</f>
        <v>1</v>
      </c>
      <c r="AH159" s="27">
        <v>2</v>
      </c>
      <c r="AI159" s="27">
        <v>2</v>
      </c>
      <c r="AJ159" s="27">
        <v>2</v>
      </c>
      <c r="AK159" s="27">
        <v>2</v>
      </c>
      <c r="AL159" s="27">
        <v>2</v>
      </c>
      <c r="AM159" s="27">
        <v>2</v>
      </c>
    </row>
    <row r="160" spans="1:60" s="6" customFormat="1" ht="52.5" customHeight="1">
      <c r="A160" s="58"/>
      <c r="B160" s="58"/>
      <c r="C160" s="59"/>
      <c r="D160" s="55"/>
      <c r="E160" s="60"/>
      <c r="F160" s="60"/>
      <c r="G160" s="60"/>
      <c r="H160" s="11"/>
      <c r="I160" s="22">
        <f>+G154-SUM(I154:I159)</f>
        <v>79.5</v>
      </c>
      <c r="J160" s="22">
        <f>+I160-SUM(J154:J159)</f>
        <v>70</v>
      </c>
      <c r="K160" s="22">
        <f t="shared" ref="K160" si="112">+J160-SUM(K154:K159)</f>
        <v>60.5</v>
      </c>
      <c r="L160" s="22">
        <f t="shared" ref="L160" si="113">+K160-SUM(L154:L159)</f>
        <v>57</v>
      </c>
      <c r="M160" s="22">
        <f t="shared" ref="M160" si="114">+L160-SUM(M154:M159)</f>
        <v>47.5</v>
      </c>
      <c r="N160" s="22">
        <f t="shared" ref="N160" si="115">+M160-SUM(N154:N159)</f>
        <v>38</v>
      </c>
      <c r="O160" s="22">
        <f t="shared" ref="O160" si="116">+N160-SUM(O154:O159)</f>
        <v>28.5</v>
      </c>
      <c r="P160" s="22">
        <f t="shared" ref="P160" si="117">+O160-SUM(P154:P159)</f>
        <v>19</v>
      </c>
      <c r="Q160" s="22">
        <f t="shared" ref="Q160" si="118">+P160-SUM(Q154:Q159)</f>
        <v>9.5</v>
      </c>
      <c r="R160" s="22">
        <f t="shared" ref="R160" si="119">+Q160-SUM(R154:R159)</f>
        <v>0</v>
      </c>
      <c r="S160" s="22">
        <f t="shared" ref="S160" si="120">+R160-SUM(S154:S159)</f>
        <v>-3.5</v>
      </c>
      <c r="T160" s="22">
        <f t="shared" ref="T160" si="121">+S160-SUM(T154:T159)</f>
        <v>-13</v>
      </c>
      <c r="U160" s="22">
        <f t="shared" ref="U160" si="122">+T160-SUM(U154:U159)</f>
        <v>-22.5</v>
      </c>
      <c r="V160" s="22">
        <f t="shared" ref="V160" si="123">+U160-SUM(V154:V159)</f>
        <v>-32</v>
      </c>
      <c r="W160" s="22">
        <f t="shared" ref="W160" si="124">+V160-SUM(W154:W159)</f>
        <v>-41.5</v>
      </c>
      <c r="X160" s="22">
        <f t="shared" ref="X160" si="125">+W160-SUM(X154:X159)</f>
        <v>-51</v>
      </c>
      <c r="Y160" s="22">
        <f t="shared" ref="Y160" si="126">+X160-SUM(Y154:Y159)</f>
        <v>-60.5</v>
      </c>
      <c r="Z160" s="22">
        <f t="shared" ref="Z160" si="127">+Y160-SUM(Z154:Z159)</f>
        <v>-64</v>
      </c>
      <c r="AA160" s="22">
        <f t="shared" ref="AA160" si="128">+Z160-SUM(AA154:AA159)</f>
        <v>-73.5</v>
      </c>
      <c r="AB160" s="22">
        <f t="shared" ref="AB160" si="129">+AA160-SUM(AB154:AB159)</f>
        <v>-83.5</v>
      </c>
      <c r="AC160" s="22">
        <f t="shared" ref="AC160" si="130">+AB160-SUM(AC154:AC159)</f>
        <v>-93.5</v>
      </c>
      <c r="AD160" s="22">
        <f t="shared" ref="AD160" si="131">+AC160-SUM(AD154:AD159)</f>
        <v>-103.5</v>
      </c>
      <c r="AE160" s="22">
        <f t="shared" ref="AE160" si="132">+AD160-SUM(AE154:AE159)</f>
        <v>-113.5</v>
      </c>
      <c r="AF160" s="22">
        <f t="shared" ref="AF160" si="133">+AE160-SUM(AF154:AF159)</f>
        <v>-123.5</v>
      </c>
      <c r="AG160" s="22">
        <f t="shared" ref="AG160" si="134">+AF160-SUM(AG154:AG159)</f>
        <v>-127</v>
      </c>
      <c r="AH160" s="22">
        <f t="shared" ref="AH160" si="135">+AG160-SUM(AH154:AH159)</f>
        <v>-137.5</v>
      </c>
      <c r="AI160" s="22">
        <f t="shared" ref="AI160" si="136">+AH160-SUM(AI154:AI159)</f>
        <v>-148</v>
      </c>
      <c r="AJ160" s="22">
        <f t="shared" ref="AJ160" si="137">+AI160-SUM(AJ154:AJ159)</f>
        <v>-158.5</v>
      </c>
      <c r="AK160" s="22">
        <f t="shared" ref="AK160" si="138">+AJ160-SUM(AK154:AK159)</f>
        <v>-169</v>
      </c>
      <c r="AL160" s="22">
        <f t="shared" ref="AL160" si="139">+AK160-SUM(AL154:AL159)</f>
        <v>-179.5</v>
      </c>
      <c r="AM160" s="22">
        <f t="shared" ref="AM160" si="140">+AL160-SUM(AM154:AM159)</f>
        <v>-190</v>
      </c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ht="52.5" customHeight="1">
      <c r="A161" s="46">
        <v>25</v>
      </c>
      <c r="B161" s="46" t="s">
        <v>102</v>
      </c>
      <c r="C161" s="49" t="s">
        <v>111</v>
      </c>
      <c r="D161" s="49"/>
      <c r="E161" s="52">
        <v>89</v>
      </c>
      <c r="F161" s="52">
        <v>0</v>
      </c>
      <c r="G161" s="52">
        <f>+E161+F161</f>
        <v>89</v>
      </c>
      <c r="H161" s="8" t="s">
        <v>16</v>
      </c>
      <c r="I161" s="27">
        <v>0.5</v>
      </c>
      <c r="J161" s="27">
        <v>0.5</v>
      </c>
      <c r="K161" s="27">
        <v>0.5</v>
      </c>
      <c r="L161" s="21">
        <v>0</v>
      </c>
      <c r="M161" s="27">
        <v>0.5</v>
      </c>
      <c r="N161" s="27">
        <v>0.5</v>
      </c>
      <c r="O161" s="27">
        <v>0.5</v>
      </c>
      <c r="P161" s="27">
        <v>0.5</v>
      </c>
      <c r="Q161" s="27">
        <v>0.5</v>
      </c>
      <c r="R161" s="27">
        <v>0.5</v>
      </c>
      <c r="S161" s="21">
        <v>0</v>
      </c>
      <c r="T161" s="27">
        <v>0.5</v>
      </c>
      <c r="U161" s="27">
        <v>0.5</v>
      </c>
      <c r="V161" s="27">
        <v>0.5</v>
      </c>
      <c r="W161" s="27">
        <v>0.5</v>
      </c>
      <c r="X161" s="27">
        <v>0.5</v>
      </c>
      <c r="Y161" s="27">
        <v>0.5</v>
      </c>
      <c r="Z161" s="21">
        <v>0</v>
      </c>
      <c r="AA161" s="27">
        <v>0.5</v>
      </c>
      <c r="AB161" s="27">
        <v>0.5</v>
      </c>
      <c r="AC161" s="27">
        <v>0.5</v>
      </c>
      <c r="AD161" s="27">
        <v>0.5</v>
      </c>
      <c r="AE161" s="27">
        <v>0.5</v>
      </c>
      <c r="AF161" s="27">
        <v>0.5</v>
      </c>
      <c r="AG161" s="21">
        <v>0</v>
      </c>
      <c r="AH161" s="27">
        <v>0.5</v>
      </c>
      <c r="AI161" s="27">
        <v>0.5</v>
      </c>
      <c r="AJ161" s="27">
        <v>0.5</v>
      </c>
      <c r="AK161" s="27">
        <v>0.5</v>
      </c>
      <c r="AL161" s="27">
        <v>0.5</v>
      </c>
      <c r="AM161" s="27">
        <v>0.5</v>
      </c>
    </row>
    <row r="162" spans="1:60" ht="52.5" customHeight="1">
      <c r="A162" s="47"/>
      <c r="B162" s="47"/>
      <c r="C162" s="50"/>
      <c r="D162" s="50"/>
      <c r="E162" s="53"/>
      <c r="F162" s="53"/>
      <c r="G162" s="53"/>
      <c r="H162" s="8" t="s">
        <v>104</v>
      </c>
      <c r="I162" s="27">
        <v>1.5</v>
      </c>
      <c r="J162" s="27">
        <v>1.5</v>
      </c>
      <c r="K162" s="27">
        <v>1.5</v>
      </c>
      <c r="L162" s="30">
        <v>0</v>
      </c>
      <c r="M162" s="27">
        <v>1.5</v>
      </c>
      <c r="N162" s="27">
        <v>1.5</v>
      </c>
      <c r="O162" s="27">
        <v>1.5</v>
      </c>
      <c r="P162" s="27">
        <v>1.5</v>
      </c>
      <c r="Q162" s="27">
        <v>1.5</v>
      </c>
      <c r="R162" s="27">
        <v>1.5</v>
      </c>
      <c r="S162" s="30">
        <v>0</v>
      </c>
      <c r="T162" s="27">
        <v>1.5</v>
      </c>
      <c r="U162" s="27">
        <v>1.5</v>
      </c>
      <c r="V162" s="27">
        <v>1.5</v>
      </c>
      <c r="W162" s="27">
        <v>1.5</v>
      </c>
      <c r="X162" s="27">
        <v>1.5</v>
      </c>
      <c r="Y162" s="27">
        <v>1.5</v>
      </c>
      <c r="Z162" s="30">
        <v>0</v>
      </c>
      <c r="AA162" s="27">
        <v>1.5</v>
      </c>
      <c r="AB162" s="27">
        <v>1.5</v>
      </c>
      <c r="AC162" s="27">
        <v>1.5</v>
      </c>
      <c r="AD162" s="27">
        <v>1.5</v>
      </c>
      <c r="AE162" s="27">
        <v>1.5</v>
      </c>
      <c r="AF162" s="27">
        <v>1.5</v>
      </c>
      <c r="AG162" s="30">
        <v>0</v>
      </c>
      <c r="AH162" s="27">
        <v>1.5</v>
      </c>
      <c r="AI162" s="27">
        <v>1.5</v>
      </c>
      <c r="AJ162" s="27">
        <v>1.5</v>
      </c>
      <c r="AK162" s="27">
        <v>1.5</v>
      </c>
      <c r="AL162" s="27">
        <v>1.5</v>
      </c>
      <c r="AM162" s="27">
        <v>1.5</v>
      </c>
    </row>
    <row r="163" spans="1:60" ht="52.5" customHeight="1">
      <c r="A163" s="47"/>
      <c r="B163" s="47"/>
      <c r="C163" s="50"/>
      <c r="D163" s="50"/>
      <c r="E163" s="53"/>
      <c r="F163" s="53"/>
      <c r="G163" s="53"/>
      <c r="H163" s="8" t="s">
        <v>105</v>
      </c>
      <c r="I163" s="27">
        <v>1</v>
      </c>
      <c r="J163" s="27">
        <v>1</v>
      </c>
      <c r="K163" s="27">
        <v>1</v>
      </c>
      <c r="L163" s="30">
        <v>1</v>
      </c>
      <c r="M163" s="27">
        <v>1</v>
      </c>
      <c r="N163" s="27">
        <v>1</v>
      </c>
      <c r="O163" s="27">
        <v>1</v>
      </c>
      <c r="P163" s="27">
        <v>1</v>
      </c>
      <c r="Q163" s="27">
        <v>1</v>
      </c>
      <c r="R163" s="27">
        <v>1</v>
      </c>
      <c r="S163" s="30">
        <v>1</v>
      </c>
      <c r="T163" s="27">
        <v>1</v>
      </c>
      <c r="U163" s="27">
        <v>1</v>
      </c>
      <c r="V163" s="27">
        <v>1</v>
      </c>
      <c r="W163" s="27">
        <v>1</v>
      </c>
      <c r="X163" s="27">
        <v>1</v>
      </c>
      <c r="Y163" s="27">
        <v>1</v>
      </c>
      <c r="Z163" s="30">
        <v>1</v>
      </c>
      <c r="AA163" s="27">
        <v>1</v>
      </c>
      <c r="AB163" s="27">
        <v>1</v>
      </c>
      <c r="AC163" s="27">
        <v>1</v>
      </c>
      <c r="AD163" s="27">
        <v>1</v>
      </c>
      <c r="AE163" s="27">
        <v>1</v>
      </c>
      <c r="AF163" s="27">
        <v>1</v>
      </c>
      <c r="AG163" s="30">
        <v>1</v>
      </c>
      <c r="AH163" s="27">
        <v>1</v>
      </c>
      <c r="AI163" s="27">
        <v>1</v>
      </c>
      <c r="AJ163" s="27">
        <v>1</v>
      </c>
      <c r="AK163" s="27">
        <v>1</v>
      </c>
      <c r="AL163" s="27">
        <v>1</v>
      </c>
      <c r="AM163" s="27">
        <v>1</v>
      </c>
    </row>
    <row r="164" spans="1:60" ht="52.5" customHeight="1">
      <c r="A164" s="47"/>
      <c r="B164" s="47"/>
      <c r="C164" s="50"/>
      <c r="D164" s="50"/>
      <c r="E164" s="53"/>
      <c r="F164" s="53"/>
      <c r="G164" s="53"/>
      <c r="H164" s="8" t="s">
        <v>11</v>
      </c>
      <c r="I164" s="27">
        <v>1.5</v>
      </c>
      <c r="J164" s="27">
        <v>1.5</v>
      </c>
      <c r="K164" s="27">
        <v>1.5</v>
      </c>
      <c r="L164" s="21">
        <v>0</v>
      </c>
      <c r="M164" s="27">
        <v>1.5</v>
      </c>
      <c r="N164" s="27">
        <v>1.5</v>
      </c>
      <c r="O164" s="27">
        <v>1.5</v>
      </c>
      <c r="P164" s="27">
        <v>1.5</v>
      </c>
      <c r="Q164" s="27">
        <v>1.5</v>
      </c>
      <c r="R164" s="27">
        <v>1.5</v>
      </c>
      <c r="S164" s="21">
        <v>0</v>
      </c>
      <c r="T164" s="27">
        <v>1.5</v>
      </c>
      <c r="U164" s="27">
        <v>1.5</v>
      </c>
      <c r="V164" s="27">
        <v>1.5</v>
      </c>
      <c r="W164" s="27">
        <v>1.5</v>
      </c>
      <c r="X164" s="27">
        <v>1.5</v>
      </c>
      <c r="Y164" s="27">
        <v>1.5</v>
      </c>
      <c r="Z164" s="21">
        <v>0</v>
      </c>
      <c r="AA164" s="27">
        <v>1.5</v>
      </c>
      <c r="AB164" s="27">
        <v>2</v>
      </c>
      <c r="AC164" s="27">
        <v>2</v>
      </c>
      <c r="AD164" s="27">
        <v>2</v>
      </c>
      <c r="AE164" s="27">
        <v>2</v>
      </c>
      <c r="AF164" s="27">
        <v>2</v>
      </c>
      <c r="AG164" s="21">
        <v>0</v>
      </c>
      <c r="AH164" s="27">
        <v>2</v>
      </c>
      <c r="AI164" s="27">
        <v>2</v>
      </c>
      <c r="AJ164" s="27">
        <v>2</v>
      </c>
      <c r="AK164" s="27">
        <v>2</v>
      </c>
      <c r="AL164" s="27">
        <v>2</v>
      </c>
      <c r="AM164" s="27">
        <v>2</v>
      </c>
    </row>
    <row r="165" spans="1:60" ht="52.5" customHeight="1">
      <c r="A165" s="47"/>
      <c r="B165" s="47"/>
      <c r="C165" s="50"/>
      <c r="D165" s="50"/>
      <c r="E165" s="53"/>
      <c r="F165" s="53"/>
      <c r="G165" s="53"/>
      <c r="H165" s="8" t="s">
        <v>12</v>
      </c>
      <c r="I165" s="27">
        <v>1</v>
      </c>
      <c r="J165" s="27">
        <v>1</v>
      </c>
      <c r="K165" s="27">
        <v>1</v>
      </c>
      <c r="L165" s="21">
        <f t="shared" ref="L165:L167" si="141">+K165/2</f>
        <v>0.5</v>
      </c>
      <c r="M165" s="27">
        <v>1</v>
      </c>
      <c r="N165" s="27">
        <v>1</v>
      </c>
      <c r="O165" s="27">
        <v>1</v>
      </c>
      <c r="P165" s="27">
        <v>1</v>
      </c>
      <c r="Q165" s="27">
        <v>1</v>
      </c>
      <c r="R165" s="27">
        <v>1</v>
      </c>
      <c r="S165" s="21">
        <f t="shared" ref="S165:S167" si="142">+R165/2</f>
        <v>0.5</v>
      </c>
      <c r="T165" s="27">
        <v>1</v>
      </c>
      <c r="U165" s="27">
        <v>1</v>
      </c>
      <c r="V165" s="27">
        <v>1</v>
      </c>
      <c r="W165" s="27">
        <v>1</v>
      </c>
      <c r="X165" s="27">
        <v>1</v>
      </c>
      <c r="Y165" s="27">
        <v>1</v>
      </c>
      <c r="Z165" s="21">
        <f t="shared" ref="Z165:Z167" si="143">+Y165/2</f>
        <v>0.5</v>
      </c>
      <c r="AA165" s="27">
        <v>1</v>
      </c>
      <c r="AB165" s="27">
        <v>1</v>
      </c>
      <c r="AC165" s="27">
        <v>1</v>
      </c>
      <c r="AD165" s="27">
        <v>1</v>
      </c>
      <c r="AE165" s="27">
        <v>1</v>
      </c>
      <c r="AF165" s="27">
        <v>1</v>
      </c>
      <c r="AG165" s="21">
        <f t="shared" ref="AG165:AG167" si="144">+AF165/2</f>
        <v>0.5</v>
      </c>
      <c r="AH165" s="27">
        <v>1</v>
      </c>
      <c r="AI165" s="27">
        <v>1</v>
      </c>
      <c r="AJ165" s="27">
        <v>1</v>
      </c>
      <c r="AK165" s="27">
        <v>1</v>
      </c>
      <c r="AL165" s="27">
        <v>1</v>
      </c>
      <c r="AM165" s="27">
        <v>1</v>
      </c>
    </row>
    <row r="166" spans="1:60" ht="52.5" customHeight="1">
      <c r="A166" s="47"/>
      <c r="B166" s="47"/>
      <c r="C166" s="50"/>
      <c r="D166" s="50"/>
      <c r="E166" s="53"/>
      <c r="F166" s="53"/>
      <c r="G166" s="53"/>
      <c r="H166" s="13" t="s">
        <v>65</v>
      </c>
      <c r="I166" s="27">
        <v>2</v>
      </c>
      <c r="J166" s="27">
        <v>2</v>
      </c>
      <c r="K166" s="27">
        <v>2</v>
      </c>
      <c r="L166" s="21">
        <f t="shared" si="141"/>
        <v>1</v>
      </c>
      <c r="M166" s="27">
        <v>2</v>
      </c>
      <c r="N166" s="27">
        <v>2</v>
      </c>
      <c r="O166" s="27">
        <v>2</v>
      </c>
      <c r="P166" s="27">
        <v>2</v>
      </c>
      <c r="Q166" s="27">
        <v>2</v>
      </c>
      <c r="R166" s="27">
        <v>2</v>
      </c>
      <c r="S166" s="21">
        <f t="shared" si="142"/>
        <v>1</v>
      </c>
      <c r="T166" s="27">
        <v>2</v>
      </c>
      <c r="U166" s="27">
        <v>2</v>
      </c>
      <c r="V166" s="27">
        <v>2</v>
      </c>
      <c r="W166" s="27">
        <v>2</v>
      </c>
      <c r="X166" s="27">
        <v>2</v>
      </c>
      <c r="Y166" s="27">
        <v>2</v>
      </c>
      <c r="Z166" s="21">
        <f t="shared" si="143"/>
        <v>1</v>
      </c>
      <c r="AA166" s="27">
        <v>2</v>
      </c>
      <c r="AB166" s="27">
        <v>2</v>
      </c>
      <c r="AC166" s="27">
        <v>2</v>
      </c>
      <c r="AD166" s="27">
        <v>2</v>
      </c>
      <c r="AE166" s="27">
        <v>2</v>
      </c>
      <c r="AF166" s="27">
        <v>2</v>
      </c>
      <c r="AG166" s="21">
        <f t="shared" si="144"/>
        <v>1</v>
      </c>
      <c r="AH166" s="27">
        <v>2</v>
      </c>
      <c r="AI166" s="27">
        <v>2</v>
      </c>
      <c r="AJ166" s="27">
        <v>2</v>
      </c>
      <c r="AK166" s="27">
        <v>2</v>
      </c>
      <c r="AL166" s="27">
        <v>2</v>
      </c>
      <c r="AM166" s="27">
        <v>2</v>
      </c>
    </row>
    <row r="167" spans="1:60" s="6" customFormat="1" ht="52.5" customHeight="1">
      <c r="A167" s="58"/>
      <c r="B167" s="58"/>
      <c r="C167" s="59"/>
      <c r="D167" s="55"/>
      <c r="E167" s="60"/>
      <c r="F167" s="60"/>
      <c r="G167" s="60"/>
      <c r="H167" s="11"/>
      <c r="I167" s="22">
        <f>+G161-SUM(I161:I166)</f>
        <v>81.5</v>
      </c>
      <c r="J167" s="22">
        <f>+I167-SUM(J161:J166)</f>
        <v>74</v>
      </c>
      <c r="K167" s="22">
        <f t="shared" ref="K167" si="145">+J167-SUM(K161:K166)</f>
        <v>66.5</v>
      </c>
      <c r="L167" s="22">
        <f t="shared" ref="L167" si="146">+K167-SUM(L161:L166)</f>
        <v>64</v>
      </c>
      <c r="M167" s="22">
        <f t="shared" ref="M167" si="147">+L167-SUM(M161:M166)</f>
        <v>56.5</v>
      </c>
      <c r="N167" s="22">
        <f t="shared" ref="N167" si="148">+M167-SUM(N161:N166)</f>
        <v>49</v>
      </c>
      <c r="O167" s="22">
        <f t="shared" ref="O167" si="149">+N167-SUM(O161:O166)</f>
        <v>41.5</v>
      </c>
      <c r="P167" s="22">
        <f t="shared" ref="P167" si="150">+O167-SUM(P161:P166)</f>
        <v>34</v>
      </c>
      <c r="Q167" s="22">
        <f t="shared" ref="Q167" si="151">+P167-SUM(Q161:Q166)</f>
        <v>26.5</v>
      </c>
      <c r="R167" s="22">
        <f t="shared" ref="R167" si="152">+Q167-SUM(R161:R166)</f>
        <v>19</v>
      </c>
      <c r="S167" s="22">
        <f t="shared" ref="S167" si="153">+R167-SUM(S161:S166)</f>
        <v>16.5</v>
      </c>
      <c r="T167" s="22">
        <f t="shared" ref="T167" si="154">+S167-SUM(T161:T166)</f>
        <v>9</v>
      </c>
      <c r="U167" s="22">
        <f t="shared" ref="U167" si="155">+T167-SUM(U161:U166)</f>
        <v>1.5</v>
      </c>
      <c r="V167" s="22">
        <f t="shared" ref="V167" si="156">+U167-SUM(V161:V166)</f>
        <v>-6</v>
      </c>
      <c r="W167" s="22">
        <f t="shared" ref="W167" si="157">+V167-SUM(W161:W166)</f>
        <v>-13.5</v>
      </c>
      <c r="X167" s="22">
        <f t="shared" ref="X167" si="158">+W167-SUM(X161:X166)</f>
        <v>-21</v>
      </c>
      <c r="Y167" s="22">
        <f t="shared" ref="Y167" si="159">+X167-SUM(Y161:Y166)</f>
        <v>-28.5</v>
      </c>
      <c r="Z167" s="22">
        <f t="shared" ref="Z167" si="160">+Y167-SUM(Z161:Z166)</f>
        <v>-31</v>
      </c>
      <c r="AA167" s="22">
        <f t="shared" ref="AA167" si="161">+Z167-SUM(AA161:AA166)</f>
        <v>-38.5</v>
      </c>
      <c r="AB167" s="22">
        <f t="shared" ref="AB167" si="162">+AA167-SUM(AB161:AB166)</f>
        <v>-46.5</v>
      </c>
      <c r="AC167" s="22">
        <f t="shared" ref="AC167" si="163">+AB167-SUM(AC161:AC166)</f>
        <v>-54.5</v>
      </c>
      <c r="AD167" s="22">
        <f t="shared" ref="AD167" si="164">+AC167-SUM(AD161:AD166)</f>
        <v>-62.5</v>
      </c>
      <c r="AE167" s="22">
        <f t="shared" ref="AE167" si="165">+AD167-SUM(AE161:AE166)</f>
        <v>-70.5</v>
      </c>
      <c r="AF167" s="22">
        <f t="shared" ref="AF167" si="166">+AE167-SUM(AF161:AF166)</f>
        <v>-78.5</v>
      </c>
      <c r="AG167" s="22">
        <f t="shared" ref="AG167" si="167">+AF167-SUM(AG161:AG166)</f>
        <v>-81</v>
      </c>
      <c r="AH167" s="22">
        <f t="shared" ref="AH167" si="168">+AG167-SUM(AH161:AH166)</f>
        <v>-89</v>
      </c>
      <c r="AI167" s="22">
        <f t="shared" ref="AI167" si="169">+AH167-SUM(AI161:AI166)</f>
        <v>-97</v>
      </c>
      <c r="AJ167" s="22">
        <f t="shared" ref="AJ167" si="170">+AI167-SUM(AJ161:AJ166)</f>
        <v>-105</v>
      </c>
      <c r="AK167" s="22">
        <f t="shared" ref="AK167" si="171">+AJ167-SUM(AK161:AK166)</f>
        <v>-113</v>
      </c>
      <c r="AL167" s="22">
        <f t="shared" ref="AL167" si="172">+AK167-SUM(AL161:AL166)</f>
        <v>-121</v>
      </c>
      <c r="AM167" s="22">
        <f t="shared" ref="AM167" si="173">+AL167-SUM(AM161:AM166)</f>
        <v>-129</v>
      </c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ht="52.5" customHeight="1">
      <c r="A168" s="46">
        <v>25</v>
      </c>
      <c r="B168" s="46" t="s">
        <v>102</v>
      </c>
      <c r="C168" s="49" t="s">
        <v>112</v>
      </c>
      <c r="D168" s="49"/>
      <c r="E168" s="52">
        <v>89</v>
      </c>
      <c r="F168" s="52">
        <v>0</v>
      </c>
      <c r="G168" s="52">
        <f>+E168+F168</f>
        <v>89</v>
      </c>
      <c r="H168" s="8" t="s">
        <v>16</v>
      </c>
      <c r="I168" s="27">
        <v>0.5</v>
      </c>
      <c r="J168" s="27">
        <v>0.5</v>
      </c>
      <c r="K168" s="27">
        <v>0.5</v>
      </c>
      <c r="L168" s="21">
        <v>0</v>
      </c>
      <c r="M168" s="27">
        <v>0.5</v>
      </c>
      <c r="N168" s="27">
        <v>0.5</v>
      </c>
      <c r="O168" s="27">
        <v>0.5</v>
      </c>
      <c r="P168" s="27">
        <v>0.5</v>
      </c>
      <c r="Q168" s="27">
        <v>0.5</v>
      </c>
      <c r="R168" s="27">
        <v>0.5</v>
      </c>
      <c r="S168" s="21">
        <v>0</v>
      </c>
      <c r="T168" s="27">
        <v>0.5</v>
      </c>
      <c r="U168" s="27">
        <v>0.5</v>
      </c>
      <c r="V168" s="27">
        <v>0.5</v>
      </c>
      <c r="W168" s="27">
        <v>0.5</v>
      </c>
      <c r="X168" s="27">
        <v>0.5</v>
      </c>
      <c r="Y168" s="27">
        <v>0.5</v>
      </c>
      <c r="Z168" s="21">
        <v>0</v>
      </c>
      <c r="AA168" s="27">
        <v>0.5</v>
      </c>
      <c r="AB168" s="27">
        <v>0.5</v>
      </c>
      <c r="AC168" s="27">
        <v>0.5</v>
      </c>
      <c r="AD168" s="27">
        <v>0.5</v>
      </c>
      <c r="AE168" s="27">
        <v>0.5</v>
      </c>
      <c r="AF168" s="27">
        <v>0.5</v>
      </c>
      <c r="AG168" s="21">
        <v>0</v>
      </c>
      <c r="AH168" s="27">
        <v>0.5</v>
      </c>
      <c r="AI168" s="27">
        <v>0.5</v>
      </c>
      <c r="AJ168" s="27">
        <v>0.5</v>
      </c>
      <c r="AK168" s="27">
        <v>0.5</v>
      </c>
      <c r="AL168" s="27">
        <v>0.5</v>
      </c>
      <c r="AM168" s="27">
        <v>0.5</v>
      </c>
    </row>
    <row r="169" spans="1:60" ht="52.5" customHeight="1">
      <c r="A169" s="47"/>
      <c r="B169" s="47"/>
      <c r="C169" s="50"/>
      <c r="D169" s="50"/>
      <c r="E169" s="53"/>
      <c r="F169" s="53"/>
      <c r="G169" s="53"/>
      <c r="H169" s="8" t="s">
        <v>104</v>
      </c>
      <c r="I169" s="27">
        <v>1.5</v>
      </c>
      <c r="J169" s="27">
        <v>1.5</v>
      </c>
      <c r="K169" s="27">
        <v>1.5</v>
      </c>
      <c r="L169" s="30">
        <v>0</v>
      </c>
      <c r="M169" s="27">
        <v>1.5</v>
      </c>
      <c r="N169" s="27">
        <v>1.5</v>
      </c>
      <c r="O169" s="27">
        <v>1.5</v>
      </c>
      <c r="P169" s="27">
        <v>1.5</v>
      </c>
      <c r="Q169" s="27">
        <v>1.5</v>
      </c>
      <c r="R169" s="27">
        <v>1.5</v>
      </c>
      <c r="S169" s="30">
        <v>0</v>
      </c>
      <c r="T169" s="27">
        <v>1.5</v>
      </c>
      <c r="U169" s="27">
        <v>1.5</v>
      </c>
      <c r="V169" s="27">
        <v>1.5</v>
      </c>
      <c r="W169" s="27">
        <v>1.5</v>
      </c>
      <c r="X169" s="27">
        <v>1.5</v>
      </c>
      <c r="Y169" s="27">
        <v>1.5</v>
      </c>
      <c r="Z169" s="30">
        <v>0</v>
      </c>
      <c r="AA169" s="27">
        <v>1.5</v>
      </c>
      <c r="AB169" s="27">
        <v>1.5</v>
      </c>
      <c r="AC169" s="27">
        <v>1.5</v>
      </c>
      <c r="AD169" s="27">
        <v>1.5</v>
      </c>
      <c r="AE169" s="27">
        <v>1.5</v>
      </c>
      <c r="AF169" s="27">
        <v>1.5</v>
      </c>
      <c r="AG169" s="30">
        <v>0</v>
      </c>
      <c r="AH169" s="27">
        <v>1.5</v>
      </c>
      <c r="AI169" s="27">
        <v>1.5</v>
      </c>
      <c r="AJ169" s="27">
        <v>1.5</v>
      </c>
      <c r="AK169" s="27">
        <v>1.5</v>
      </c>
      <c r="AL169" s="27">
        <v>1.5</v>
      </c>
      <c r="AM169" s="27">
        <v>1.5</v>
      </c>
    </row>
    <row r="170" spans="1:60" ht="52.5" customHeight="1">
      <c r="A170" s="47"/>
      <c r="B170" s="47"/>
      <c r="C170" s="50"/>
      <c r="D170" s="50"/>
      <c r="E170" s="53"/>
      <c r="F170" s="53"/>
      <c r="G170" s="53"/>
      <c r="H170" s="8" t="s">
        <v>105</v>
      </c>
      <c r="I170" s="27">
        <v>1</v>
      </c>
      <c r="J170" s="27">
        <v>1</v>
      </c>
      <c r="K170" s="27">
        <v>1</v>
      </c>
      <c r="L170" s="30">
        <v>1</v>
      </c>
      <c r="M170" s="27">
        <v>1</v>
      </c>
      <c r="N170" s="27">
        <v>1</v>
      </c>
      <c r="O170" s="27">
        <v>1</v>
      </c>
      <c r="P170" s="27">
        <v>1</v>
      </c>
      <c r="Q170" s="27">
        <v>1</v>
      </c>
      <c r="R170" s="27">
        <v>1</v>
      </c>
      <c r="S170" s="30">
        <v>1</v>
      </c>
      <c r="T170" s="27">
        <v>1</v>
      </c>
      <c r="U170" s="27">
        <v>1</v>
      </c>
      <c r="V170" s="27">
        <v>1</v>
      </c>
      <c r="W170" s="27">
        <v>1</v>
      </c>
      <c r="X170" s="27">
        <v>1</v>
      </c>
      <c r="Y170" s="27">
        <v>1</v>
      </c>
      <c r="Z170" s="30">
        <v>1</v>
      </c>
      <c r="AA170" s="27">
        <v>1</v>
      </c>
      <c r="AB170" s="27">
        <v>1</v>
      </c>
      <c r="AC170" s="27">
        <v>1</v>
      </c>
      <c r="AD170" s="27">
        <v>1</v>
      </c>
      <c r="AE170" s="27">
        <v>1</v>
      </c>
      <c r="AF170" s="27">
        <v>1</v>
      </c>
      <c r="AG170" s="30">
        <v>1</v>
      </c>
      <c r="AH170" s="27">
        <v>1</v>
      </c>
      <c r="AI170" s="27">
        <v>1</v>
      </c>
      <c r="AJ170" s="27">
        <v>1</v>
      </c>
      <c r="AK170" s="27">
        <v>1</v>
      </c>
      <c r="AL170" s="27">
        <v>1</v>
      </c>
      <c r="AM170" s="27">
        <v>1</v>
      </c>
    </row>
    <row r="171" spans="1:60" ht="52.5" customHeight="1">
      <c r="A171" s="47"/>
      <c r="B171" s="47"/>
      <c r="C171" s="50"/>
      <c r="D171" s="50"/>
      <c r="E171" s="53"/>
      <c r="F171" s="53"/>
      <c r="G171" s="53"/>
      <c r="H171" s="8" t="s">
        <v>11</v>
      </c>
      <c r="I171" s="27">
        <v>1.5</v>
      </c>
      <c r="J171" s="27">
        <v>1.5</v>
      </c>
      <c r="K171" s="27">
        <v>1.5</v>
      </c>
      <c r="L171" s="21">
        <v>0</v>
      </c>
      <c r="M171" s="27">
        <v>1.5</v>
      </c>
      <c r="N171" s="27">
        <v>1.5</v>
      </c>
      <c r="O171" s="27">
        <v>1.5</v>
      </c>
      <c r="P171" s="27">
        <v>1.5</v>
      </c>
      <c r="Q171" s="27">
        <v>1.5</v>
      </c>
      <c r="R171" s="27">
        <v>1.5</v>
      </c>
      <c r="S171" s="21">
        <v>0</v>
      </c>
      <c r="T171" s="27">
        <v>1.5</v>
      </c>
      <c r="U171" s="27">
        <v>1.5</v>
      </c>
      <c r="V171" s="27">
        <v>1.5</v>
      </c>
      <c r="W171" s="27">
        <v>1.5</v>
      </c>
      <c r="X171" s="27">
        <v>1.5</v>
      </c>
      <c r="Y171" s="27">
        <v>1.5</v>
      </c>
      <c r="Z171" s="21">
        <v>0</v>
      </c>
      <c r="AA171" s="27">
        <v>1.5</v>
      </c>
      <c r="AB171" s="27">
        <v>2</v>
      </c>
      <c r="AC171" s="27">
        <v>2</v>
      </c>
      <c r="AD171" s="27">
        <v>2</v>
      </c>
      <c r="AE171" s="27">
        <v>2</v>
      </c>
      <c r="AF171" s="27">
        <v>2</v>
      </c>
      <c r="AG171" s="21">
        <v>0</v>
      </c>
      <c r="AH171" s="27">
        <v>2</v>
      </c>
      <c r="AI171" s="27">
        <v>2</v>
      </c>
      <c r="AJ171" s="27">
        <v>2</v>
      </c>
      <c r="AK171" s="27">
        <v>2</v>
      </c>
      <c r="AL171" s="27">
        <v>2</v>
      </c>
      <c r="AM171" s="27">
        <v>2</v>
      </c>
    </row>
    <row r="172" spans="1:60" ht="52.5" customHeight="1">
      <c r="A172" s="47"/>
      <c r="B172" s="47"/>
      <c r="C172" s="50"/>
      <c r="D172" s="50"/>
      <c r="E172" s="53"/>
      <c r="F172" s="53"/>
      <c r="G172" s="53"/>
      <c r="H172" s="8" t="s">
        <v>12</v>
      </c>
      <c r="I172" s="27">
        <v>1</v>
      </c>
      <c r="J172" s="27">
        <v>1</v>
      </c>
      <c r="K172" s="27">
        <v>1</v>
      </c>
      <c r="L172" s="21">
        <f t="shared" ref="L172:L174" si="174">+K172/2</f>
        <v>0.5</v>
      </c>
      <c r="M172" s="27">
        <v>1</v>
      </c>
      <c r="N172" s="27">
        <v>1</v>
      </c>
      <c r="O172" s="27">
        <v>1</v>
      </c>
      <c r="P172" s="27">
        <v>1</v>
      </c>
      <c r="Q172" s="27">
        <v>1</v>
      </c>
      <c r="R172" s="27">
        <v>1</v>
      </c>
      <c r="S172" s="21">
        <f t="shared" ref="S172:S174" si="175">+R172/2</f>
        <v>0.5</v>
      </c>
      <c r="T172" s="27">
        <v>1</v>
      </c>
      <c r="U172" s="27">
        <v>1</v>
      </c>
      <c r="V172" s="27">
        <v>1</v>
      </c>
      <c r="W172" s="27">
        <v>1</v>
      </c>
      <c r="X172" s="27">
        <v>1</v>
      </c>
      <c r="Y172" s="27">
        <v>1</v>
      </c>
      <c r="Z172" s="21">
        <f t="shared" ref="Z172:Z174" si="176">+Y172/2</f>
        <v>0.5</v>
      </c>
      <c r="AA172" s="27">
        <v>1</v>
      </c>
      <c r="AB172" s="27">
        <v>1</v>
      </c>
      <c r="AC172" s="27">
        <v>1</v>
      </c>
      <c r="AD172" s="27">
        <v>1</v>
      </c>
      <c r="AE172" s="27">
        <v>1</v>
      </c>
      <c r="AF172" s="27">
        <v>1</v>
      </c>
      <c r="AG172" s="21">
        <f t="shared" ref="AG172:AG174" si="177">+AF172/2</f>
        <v>0.5</v>
      </c>
      <c r="AH172" s="27">
        <v>1</v>
      </c>
      <c r="AI172" s="27">
        <v>1</v>
      </c>
      <c r="AJ172" s="27">
        <v>1</v>
      </c>
      <c r="AK172" s="27">
        <v>1</v>
      </c>
      <c r="AL172" s="27">
        <v>1</v>
      </c>
      <c r="AM172" s="27">
        <v>1</v>
      </c>
    </row>
    <row r="173" spans="1:60" ht="52.5" customHeight="1">
      <c r="A173" s="47"/>
      <c r="B173" s="47"/>
      <c r="C173" s="50"/>
      <c r="D173" s="50"/>
      <c r="E173" s="53"/>
      <c r="F173" s="53"/>
      <c r="G173" s="53"/>
      <c r="H173" s="13" t="s">
        <v>65</v>
      </c>
      <c r="I173" s="27">
        <v>2</v>
      </c>
      <c r="J173" s="27">
        <v>2</v>
      </c>
      <c r="K173" s="27">
        <v>2</v>
      </c>
      <c r="L173" s="21">
        <f t="shared" si="174"/>
        <v>1</v>
      </c>
      <c r="M173" s="27">
        <v>2</v>
      </c>
      <c r="N173" s="27">
        <v>2</v>
      </c>
      <c r="O173" s="27">
        <v>2</v>
      </c>
      <c r="P173" s="27">
        <v>2</v>
      </c>
      <c r="Q173" s="27">
        <v>2</v>
      </c>
      <c r="R173" s="27">
        <v>2</v>
      </c>
      <c r="S173" s="21">
        <f t="shared" si="175"/>
        <v>1</v>
      </c>
      <c r="T173" s="27">
        <v>2</v>
      </c>
      <c r="U173" s="27">
        <v>2</v>
      </c>
      <c r="V173" s="27">
        <v>2</v>
      </c>
      <c r="W173" s="27">
        <v>2</v>
      </c>
      <c r="X173" s="27">
        <v>2</v>
      </c>
      <c r="Y173" s="27">
        <v>2</v>
      </c>
      <c r="Z173" s="21">
        <f t="shared" si="176"/>
        <v>1</v>
      </c>
      <c r="AA173" s="27">
        <v>2</v>
      </c>
      <c r="AB173" s="27">
        <v>2</v>
      </c>
      <c r="AC173" s="27">
        <v>2</v>
      </c>
      <c r="AD173" s="27">
        <v>2</v>
      </c>
      <c r="AE173" s="27">
        <v>2</v>
      </c>
      <c r="AF173" s="27">
        <v>2</v>
      </c>
      <c r="AG173" s="21">
        <f t="shared" si="177"/>
        <v>1</v>
      </c>
      <c r="AH173" s="27">
        <v>2</v>
      </c>
      <c r="AI173" s="27">
        <v>2</v>
      </c>
      <c r="AJ173" s="27">
        <v>2</v>
      </c>
      <c r="AK173" s="27">
        <v>2</v>
      </c>
      <c r="AL173" s="27">
        <v>2</v>
      </c>
      <c r="AM173" s="27">
        <v>2</v>
      </c>
    </row>
    <row r="174" spans="1:60" s="6" customFormat="1" ht="52.5" customHeight="1">
      <c r="A174" s="58"/>
      <c r="B174" s="58"/>
      <c r="C174" s="59"/>
      <c r="D174" s="55"/>
      <c r="E174" s="60"/>
      <c r="F174" s="60"/>
      <c r="G174" s="60"/>
      <c r="H174" s="11"/>
      <c r="I174" s="22">
        <f>+G168-SUM(I168:I173)</f>
        <v>81.5</v>
      </c>
      <c r="J174" s="22">
        <f>+I174-SUM(J168:J173)</f>
        <v>74</v>
      </c>
      <c r="K174" s="22">
        <f t="shared" ref="K174" si="178">+J174-SUM(K168:K173)</f>
        <v>66.5</v>
      </c>
      <c r="L174" s="22">
        <f t="shared" ref="L174" si="179">+K174-SUM(L168:L173)</f>
        <v>64</v>
      </c>
      <c r="M174" s="22">
        <f t="shared" ref="M174" si="180">+L174-SUM(M168:M173)</f>
        <v>56.5</v>
      </c>
      <c r="N174" s="22">
        <f t="shared" ref="N174" si="181">+M174-SUM(N168:N173)</f>
        <v>49</v>
      </c>
      <c r="O174" s="22">
        <f t="shared" ref="O174" si="182">+N174-SUM(O168:O173)</f>
        <v>41.5</v>
      </c>
      <c r="P174" s="22">
        <f t="shared" ref="P174" si="183">+O174-SUM(P168:P173)</f>
        <v>34</v>
      </c>
      <c r="Q174" s="22">
        <f t="shared" ref="Q174" si="184">+P174-SUM(Q168:Q173)</f>
        <v>26.5</v>
      </c>
      <c r="R174" s="22">
        <f t="shared" ref="R174" si="185">+Q174-SUM(R168:R173)</f>
        <v>19</v>
      </c>
      <c r="S174" s="22">
        <f t="shared" ref="S174" si="186">+R174-SUM(S168:S173)</f>
        <v>16.5</v>
      </c>
      <c r="T174" s="22">
        <f t="shared" ref="T174" si="187">+S174-SUM(T168:T173)</f>
        <v>9</v>
      </c>
      <c r="U174" s="22">
        <f t="shared" ref="U174" si="188">+T174-SUM(U168:U173)</f>
        <v>1.5</v>
      </c>
      <c r="V174" s="22">
        <f t="shared" ref="V174" si="189">+U174-SUM(V168:V173)</f>
        <v>-6</v>
      </c>
      <c r="W174" s="22">
        <f t="shared" ref="W174" si="190">+V174-SUM(W168:W173)</f>
        <v>-13.5</v>
      </c>
      <c r="X174" s="22">
        <f t="shared" ref="X174" si="191">+W174-SUM(X168:X173)</f>
        <v>-21</v>
      </c>
      <c r="Y174" s="22">
        <f t="shared" ref="Y174" si="192">+X174-SUM(Y168:Y173)</f>
        <v>-28.5</v>
      </c>
      <c r="Z174" s="22">
        <f t="shared" ref="Z174" si="193">+Y174-SUM(Z168:Z173)</f>
        <v>-31</v>
      </c>
      <c r="AA174" s="22">
        <f t="shared" ref="AA174" si="194">+Z174-SUM(AA168:AA173)</f>
        <v>-38.5</v>
      </c>
      <c r="AB174" s="22">
        <f t="shared" ref="AB174" si="195">+AA174-SUM(AB168:AB173)</f>
        <v>-46.5</v>
      </c>
      <c r="AC174" s="22">
        <f t="shared" ref="AC174" si="196">+AB174-SUM(AC168:AC173)</f>
        <v>-54.5</v>
      </c>
      <c r="AD174" s="22">
        <f t="shared" ref="AD174" si="197">+AC174-SUM(AD168:AD173)</f>
        <v>-62.5</v>
      </c>
      <c r="AE174" s="22">
        <f t="shared" ref="AE174" si="198">+AD174-SUM(AE168:AE173)</f>
        <v>-70.5</v>
      </c>
      <c r="AF174" s="22">
        <f t="shared" ref="AF174" si="199">+AE174-SUM(AF168:AF173)</f>
        <v>-78.5</v>
      </c>
      <c r="AG174" s="22">
        <f t="shared" ref="AG174" si="200">+AF174-SUM(AG168:AG173)</f>
        <v>-81</v>
      </c>
      <c r="AH174" s="22">
        <f t="shared" ref="AH174" si="201">+AG174-SUM(AH168:AH173)</f>
        <v>-89</v>
      </c>
      <c r="AI174" s="22">
        <f t="shared" ref="AI174" si="202">+AH174-SUM(AI168:AI173)</f>
        <v>-97</v>
      </c>
      <c r="AJ174" s="22">
        <f t="shared" ref="AJ174" si="203">+AI174-SUM(AJ168:AJ173)</f>
        <v>-105</v>
      </c>
      <c r="AK174" s="22">
        <f t="shared" ref="AK174" si="204">+AJ174-SUM(AK168:AK173)</f>
        <v>-113</v>
      </c>
      <c r="AL174" s="22">
        <f t="shared" ref="AL174" si="205">+AK174-SUM(AL168:AL173)</f>
        <v>-121</v>
      </c>
      <c r="AM174" s="22">
        <f t="shared" ref="AM174" si="206">+AL174-SUM(AM168:AM173)</f>
        <v>-129</v>
      </c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</sheetData>
  <mergeCells count="182">
    <mergeCell ref="A161:A167"/>
    <mergeCell ref="B161:B167"/>
    <mergeCell ref="C161:C167"/>
    <mergeCell ref="D161:D167"/>
    <mergeCell ref="E161:E167"/>
    <mergeCell ref="F161:F167"/>
    <mergeCell ref="G161:G167"/>
    <mergeCell ref="A168:A174"/>
    <mergeCell ref="B168:B174"/>
    <mergeCell ref="C168:C174"/>
    <mergeCell ref="D168:D174"/>
    <mergeCell ref="E168:E174"/>
    <mergeCell ref="F168:F174"/>
    <mergeCell ref="G168:G174"/>
    <mergeCell ref="A147:A153"/>
    <mergeCell ref="B147:B153"/>
    <mergeCell ref="C147:C153"/>
    <mergeCell ref="D147:D153"/>
    <mergeCell ref="E147:E153"/>
    <mergeCell ref="F147:F153"/>
    <mergeCell ref="G147:G153"/>
    <mergeCell ref="A154:A160"/>
    <mergeCell ref="B154:B160"/>
    <mergeCell ref="C154:C160"/>
    <mergeCell ref="D154:D160"/>
    <mergeCell ref="E154:E160"/>
    <mergeCell ref="F154:F160"/>
    <mergeCell ref="G154:G160"/>
    <mergeCell ref="G134:G139"/>
    <mergeCell ref="A140:A146"/>
    <mergeCell ref="B140:B146"/>
    <mergeCell ref="C140:C146"/>
    <mergeCell ref="D140:D146"/>
    <mergeCell ref="E140:E146"/>
    <mergeCell ref="F140:F146"/>
    <mergeCell ref="G140:G146"/>
    <mergeCell ref="A134:A139"/>
    <mergeCell ref="B134:B139"/>
    <mergeCell ref="C134:C139"/>
    <mergeCell ref="D134:D139"/>
    <mergeCell ref="E134:E139"/>
    <mergeCell ref="F134:F139"/>
    <mergeCell ref="G122:G127"/>
    <mergeCell ref="A128:A133"/>
    <mergeCell ref="B128:B133"/>
    <mergeCell ref="C128:C133"/>
    <mergeCell ref="D128:D133"/>
    <mergeCell ref="E128:E133"/>
    <mergeCell ref="F128:F133"/>
    <mergeCell ref="G128:G133"/>
    <mergeCell ref="A122:A127"/>
    <mergeCell ref="B122:B127"/>
    <mergeCell ref="C122:C127"/>
    <mergeCell ref="D122:D127"/>
    <mergeCell ref="E122:E127"/>
    <mergeCell ref="F122:F127"/>
    <mergeCell ref="G110:G114"/>
    <mergeCell ref="A115:A121"/>
    <mergeCell ref="B115:B121"/>
    <mergeCell ref="C115:C121"/>
    <mergeCell ref="D115:D121"/>
    <mergeCell ref="E115:E121"/>
    <mergeCell ref="F115:F121"/>
    <mergeCell ref="G115:G121"/>
    <mergeCell ref="A110:A114"/>
    <mergeCell ref="B110:B114"/>
    <mergeCell ref="C110:C114"/>
    <mergeCell ref="D110:D114"/>
    <mergeCell ref="E110:E114"/>
    <mergeCell ref="F110:F114"/>
    <mergeCell ref="G97:G99"/>
    <mergeCell ref="A100:A109"/>
    <mergeCell ref="B100:B109"/>
    <mergeCell ref="C100:C109"/>
    <mergeCell ref="D100:D109"/>
    <mergeCell ref="E100:E109"/>
    <mergeCell ref="F100:F109"/>
    <mergeCell ref="G100:G109"/>
    <mergeCell ref="A97:A99"/>
    <mergeCell ref="B97:B99"/>
    <mergeCell ref="C97:C99"/>
    <mergeCell ref="D97:D99"/>
    <mergeCell ref="E97:E99"/>
    <mergeCell ref="F97:F99"/>
    <mergeCell ref="G91:G93"/>
    <mergeCell ref="A94:A96"/>
    <mergeCell ref="B94:B96"/>
    <mergeCell ref="C94:C96"/>
    <mergeCell ref="D94:D96"/>
    <mergeCell ref="E94:E96"/>
    <mergeCell ref="F94:F96"/>
    <mergeCell ref="G94:G96"/>
    <mergeCell ref="A91:A93"/>
    <mergeCell ref="B91:B93"/>
    <mergeCell ref="C91:C93"/>
    <mergeCell ref="D91:D93"/>
    <mergeCell ref="E91:E93"/>
    <mergeCell ref="F91:F93"/>
    <mergeCell ref="G85:G87"/>
    <mergeCell ref="A88:A90"/>
    <mergeCell ref="B88:B90"/>
    <mergeCell ref="C88:C90"/>
    <mergeCell ref="D88:D90"/>
    <mergeCell ref="E88:E90"/>
    <mergeCell ref="F88:F90"/>
    <mergeCell ref="G88:G90"/>
    <mergeCell ref="A85:A87"/>
    <mergeCell ref="B85:B87"/>
    <mergeCell ref="C85:C87"/>
    <mergeCell ref="D85:D87"/>
    <mergeCell ref="E85:E87"/>
    <mergeCell ref="F85:F87"/>
    <mergeCell ref="G67:G76"/>
    <mergeCell ref="A77:A84"/>
    <mergeCell ref="B77:B84"/>
    <mergeCell ref="C77:C84"/>
    <mergeCell ref="D77:D84"/>
    <mergeCell ref="E77:E84"/>
    <mergeCell ref="F77:F84"/>
    <mergeCell ref="G77:G84"/>
    <mergeCell ref="A67:A76"/>
    <mergeCell ref="B67:B76"/>
    <mergeCell ref="C67:C76"/>
    <mergeCell ref="D67:D76"/>
    <mergeCell ref="E67:E76"/>
    <mergeCell ref="F67:F76"/>
    <mergeCell ref="G38:G55"/>
    <mergeCell ref="A56:A66"/>
    <mergeCell ref="B56:B66"/>
    <mergeCell ref="C56:C66"/>
    <mergeCell ref="D56:D66"/>
    <mergeCell ref="E56:E66"/>
    <mergeCell ref="F56:F66"/>
    <mergeCell ref="G56:G66"/>
    <mergeCell ref="A38:A55"/>
    <mergeCell ref="B38:B55"/>
    <mergeCell ref="C38:C55"/>
    <mergeCell ref="D38:D55"/>
    <mergeCell ref="E38:E55"/>
    <mergeCell ref="F38:F55"/>
    <mergeCell ref="A35:A37"/>
    <mergeCell ref="B35:B37"/>
    <mergeCell ref="C35:C37"/>
    <mergeCell ref="E35:E37"/>
    <mergeCell ref="F35:F37"/>
    <mergeCell ref="G35:G37"/>
    <mergeCell ref="A32:A34"/>
    <mergeCell ref="B32:B34"/>
    <mergeCell ref="C32:C34"/>
    <mergeCell ref="E32:E34"/>
    <mergeCell ref="F32:F34"/>
    <mergeCell ref="G32:G34"/>
    <mergeCell ref="A28:A31"/>
    <mergeCell ref="B28:B31"/>
    <mergeCell ref="C28:C31"/>
    <mergeCell ref="E28:E31"/>
    <mergeCell ref="F28:F31"/>
    <mergeCell ref="G28:G31"/>
    <mergeCell ref="G4:G14"/>
    <mergeCell ref="A15:A27"/>
    <mergeCell ref="B15:B27"/>
    <mergeCell ref="C15:C27"/>
    <mergeCell ref="D15:D27"/>
    <mergeCell ref="E15:E27"/>
    <mergeCell ref="F15:F27"/>
    <mergeCell ref="G15:G27"/>
    <mergeCell ref="A4:A14"/>
    <mergeCell ref="B4:B14"/>
    <mergeCell ref="C4:C14"/>
    <mergeCell ref="D4:D14"/>
    <mergeCell ref="E4:E14"/>
    <mergeCell ref="F4:F14"/>
    <mergeCell ref="D28:D31"/>
    <mergeCell ref="A1:AM1"/>
    <mergeCell ref="A2:A3"/>
    <mergeCell ref="B2:B3"/>
    <mergeCell ref="C2:C3"/>
    <mergeCell ref="D2:D3"/>
    <mergeCell ref="E2:E3"/>
    <mergeCell ref="F2:F3"/>
    <mergeCell ref="G2:G3"/>
    <mergeCell ref="H2:H3"/>
  </mergeCells>
  <printOptions horizontalCentered="1"/>
  <pageMargins left="0" right="0" top="0.25" bottom="0" header="0" footer="0"/>
  <pageSetup paperSize="9" scale="25" orientation="landscape" r:id="rId1"/>
  <rowBreaks count="3" manualBreakCount="3">
    <brk id="31" max="38" man="1"/>
    <brk id="76" max="38" man="1"/>
    <brk id="114" max="38" man="1"/>
  </rowBreaks>
  <colBreaks count="1" manualBreakCount="1">
    <brk id="3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05.10.2020</vt:lpstr>
      <vt:lpstr>'05.10.2020'!Print_Area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2020-10-07T01:49:47Z</cp:lastPrinted>
  <dcterms:created xsi:type="dcterms:W3CDTF">2020-10-06T09:40:07Z</dcterms:created>
  <dcterms:modified xsi:type="dcterms:W3CDTF">2020-10-08T07:26:23Z</dcterms:modified>
</cp:coreProperties>
</file>