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E110718_DE1_CA1\"/>
    </mc:Choice>
  </mc:AlternateContent>
  <bookViews>
    <workbookView xWindow="0" yWindow="0" windowWidth="20490" windowHeight="7530"/>
  </bookViews>
  <sheets>
    <sheet name="Sheet1" sheetId="2" r:id="rId1"/>
    <sheet name="Sheet2" sheetId="1" r:id="rId2"/>
    <sheet name="Thống kê" sheetId="4" r:id="rId3"/>
    <sheet name="Trích lọc" sheetId="5" r:id="rId4"/>
    <sheet name="Biểu đồ" sheetId="6" r:id="rId5"/>
  </sheets>
  <definedNames>
    <definedName name="_xlnm._FilterDatabase" localSheetId="1" hidden="1">Sheet2!$A$1:$L$62</definedName>
    <definedName name="CSDL">Sheet1!$A$4:$G$18</definedName>
    <definedName name="Orders">#REF!</definedName>
    <definedName name="VungDL" localSheetId="0">Sheet1!$B$4:$G$32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2" l="1"/>
  <c r="I9" i="4"/>
  <c r="C11" i="2"/>
  <c r="F11" i="2" s="1"/>
  <c r="C24" i="2"/>
  <c r="C9" i="2"/>
  <c r="F9" i="2" s="1"/>
  <c r="C7" i="2"/>
  <c r="F7" i="2" s="1"/>
  <c r="C21" i="2"/>
  <c r="F21" i="2" s="1"/>
  <c r="C22" i="2"/>
  <c r="C20" i="2"/>
  <c r="C16" i="2"/>
  <c r="C32" i="2"/>
  <c r="C5" i="2"/>
  <c r="F5" i="2" s="1"/>
  <c r="C26" i="2"/>
  <c r="C18" i="2"/>
  <c r="C31" i="2"/>
  <c r="F31" i="2" s="1"/>
  <c r="C10" i="2"/>
  <c r="C15" i="2"/>
  <c r="F15" i="2" s="1"/>
  <c r="C30" i="2"/>
  <c r="C19" i="2"/>
  <c r="F19" i="2" s="1"/>
  <c r="C6" i="2"/>
  <c r="C12" i="2"/>
  <c r="C14" i="2"/>
  <c r="C17" i="2"/>
  <c r="F17" i="2" s="1"/>
  <c r="C27" i="2"/>
  <c r="F27" i="2" s="1"/>
  <c r="C28" i="2"/>
  <c r="C29" i="2"/>
  <c r="C13" i="2"/>
  <c r="F13" i="2" s="1"/>
  <c r="C23" i="2"/>
  <c r="F23" i="2" s="1"/>
  <c r="C25" i="2"/>
  <c r="F25" i="2" s="1"/>
  <c r="C8" i="2"/>
  <c r="G5" i="2"/>
  <c r="G7" i="2"/>
  <c r="G6" i="2"/>
  <c r="G8" i="2"/>
  <c r="G24" i="2"/>
  <c r="G9" i="2"/>
  <c r="G21" i="2"/>
  <c r="G22" i="2"/>
  <c r="G20" i="2"/>
  <c r="G16" i="2"/>
  <c r="G32" i="2"/>
  <c r="G26" i="2"/>
  <c r="G18" i="2"/>
  <c r="G31" i="2"/>
  <c r="G10" i="2"/>
  <c r="G15" i="2"/>
  <c r="G30" i="2"/>
  <c r="G19" i="2"/>
  <c r="G12" i="2"/>
  <c r="G14" i="2"/>
  <c r="G17" i="2"/>
  <c r="G27" i="2"/>
  <c r="G28" i="2"/>
  <c r="G29" i="2"/>
  <c r="G13" i="2"/>
  <c r="G23" i="2"/>
  <c r="G25" i="2"/>
  <c r="G11" i="2"/>
  <c r="B22" i="6" l="1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22" i="6" s="1"/>
  <c r="C4" i="6"/>
</calcChain>
</file>

<file path=xl/comments1.xml><?xml version="1.0" encoding="utf-8"?>
<comments xmlns="http://schemas.openxmlformats.org/spreadsheetml/2006/main">
  <authors>
    <author>ASUS</author>
  </authors>
  <commentList>
    <comment ref="W1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add element</t>
        </r>
      </text>
    </comment>
    <comment ref="M5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review</t>
        </r>
      </text>
    </comment>
  </commentList>
</comments>
</file>

<file path=xl/sharedStrings.xml><?xml version="1.0" encoding="utf-8"?>
<sst xmlns="http://schemas.openxmlformats.org/spreadsheetml/2006/main" count="633" uniqueCount="364">
  <si>
    <t>OrderDate</t>
  </si>
  <si>
    <t>ShippedDate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</si>
  <si>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</si>
  <si>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</si>
  <si>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</si>
  <si>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</si>
  <si>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</si>
  <si>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</si>
  <si>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</si>
  <si>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RequiredDate</t>
  </si>
  <si>
    <t>KEECH</t>
  </si>
  <si>
    <t>Charlie Keen</t>
  </si>
  <si>
    <t>991 S. Mississippi Rd.</t>
  </si>
  <si>
    <t>St. Louis</t>
  </si>
  <si>
    <t>MO</t>
  </si>
  <si>
    <t>89203</t>
  </si>
  <si>
    <t>USA</t>
  </si>
  <si>
    <t>SARRA</t>
  </si>
  <si>
    <t>Raman Sarin</t>
  </si>
  <si>
    <t>8808 Backbay St.</t>
  </si>
  <si>
    <t>Boston</t>
  </si>
  <si>
    <t>MA</t>
  </si>
  <si>
    <t>88337</t>
  </si>
  <si>
    <t>BROJE</t>
  </si>
  <si>
    <t>Jed Brown</t>
  </si>
  <si>
    <t>666 Fords Landing</t>
  </si>
  <si>
    <t>Westover</t>
  </si>
  <si>
    <t>WV</t>
  </si>
  <si>
    <t>66954</t>
  </si>
  <si>
    <t>SCHGE</t>
  </si>
  <si>
    <t>George Schaller</t>
  </si>
  <si>
    <t>401 Rodeo Dr.</t>
  </si>
  <si>
    <t>Auburn</t>
  </si>
  <si>
    <t>WA</t>
  </si>
  <si>
    <t>34923</t>
  </si>
  <si>
    <t>SANPA</t>
  </si>
  <si>
    <t>Patrick Sands</t>
  </si>
  <si>
    <t>4568 Spaulding Ave. N.</t>
  </si>
  <si>
    <t>Seattle</t>
  </si>
  <si>
    <t>12345</t>
  </si>
  <si>
    <t>SCHAN</t>
  </si>
  <si>
    <t>Andreas Schou</t>
  </si>
  <si>
    <t>14 S. Elm Dr.</t>
  </si>
  <si>
    <t>Moscow</t>
  </si>
  <si>
    <t>ID</t>
  </si>
  <si>
    <t>02912</t>
  </si>
  <si>
    <t>KELBO</t>
  </si>
  <si>
    <t>Bob Kelly</t>
  </si>
  <si>
    <t>12 Juanita Ln.</t>
  </si>
  <si>
    <t>Helena</t>
  </si>
  <si>
    <t>MT</t>
  </si>
  <si>
    <t>42665</t>
  </si>
  <si>
    <t>KIMJI</t>
  </si>
  <si>
    <t>Jim Kim</t>
  </si>
  <si>
    <t>78 Miller St.</t>
  </si>
  <si>
    <t>81233</t>
  </si>
  <si>
    <t>BOWEL</t>
  </si>
  <si>
    <t>Eli Bowen</t>
  </si>
  <si>
    <t>27 Christopher St.</t>
  </si>
  <si>
    <t>67645</t>
  </si>
  <si>
    <t>BRACO</t>
  </si>
  <si>
    <t>Colleen Bracy</t>
  </si>
  <si>
    <t>18 Elm St.</t>
  </si>
  <si>
    <t>Tulalip</t>
  </si>
  <si>
    <t>77483</t>
  </si>
  <si>
    <t>BREMA</t>
  </si>
  <si>
    <t>Markus Breyer</t>
  </si>
  <si>
    <t>511 Lincoln Ave.</t>
  </si>
  <si>
    <t>Burns</t>
  </si>
  <si>
    <t>OR</t>
  </si>
  <si>
    <t>27182</t>
  </si>
  <si>
    <t>BRAAN</t>
  </si>
  <si>
    <t>Andy Brauninger</t>
  </si>
  <si>
    <t>42 El Camino Dr.</t>
  </si>
  <si>
    <t>11299</t>
  </si>
  <si>
    <t>KELLU</t>
  </si>
  <si>
    <t>Lukas Keller</t>
  </si>
  <si>
    <t>4220 Main St.</t>
  </si>
  <si>
    <t>Bellevue</t>
  </si>
  <si>
    <t>39200</t>
  </si>
  <si>
    <t>SCHTH</t>
  </si>
  <si>
    <t>Thorsten Scholl</t>
  </si>
  <si>
    <t>89 Cedar Way</t>
  </si>
  <si>
    <t>Redmond</t>
  </si>
  <si>
    <t>30293</t>
  </si>
  <si>
    <t>KEIKE</t>
  </si>
  <si>
    <t>Kendall Keil</t>
  </si>
  <si>
    <t>6778 Cypress Pkwy.</t>
  </si>
  <si>
    <t>Oak Harbor</t>
  </si>
  <si>
    <t>30291</t>
  </si>
  <si>
    <t>BROAL</t>
  </si>
  <si>
    <t>Allison Brown</t>
  </si>
  <si>
    <t>78 Riverside Dr.</t>
  </si>
  <si>
    <t>Woodinville</t>
  </si>
  <si>
    <t>27283</t>
  </si>
  <si>
    <t>SARES</t>
  </si>
  <si>
    <t>Esko Sario</t>
  </si>
  <si>
    <t>45 Winding Wood Blvd.</t>
  </si>
  <si>
    <t>38293</t>
  </si>
  <si>
    <t>BURSU</t>
  </si>
  <si>
    <t>Susan Burk</t>
  </si>
  <si>
    <t>778 Ancient Rd.</t>
  </si>
  <si>
    <t>54930</t>
  </si>
  <si>
    <t>SCHGA</t>
  </si>
  <si>
    <t>Gary Schare</t>
  </si>
  <si>
    <t>4110 Old Redmond Rd.</t>
  </si>
  <si>
    <t>77382</t>
  </si>
  <si>
    <t>KIMJE</t>
  </si>
  <si>
    <t>Jennifer Kim</t>
  </si>
  <si>
    <t>72 West St.</t>
  </si>
  <si>
    <t>Portland</t>
  </si>
  <si>
    <t>67823</t>
  </si>
  <si>
    <t>BRORO</t>
  </si>
  <si>
    <t>Robert Brown</t>
  </si>
  <si>
    <t>6 Cranbrook Hollow</t>
  </si>
  <si>
    <t>Duvall</t>
  </si>
  <si>
    <t>33782</t>
  </si>
  <si>
    <t>BRUCH</t>
  </si>
  <si>
    <t>Chloe Brussard</t>
  </si>
  <si>
    <t>79 S. Wyatt St.</t>
  </si>
  <si>
    <t>Clinton</t>
  </si>
  <si>
    <t>36728</t>
  </si>
  <si>
    <t>BOUTH</t>
  </si>
  <si>
    <t>Thomas Bouchard</t>
  </si>
  <si>
    <t>507 20th Ave. E.</t>
  </si>
  <si>
    <t>73293</t>
  </si>
  <si>
    <t>KENJE</t>
  </si>
  <si>
    <t>Jennifer Kensok</t>
  </si>
  <si>
    <t>566 Queen Anne Way</t>
  </si>
  <si>
    <t>55548</t>
  </si>
  <si>
    <t>BYHRI</t>
  </si>
  <si>
    <t>Rick Byham</t>
  </si>
  <si>
    <t>55 Grizzly Peak Rd.</t>
  </si>
  <si>
    <t>Butte</t>
  </si>
  <si>
    <t>39201</t>
  </si>
  <si>
    <t>KEEBR</t>
  </si>
  <si>
    <t>Bruce Keever</t>
  </si>
  <si>
    <t>722 DaVinci Blvd.</t>
  </si>
  <si>
    <t>Kirkland</t>
  </si>
  <si>
    <t>44892</t>
  </si>
  <si>
    <t>KERTH</t>
  </si>
  <si>
    <t>Thomas Kerjean</t>
  </si>
  <si>
    <t>311 87th Pl.</t>
  </si>
  <si>
    <t>Beaverton</t>
  </si>
  <si>
    <t>77293</t>
  </si>
  <si>
    <t>KEABO</t>
  </si>
  <si>
    <t>Bonnie Kearney</t>
  </si>
  <si>
    <t>98 Forrest Way</t>
  </si>
  <si>
    <t>53203</t>
  </si>
  <si>
    <t>SAYDE</t>
  </si>
  <si>
    <t>Dennis Saylor</t>
  </si>
  <si>
    <t>87 Prince St.</t>
  </si>
  <si>
    <t>32992</t>
  </si>
  <si>
    <t>KELMA</t>
  </si>
  <si>
    <t>Madeleine Kelly</t>
  </si>
  <si>
    <t>12 Pike St.</t>
  </si>
  <si>
    <t>Everett</t>
  </si>
  <si>
    <t>39203</t>
  </si>
  <si>
    <t>BYEDE</t>
  </si>
  <si>
    <t>Dennis Bye</t>
  </si>
  <si>
    <t>99 18th St. N.</t>
  </si>
  <si>
    <t>11283</t>
  </si>
  <si>
    <t>BRODE</t>
  </si>
  <si>
    <t>Derek Brown</t>
  </si>
  <si>
    <t>407 Sunny Way</t>
  </si>
  <si>
    <t>20192</t>
  </si>
  <si>
    <t>BURBR</t>
  </si>
  <si>
    <t>Brian Burke</t>
  </si>
  <si>
    <t>193 Upper Mountain Ave.</t>
  </si>
  <si>
    <t>Monroe</t>
  </si>
  <si>
    <t>73822</t>
  </si>
  <si>
    <t>BYRRA</t>
  </si>
  <si>
    <t>Randy Byrne</t>
  </si>
  <si>
    <t>17331 Fairhaven St.</t>
  </si>
  <si>
    <t>81733</t>
  </si>
  <si>
    <t>KELKE</t>
  </si>
  <si>
    <t>Kevin Kelly</t>
  </si>
  <si>
    <t>2222 Montrose Ct.</t>
  </si>
  <si>
    <t>Snohomish</t>
  </si>
  <si>
    <t>72233</t>
  </si>
  <si>
    <t>SELAA</t>
  </si>
  <si>
    <t>Aaron Alex Selig</t>
  </si>
  <si>
    <t>115 Leary Wy.</t>
  </si>
  <si>
    <t>85637</t>
  </si>
  <si>
    <t>SELCH</t>
  </si>
  <si>
    <t>Chris Sells</t>
  </si>
  <si>
    <t>6565 Bentwood Circle</t>
  </si>
  <si>
    <t>66382</t>
  </si>
  <si>
    <t>SARMA</t>
  </si>
  <si>
    <t>Mark Sargent</t>
  </si>
  <si>
    <t>5540 Rosebud Place</t>
  </si>
  <si>
    <t>Victoria</t>
  </si>
  <si>
    <t>BC</t>
  </si>
  <si>
    <t>Y3B 2X4</t>
  </si>
  <si>
    <t>Canada</t>
  </si>
  <si>
    <t>SCEIS</t>
  </si>
  <si>
    <t>Isabelle Scemla</t>
  </si>
  <si>
    <t>1630 Hillcrest Way</t>
  </si>
  <si>
    <t>Carmel Valley</t>
  </si>
  <si>
    <t>CA</t>
  </si>
  <si>
    <t>68492</t>
  </si>
  <si>
    <t>BREBR</t>
  </si>
  <si>
    <t>Bryan Bredehoeft</t>
  </si>
  <si>
    <t>1815 Yolo St.</t>
  </si>
  <si>
    <t>48721</t>
  </si>
  <si>
    <t>KERAN</t>
  </si>
  <si>
    <t>Anat Kerry</t>
  </si>
  <si>
    <t>48 Aurora Hwy.</t>
  </si>
  <si>
    <t>37622</t>
  </si>
  <si>
    <t>KEMCH</t>
  </si>
  <si>
    <t>Christian Kemp</t>
  </si>
  <si>
    <t>23 W. 48th St. #2</t>
  </si>
  <si>
    <t>26372</t>
  </si>
  <si>
    <t>KIMTI</t>
  </si>
  <si>
    <t>Tim Kim</t>
  </si>
  <si>
    <t>18 Canyon Rd.</t>
  </si>
  <si>
    <t>Newcastle</t>
  </si>
  <si>
    <t>42933</t>
  </si>
  <si>
    <t>KINRU</t>
  </si>
  <si>
    <t>Russell King</t>
  </si>
  <si>
    <t>89 Jefferson Wa, Suite 2</t>
  </si>
  <si>
    <t>66172</t>
  </si>
  <si>
    <t>SCHJA</t>
  </si>
  <si>
    <t>Janet Schorr</t>
  </si>
  <si>
    <t>8887 Western Ave.</t>
  </si>
  <si>
    <t>Glendale</t>
  </si>
  <si>
    <t>32891</t>
  </si>
  <si>
    <t>SCHBO</t>
  </si>
  <si>
    <t>Boris Scholl</t>
  </si>
  <si>
    <t>22 Market St.</t>
  </si>
  <si>
    <t>San Francisco</t>
  </si>
  <si>
    <t>41102</t>
  </si>
  <si>
    <t>BRYCH</t>
  </si>
  <si>
    <t>Chris Bryant</t>
  </si>
  <si>
    <t>978 Carnegie Ave.</t>
  </si>
  <si>
    <t>12893</t>
  </si>
  <si>
    <t>BROSC</t>
  </si>
  <si>
    <t>Scott Brown</t>
  </si>
  <si>
    <t>780 West Blvd.</t>
  </si>
  <si>
    <t>Arlington</t>
  </si>
  <si>
    <t>28394</t>
  </si>
  <si>
    <t>KENWI</t>
  </si>
  <si>
    <t>Will Kennedy</t>
  </si>
  <si>
    <t>1900 Oak St.</t>
  </si>
  <si>
    <t>Vancouver</t>
  </si>
  <si>
    <t>V3F 2T1</t>
  </si>
  <si>
    <t>KENKE</t>
  </si>
  <si>
    <t>Kevin Kennedy</t>
  </si>
  <si>
    <t>89 W. Hilltop Dr.</t>
  </si>
  <si>
    <t>Palo Alto</t>
  </si>
  <si>
    <t>43201</t>
  </si>
  <si>
    <t>BRUDA</t>
  </si>
  <si>
    <t>Daniel Brunner</t>
  </si>
  <si>
    <t>908 W. Capital Way</t>
  </si>
  <si>
    <t>Tacoma</t>
  </si>
  <si>
    <t>KIMSHA</t>
  </si>
  <si>
    <t>Shane Kim</t>
  </si>
  <si>
    <t>14 E. University Way</t>
  </si>
  <si>
    <t>11923</t>
  </si>
  <si>
    <t>BOYMA</t>
  </si>
  <si>
    <t>Marc Boyer</t>
  </si>
  <si>
    <t>55 Newton</t>
  </si>
  <si>
    <t>12938</t>
  </si>
  <si>
    <t>BRADA</t>
  </si>
  <si>
    <t>David M. Bradley</t>
  </si>
  <si>
    <t>612 E. 2nd</t>
  </si>
  <si>
    <t>Pocatello</t>
  </si>
  <si>
    <t>38271</t>
  </si>
  <si>
    <t>BRIDA</t>
  </si>
  <si>
    <t>David Bristol</t>
  </si>
  <si>
    <t>431 Freemont St.</t>
  </si>
  <si>
    <t>33200</t>
  </si>
  <si>
    <t>BRAJO</t>
  </si>
  <si>
    <t>Jonas Brandel</t>
  </si>
  <si>
    <t>7316 Taylor Landing Rd.</t>
  </si>
  <si>
    <t>77238</t>
  </si>
  <si>
    <t>SCHST</t>
  </si>
  <si>
    <t>Steve Schmidt</t>
  </si>
  <si>
    <t>333 Baseline Ave.</t>
  </si>
  <si>
    <t>Kenmore</t>
  </si>
  <si>
    <t>56789</t>
  </si>
  <si>
    <t>BREAL</t>
  </si>
  <si>
    <t>Alan Brewer</t>
  </si>
  <si>
    <t>46 E. Orange St.</t>
  </si>
  <si>
    <t>88973</t>
  </si>
  <si>
    <t>KIEOL</t>
  </si>
  <si>
    <t>Oliver Kiel</t>
  </si>
  <si>
    <t>11 Skyline Blvd.</t>
  </si>
  <si>
    <t>19203</t>
  </si>
  <si>
    <t>Mã KH</t>
  </si>
  <si>
    <t>Tên KH</t>
  </si>
  <si>
    <t>MÃ HÀNG</t>
  </si>
  <si>
    <t>TÊN HÀNG</t>
  </si>
  <si>
    <t>BẢNG DÒ</t>
  </si>
  <si>
    <t>STT</t>
  </si>
  <si>
    <t>Tên Hàng</t>
  </si>
  <si>
    <t>Số Lượng</t>
  </si>
  <si>
    <t>Đơn Giá</t>
  </si>
  <si>
    <t>Thành Tiền</t>
  </si>
  <si>
    <t>Radio</t>
  </si>
  <si>
    <t>Casette</t>
  </si>
  <si>
    <t>Máy lạnh</t>
  </si>
  <si>
    <t>Tủ lạnh</t>
  </si>
  <si>
    <t>Đầu máy</t>
  </si>
  <si>
    <t>Tivi</t>
  </si>
  <si>
    <t>RA</t>
  </si>
  <si>
    <t>ML</t>
  </si>
  <si>
    <t>TL</t>
  </si>
  <si>
    <t>ĐM</t>
  </si>
  <si>
    <t>TV</t>
  </si>
  <si>
    <t>RA1-101</t>
  </si>
  <si>
    <t>CA2-201</t>
  </si>
  <si>
    <t>ML1-301</t>
  </si>
  <si>
    <t>TL4-101</t>
  </si>
  <si>
    <t>ĐM3-401</t>
  </si>
  <si>
    <t>TV9-102</t>
  </si>
  <si>
    <t>TV8-103</t>
  </si>
  <si>
    <t>TV7-206</t>
  </si>
  <si>
    <t>TL5-102</t>
  </si>
  <si>
    <t>ĐƠN GIÁ</t>
  </si>
  <si>
    <t>RA2-102</t>
  </si>
  <si>
    <t>RA3-103</t>
  </si>
  <si>
    <t>RA4-101</t>
  </si>
  <si>
    <t>CA3-202</t>
  </si>
  <si>
    <t>CA1-203</t>
  </si>
  <si>
    <t>CA4-201</t>
  </si>
  <si>
    <t>ML2-302</t>
  </si>
  <si>
    <t>ML3-202</t>
  </si>
  <si>
    <t>ML4-303</t>
  </si>
  <si>
    <t>ML5-304</t>
  </si>
  <si>
    <t>TL1-102</t>
  </si>
  <si>
    <t>TL2-103</t>
  </si>
  <si>
    <t>TL3-104</t>
  </si>
  <si>
    <t>ĐM1-401</t>
  </si>
  <si>
    <t>ĐM2-901</t>
  </si>
  <si>
    <t>ĐM4-601</t>
  </si>
  <si>
    <t>TV6-210</t>
  </si>
  <si>
    <t>TV5-203</t>
  </si>
  <si>
    <t>TV4-204</t>
  </si>
  <si>
    <t>THEO DÕI BÁN HÀNG</t>
  </si>
  <si>
    <t>Mã hóa đơn</t>
  </si>
  <si>
    <t>Category</t>
  </si>
  <si>
    <t>October</t>
  </si>
  <si>
    <t>November</t>
  </si>
  <si>
    <t>Berry bushes</t>
  </si>
  <si>
    <t>Bonsai supplies</t>
  </si>
  <si>
    <t>Bulbs</t>
  </si>
  <si>
    <t>Cacti</t>
  </si>
  <si>
    <t>Carnivorous</t>
  </si>
  <si>
    <t>Fertilizers</t>
  </si>
  <si>
    <t>Flowers</t>
  </si>
  <si>
    <t>Grasses</t>
  </si>
  <si>
    <t>Ground covers</t>
  </si>
  <si>
    <t>Herbs</t>
  </si>
  <si>
    <t>Pest control</t>
  </si>
  <si>
    <t>Rhododendron</t>
  </si>
  <si>
    <t>Roses</t>
  </si>
  <si>
    <t>Shrubs/hedges</t>
  </si>
  <si>
    <t>Soils/sand</t>
  </si>
  <si>
    <t>Tools</t>
  </si>
  <si>
    <t>Trees</t>
  </si>
  <si>
    <t>Wetland plants</t>
  </si>
  <si>
    <t>Total</t>
  </si>
  <si>
    <t>Khuyến mãi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</si>
</sst>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23" x14ac:knownFonts="1">
    <font>
      <sz val="10"/>
      <name val="MS Sans Serif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sz val="13"/>
      <name val="Times New Roman"/>
      <family val="1"/>
    </font>
    <font>
      <sz val="10"/>
      <name val="MS Sans Serif"/>
      <family val="2"/>
    </font>
    <font>
      <b/>
      <sz val="12"/>
      <color rgb="FFFF0000"/>
      <name val="Times New Roman"/>
      <family val="1"/>
    </font>
    <font>
      <b/>
      <sz val="12"/>
      <color theme="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Times New Roman"/>
      <family val="1"/>
    </font>
    <font>
      <b/>
      <sz val="11"/>
      <color rgb="FFFA7D00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sz val="14"/>
      <color rgb="FF3F3F76"/>
      <name val="Times New Roman"/>
      <family val="2"/>
    </font>
    <font>
      <sz val="14"/>
      <color theme="0"/>
      <name val="Times New Roman"/>
      <family val="2"/>
    </font>
    <font>
      <sz val="10"/>
      <name val="Times New Roman"/>
      <family val="1"/>
    </font>
    <font>
      <b/>
      <sz val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CC99"/>
      </patternFill>
    </fill>
    <fill>
      <patternFill patternType="solid">
        <fgColor theme="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/>
      <top style="thick">
        <color theme="0"/>
      </top>
      <bottom/>
      <diagonal/>
    </border>
  </borders>
  <cellStyleXfs count="10">
    <xf numFmtId="0" fontId="0" fillId="0" borderId="0"/>
    <xf numFmtId="0" fontId="3" fillId="2" borderId="0" applyNumberFormat="0" applyBorder="0" applyAlignment="0" applyProtection="0"/>
    <xf numFmtId="164" fontId="6" fillId="0" borderId="0" applyFont="0" applyFill="0" applyBorder="0" applyAlignment="0" applyProtection="0"/>
    <xf numFmtId="0" fontId="2" fillId="3" borderId="0" applyNumberFormat="0" applyBorder="0" applyAlignment="0" applyProtection="0"/>
    <xf numFmtId="0" fontId="12" fillId="4" borderId="2" applyNumberFormat="0" applyAlignment="0" applyProtection="0"/>
    <xf numFmtId="0" fontId="13" fillId="5" borderId="0" applyNumberFormat="0" applyBorder="0" applyAlignment="0" applyProtection="0"/>
    <xf numFmtId="0" fontId="1" fillId="6" borderId="0" applyNumberFormat="0" applyBorder="0" applyAlignment="0" applyProtection="0"/>
    <xf numFmtId="0" fontId="15" fillId="0" borderId="0"/>
    <xf numFmtId="0" fontId="19" fillId="9" borderId="2" applyNumberFormat="0" applyAlignment="0" applyProtection="0"/>
    <xf numFmtId="0" fontId="20" fillId="10" borderId="0" applyNumberFormat="0" applyBorder="0" applyAlignment="0" applyProtection="0"/>
  </cellStyleXfs>
  <cellXfs count="41">
    <xf numFmtId="0" fontId="0" fillId="0" borderId="0" xfId="0"/>
    <xf numFmtId="14" fontId="0" fillId="0" borderId="0" xfId="0" applyNumberFormat="1"/>
    <xf numFmtId="4" fontId="0" fillId="0" borderId="0" xfId="0" applyNumberFormat="1"/>
    <xf numFmtId="0" fontId="4" fillId="0" borderId="0" xfId="0" applyFont="1"/>
    <xf numFmtId="0" fontId="4" fillId="0" borderId="1" xfId="0" applyFont="1" applyFill="1" applyBorder="1"/>
    <xf numFmtId="0" fontId="4" fillId="0" borderId="0" xfId="0" applyFont="1" applyFill="1" applyBorder="1"/>
    <xf numFmtId="165" fontId="4" fillId="0" borderId="1" xfId="2" applyNumberFormat="1" applyFont="1" applyBorder="1"/>
    <xf numFmtId="0" fontId="7" fillId="0" borderId="0" xfId="0" applyFont="1"/>
    <xf numFmtId="0" fontId="8" fillId="2" borderId="1" xfId="1" applyFont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Border="1"/>
    <xf numFmtId="1" fontId="5" fillId="0" borderId="1" xfId="0" applyNumberFormat="1" applyFont="1" applyFill="1" applyBorder="1"/>
    <xf numFmtId="0" fontId="5" fillId="0" borderId="1" xfId="0" applyFont="1" applyFill="1" applyBorder="1"/>
    <xf numFmtId="0" fontId="1" fillId="6" borderId="3" xfId="6" applyBorder="1"/>
    <xf numFmtId="0" fontId="14" fillId="5" borderId="3" xfId="5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2" fillId="0" borderId="0" xfId="3" applyFill="1" applyBorder="1"/>
    <xf numFmtId="0" fontId="12" fillId="4" borderId="2" xfId="4"/>
    <xf numFmtId="0" fontId="14" fillId="7" borderId="4" xfId="7" applyFont="1" applyFill="1" applyBorder="1"/>
    <xf numFmtId="0" fontId="14" fillId="7" borderId="5" xfId="7" applyFont="1" applyFill="1" applyBorder="1" applyAlignment="1">
      <alignment horizontal="center"/>
    </xf>
    <xf numFmtId="0" fontId="15" fillId="0" borderId="0" xfId="7"/>
    <xf numFmtId="0" fontId="16" fillId="7" borderId="6" xfId="7" applyNumberFormat="1" applyFont="1" applyFill="1" applyBorder="1"/>
    <xf numFmtId="4" fontId="17" fillId="8" borderId="7" xfId="7" applyNumberFormat="1" applyFont="1" applyFill="1" applyBorder="1" applyAlignment="1">
      <alignment vertical="center"/>
    </xf>
    <xf numFmtId="0" fontId="16" fillId="7" borderId="6" xfId="7" applyFont="1" applyFill="1" applyBorder="1"/>
    <xf numFmtId="0" fontId="16" fillId="7" borderId="8" xfId="7" applyFont="1" applyFill="1" applyBorder="1"/>
    <xf numFmtId="4" fontId="17" fillId="8" borderId="0" xfId="7" applyNumberFormat="1" applyFont="1" applyFill="1" applyBorder="1" applyAlignment="1">
      <alignment vertical="center"/>
    </xf>
    <xf numFmtId="0" fontId="16" fillId="7" borderId="9" xfId="7" applyFont="1" applyFill="1" applyBorder="1"/>
    <xf numFmtId="4" fontId="16" fillId="7" borderId="10" xfId="7" applyNumberFormat="1" applyFont="1" applyFill="1" applyBorder="1" applyAlignment="1">
      <alignment vertical="center"/>
    </xf>
    <xf numFmtId="0" fontId="18" fillId="0" borderId="0" xfId="7" applyFont="1" applyFill="1" applyBorder="1"/>
    <xf numFmtId="4" fontId="15" fillId="0" borderId="0" xfId="7" applyNumberFormat="1" applyFill="1" applyBorder="1"/>
    <xf numFmtId="0" fontId="19" fillId="9" borderId="2" xfId="8"/>
    <xf numFmtId="0" fontId="20" fillId="10" borderId="0" xfId="9" applyBorder="1" applyAlignment="1">
      <alignment horizontal="centerContinuous"/>
    </xf>
    <xf numFmtId="0" fontId="20" fillId="10" borderId="0" xfId="9" applyAlignment="1">
      <alignment horizontal="centerContinuous"/>
    </xf>
    <xf numFmtId="0" fontId="20" fillId="10" borderId="0" xfId="9"/>
    <xf numFmtId="0" fontId="20" fillId="10" borderId="1" xfId="9" applyBorder="1"/>
    <xf numFmtId="0" fontId="21" fillId="0" borderId="0" xfId="0" applyFont="1"/>
    <xf numFmtId="14" fontId="21" fillId="0" borderId="0" xfId="0" applyNumberFormat="1" applyFont="1"/>
    <xf numFmtId="4" fontId="21" fillId="0" borderId="0" xfId="0" applyNumberFormat="1" applyFont="1"/>
    <xf numFmtId="0" fontId="22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0" fillId="10" borderId="0" xfId="9" applyBorder="1"/>
  </cellXfs>
  <cellStyles count="10">
    <cellStyle name="20% - Accent3" xfId="3" builtinId="38"/>
    <cellStyle name="60% - Accent4" xfId="6" builtinId="44"/>
    <cellStyle name="Accent1" xfId="9" builtinId="29"/>
    <cellStyle name="Accent2" xfId="5" builtinId="33"/>
    <cellStyle name="Accent5" xfId="1" builtinId="45"/>
    <cellStyle name="Calculation" xfId="4" builtinId="22"/>
    <cellStyle name="Comma" xfId="2" builtinId="3"/>
    <cellStyle name="Input" xfId="8" builtinId="20"/>
    <cellStyle name="Normal" xfId="0" builtinId="0"/>
    <cellStyle name="Normal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BIỂU</a:t>
            </a:r>
            <a:r>
              <a:rPr lang="en-US" baseline="0"/>
              <a:t> ĐỒ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'Biểu đồ'!$A$4</c:f>
              <c:strCache>
                <c:ptCount val="1"/>
                <c:pt idx="0">
                  <c:v>Berry bushes</c:v>
                </c:pt>
              </c:strCache>
            </c:strRef>
          </c:tx>
          <c:invertIfNegative val="0"/>
          <c:cat>
            <c:strRef>
              <c:f>'Biểu đồ'!$B$3:$C$3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'Biểu đồ'!$B$4:$C$4</c:f>
              <c:numCache>
                <c:formatCode>#,##0.00</c:formatCode>
                <c:ptCount val="2"/>
                <c:pt idx="0">
                  <c:v>376.5</c:v>
                </c:pt>
                <c:pt idx="1">
                  <c:v>338.85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4-408B-A4F0-420C8E49A67E}"/>
            </c:ext>
          </c:extLst>
        </c:ser>
        <c:ser>
          <c:idx val="1"/>
          <c:order val="1"/>
          <c:tx>
            <c:strRef>
              <c:f>'Biểu đồ'!$A$5</c:f>
              <c:strCache>
                <c:ptCount val="1"/>
                <c:pt idx="0">
                  <c:v>Bonsai supplies</c:v>
                </c:pt>
              </c:strCache>
            </c:strRef>
          </c:tx>
          <c:invertIfNegative val="0"/>
          <c:cat>
            <c:strRef>
              <c:f>'Biểu đồ'!$B$3:$C$3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'Biểu đồ'!$B$5:$C$5</c:f>
              <c:numCache>
                <c:formatCode>#,##0.00</c:formatCode>
                <c:ptCount val="2"/>
                <c:pt idx="0">
                  <c:v>175.4</c:v>
                </c:pt>
                <c:pt idx="1">
                  <c:v>157.86000000000001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4-408B-A4F0-420C8E49A67E}"/>
            </c:ext>
          </c:extLst>
        </c:ser>
        <c:ser>
          <c:idx val="2"/>
          <c:order val="2"/>
          <c:tx>
            <c:strRef>
              <c:f>'Biểu đồ'!$A$6</c:f>
              <c:strCache>
                <c:ptCount val="1"/>
                <c:pt idx="0">
                  <c:v>Bulbs</c:v>
                </c:pt>
              </c:strCache>
            </c:strRef>
          </c:tx>
          <c:invertIfNegative val="0"/>
          <c:cat>
            <c:strRef>
              <c:f>'Biểu đồ'!$B$3:$C$3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'Biểu đồ'!$B$6:$C$6</c:f>
              <c:numCache>
                <c:formatCode>#,##0.00</c:formatCode>
                <c:ptCount val="2"/>
                <c:pt idx="0">
                  <c:v>1595.09</c:v>
                </c:pt>
                <c:pt idx="1">
                  <c:v>1435.5809999999999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4-408B-A4F0-420C8E49A67E}"/>
            </c:ext>
          </c:extLst>
        </c:ser>
        <c:ser>
          <c:idx val="3"/>
          <c:order val="3"/>
          <c:tx>
            <c:strRef>
              <c:f>'Biểu đồ'!$A$7</c:f>
              <c:strCache>
                <c:ptCount val="1"/>
                <c:pt idx="0">
                  <c:v>Cacti</c:v>
                </c:pt>
              </c:strCache>
            </c:strRef>
          </c:tx>
          <c:invertIfNegative val="0"/>
          <c:cat>
            <c:strRef>
              <c:f>'Biểu đồ'!$B$3:$C$3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'Biểu đồ'!$B$7:$C$7</c:f>
              <c:numCache>
                <c:formatCode>#,##0.00</c:formatCode>
                <c:ptCount val="2"/>
                <c:pt idx="0">
                  <c:v>119</c:v>
                </c:pt>
                <c:pt idx="1">
                  <c:v>107.10000000000001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44-408B-A4F0-420C8E49A67E}"/>
            </c:ext>
          </c:extLst>
        </c:ser>
        <c:ser>
          <c:idx val="4"/>
          <c:order val="4"/>
          <c:tx>
            <c:strRef>
              <c:f>'Biểu đồ'!$A$8</c:f>
              <c:strCache>
                <c:ptCount val="1"/>
                <c:pt idx="0">
                  <c:v>Carnivorous</c:v>
                </c:pt>
              </c:strCache>
            </c:strRef>
          </c:tx>
          <c:invertIfNegative val="0"/>
          <c:cat>
            <c:strRef>
              <c:f>'Biểu đồ'!$B$3:$C$3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'Biểu đồ'!$B$8:$C$8</c:f>
              <c:numCache>
                <c:formatCode>#,##0.00</c:formatCode>
                <c:ptCount val="2"/>
                <c:pt idx="0">
                  <c:v>134.30000000000001</c:v>
                </c:pt>
                <c:pt idx="1">
                  <c:v>120.87000000000002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44-408B-A4F0-420C8E49A67E}"/>
            </c:ext>
          </c:extLst>
        </c:ser>
        <c:ser>
          <c:idx val="5"/>
          <c:order val="5"/>
          <c:tx>
            <c:strRef>
              <c:f>'Biểu đồ'!$A$9</c:f>
              <c:strCache>
                <c:ptCount val="1"/>
                <c:pt idx="0">
                  <c:v>Fertilizers</c:v>
                </c:pt>
              </c:strCache>
            </c:strRef>
          </c:tx>
          <c:invertIfNegative val="0"/>
          <c:cat>
            <c:strRef>
              <c:f>'Biểu đồ'!$B$3:$C$3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'Biểu đồ'!$B$9:$C$9</c:f>
              <c:numCache>
                <c:formatCode>#,##0.00</c:formatCode>
                <c:ptCount val="2"/>
                <c:pt idx="0">
                  <c:v>321.64999999999998</c:v>
                </c:pt>
                <c:pt idx="1">
                  <c:v>289.48500000000001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44-408B-A4F0-420C8E49A67E}"/>
            </c:ext>
          </c:extLst>
        </c:ser>
        <c:ser>
          <c:idx val="6"/>
          <c:order val="6"/>
          <c:tx>
            <c:strRef>
              <c:f>'Biểu đồ'!$A$10</c:f>
              <c:strCache>
                <c:ptCount val="1"/>
                <c:pt idx="0">
                  <c:v>Flowers</c:v>
                </c:pt>
              </c:strCache>
            </c:strRef>
          </c:tx>
          <c:invertIfNegative val="0"/>
          <c:cat>
            <c:strRef>
              <c:f>'Biểu đồ'!$B$3:$C$3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'Biểu đồ'!$B$10:$C$10</c:f>
              <c:numCache>
                <c:formatCode>#,##0.00</c:formatCode>
                <c:ptCount val="2"/>
                <c:pt idx="0">
                  <c:v>1188.25</c:v>
                </c:pt>
                <c:pt idx="1">
                  <c:v>1069.425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44-408B-A4F0-420C8E49A67E}"/>
            </c:ext>
          </c:extLst>
        </c:ser>
        <c:ser>
          <c:idx val="7"/>
          <c:order val="7"/>
          <c:tx>
            <c:strRef>
              <c:f>'Biểu đồ'!$A$11</c:f>
              <c:strCache>
                <c:ptCount val="1"/>
                <c:pt idx="0">
                  <c:v>Grasses</c:v>
                </c:pt>
              </c:strCache>
            </c:strRef>
          </c:tx>
          <c:invertIfNegative val="0"/>
          <c:cat>
            <c:strRef>
              <c:f>'Biểu đồ'!$B$3:$C$3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'Biểu đồ'!$B$11:$C$11</c:f>
              <c:numCache>
                <c:formatCode>#,##0.00</c:formatCode>
                <c:ptCount val="2"/>
                <c:pt idx="0">
                  <c:v>335.9</c:v>
                </c:pt>
                <c:pt idx="1">
                  <c:v>302.31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44-408B-A4F0-420C8E49A67E}"/>
            </c:ext>
          </c:extLst>
        </c:ser>
        <c:ser>
          <c:idx val="8"/>
          <c:order val="8"/>
          <c:tx>
            <c:strRef>
              <c:f>'Biểu đồ'!$A$12</c:f>
              <c:strCache>
                <c:ptCount val="1"/>
                <c:pt idx="0">
                  <c:v>Ground covers</c:v>
                </c:pt>
              </c:strCache>
            </c:strRef>
          </c:tx>
          <c:invertIfNegative val="0"/>
          <c:cat>
            <c:strRef>
              <c:f>'Biểu đồ'!$B$3:$C$3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'Biểu đồ'!$B$12:$C$12</c:f>
              <c:numCache>
                <c:formatCode>#,##0.00</c:formatCode>
                <c:ptCount val="2"/>
                <c:pt idx="0">
                  <c:v>426.55</c:v>
                </c:pt>
                <c:pt idx="1">
                  <c:v>383.89500000000004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44-408B-A4F0-420C8E49A67E}"/>
            </c:ext>
          </c:extLst>
        </c:ser>
        <c:ser>
          <c:idx val="9"/>
          <c:order val="9"/>
          <c:tx>
            <c:strRef>
              <c:f>'Biểu đồ'!$A$13</c:f>
              <c:strCache>
                <c:ptCount val="1"/>
                <c:pt idx="0">
                  <c:v>Herbs</c:v>
                </c:pt>
              </c:strCache>
            </c:strRef>
          </c:tx>
          <c:invertIfNegative val="0"/>
          <c:cat>
            <c:strRef>
              <c:f>'Biểu đồ'!$B$3:$C$3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'Biểu đồ'!$B$13:$C$13</c:f>
              <c:numCache>
                <c:formatCode>#,##0.00</c:formatCode>
                <c:ptCount val="2"/>
                <c:pt idx="0">
                  <c:v>709.05</c:v>
                </c:pt>
                <c:pt idx="1">
                  <c:v>638.14499999999998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44-408B-A4F0-420C8E49A67E}"/>
            </c:ext>
          </c:extLst>
        </c:ser>
        <c:ser>
          <c:idx val="10"/>
          <c:order val="10"/>
          <c:tx>
            <c:strRef>
              <c:f>'Biểu đồ'!$A$14</c:f>
              <c:strCache>
                <c:ptCount val="1"/>
                <c:pt idx="0">
                  <c:v>Pest control</c:v>
                </c:pt>
              </c:strCache>
            </c:strRef>
          </c:tx>
          <c:invertIfNegative val="0"/>
          <c:cat>
            <c:strRef>
              <c:f>'Biểu đồ'!$B$3:$C$3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'Biểu đồ'!$B$14:$C$14</c:f>
              <c:numCache>
                <c:formatCode>#,##0.00</c:formatCode>
                <c:ptCount val="2"/>
                <c:pt idx="0">
                  <c:v>1422.13</c:v>
                </c:pt>
                <c:pt idx="1">
                  <c:v>1279.9170000000001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44-408B-A4F0-420C8E49A67E}"/>
            </c:ext>
          </c:extLst>
        </c:ser>
        <c:ser>
          <c:idx val="11"/>
          <c:order val="11"/>
          <c:tx>
            <c:strRef>
              <c:f>'Biểu đồ'!$A$15</c:f>
              <c:strCache>
                <c:ptCount val="1"/>
                <c:pt idx="0">
                  <c:v>Rhododendron</c:v>
                </c:pt>
              </c:strCache>
            </c:strRef>
          </c:tx>
          <c:invertIfNegative val="0"/>
          <c:cat>
            <c:strRef>
              <c:f>'Biểu đồ'!$B$3:$C$3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'Biểu đồ'!$B$15:$C$15</c:f>
              <c:numCache>
                <c:formatCode>#,##0.00</c:formatCode>
                <c:ptCount val="2"/>
                <c:pt idx="0">
                  <c:v>579.02</c:v>
                </c:pt>
                <c:pt idx="1">
                  <c:v>521.11800000000005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444-408B-A4F0-420C8E49A67E}"/>
            </c:ext>
          </c:extLst>
        </c:ser>
        <c:ser>
          <c:idx val="12"/>
          <c:order val="12"/>
          <c:tx>
            <c:strRef>
              <c:f>'Biểu đồ'!$A$16</c:f>
              <c:strCache>
                <c:ptCount val="1"/>
                <c:pt idx="0">
                  <c:v>Roses</c:v>
                </c:pt>
              </c:strCache>
            </c:strRef>
          </c:tx>
          <c:invertIfNegative val="0"/>
          <c:cat>
            <c:strRef>
              <c:f>'Biểu đồ'!$B$3:$C$3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'Biểu đồ'!$B$16:$C$16</c:f>
              <c:numCache>
                <c:formatCode>#,##0.00</c:formatCode>
                <c:ptCount val="2"/>
                <c:pt idx="0">
                  <c:v>639.86</c:v>
                </c:pt>
                <c:pt idx="1">
                  <c:v>575.87400000000002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44-408B-A4F0-420C8E49A67E}"/>
            </c:ext>
          </c:extLst>
        </c:ser>
        <c:ser>
          <c:idx val="13"/>
          <c:order val="13"/>
          <c:tx>
            <c:strRef>
              <c:f>'Biểu đồ'!$A$17</c:f>
              <c:strCache>
                <c:ptCount val="1"/>
                <c:pt idx="0">
                  <c:v>Shrubs/hedges</c:v>
                </c:pt>
              </c:strCache>
            </c:strRef>
          </c:tx>
          <c:invertIfNegative val="0"/>
          <c:cat>
            <c:strRef>
              <c:f>'Biểu đồ'!$B$3:$C$3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'Biểu đồ'!$B$17:$C$17</c:f>
              <c:numCache>
                <c:formatCode>#,##0.00</c:formatCode>
                <c:ptCount val="2"/>
                <c:pt idx="0">
                  <c:v>1164.9000000000001</c:v>
                </c:pt>
                <c:pt idx="1">
                  <c:v>1048.4100000000001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444-408B-A4F0-420C8E49A67E}"/>
            </c:ext>
          </c:extLst>
        </c:ser>
        <c:ser>
          <c:idx val="14"/>
          <c:order val="14"/>
          <c:tx>
            <c:strRef>
              <c:f>'Biểu đồ'!$A$18</c:f>
              <c:strCache>
                <c:ptCount val="1"/>
                <c:pt idx="0">
                  <c:v>Soils/sand</c:v>
                </c:pt>
              </c:strCache>
            </c:strRef>
          </c:tx>
          <c:invertIfNegative val="0"/>
          <c:cat>
            <c:strRef>
              <c:f>'Biểu đồ'!$B$3:$C$3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'Biểu đồ'!$B$18:$C$18</c:f>
              <c:numCache>
                <c:formatCode>#,##0.00</c:formatCode>
                <c:ptCount val="2"/>
                <c:pt idx="0">
                  <c:v>1361.4</c:v>
                </c:pt>
                <c:pt idx="1">
                  <c:v>1225.2600000000002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444-408B-A4F0-420C8E49A67E}"/>
            </c:ext>
          </c:extLst>
        </c:ser>
        <c:ser>
          <c:idx val="15"/>
          <c:order val="15"/>
          <c:tx>
            <c:strRef>
              <c:f>'Biểu đồ'!$A$19</c:f>
              <c:strCache>
                <c:ptCount val="1"/>
                <c:pt idx="0">
                  <c:v>Tools</c:v>
                </c:pt>
              </c:strCache>
            </c:strRef>
          </c:tx>
          <c:invertIfNegative val="0"/>
          <c:cat>
            <c:strRef>
              <c:f>'Biểu đồ'!$B$3:$C$3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'Biểu đồ'!$B$19:$C$19</c:f>
              <c:numCache>
                <c:formatCode>#,##0.00</c:formatCode>
                <c:ptCount val="2"/>
                <c:pt idx="0">
                  <c:v>1949.22</c:v>
                </c:pt>
                <c:pt idx="1">
                  <c:v>1754.298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444-408B-A4F0-420C8E49A67E}"/>
            </c:ext>
          </c:extLst>
        </c:ser>
        <c:ser>
          <c:idx val="16"/>
          <c:order val="16"/>
          <c:tx>
            <c:strRef>
              <c:f>'Biểu đồ'!$A$20</c:f>
              <c:strCache>
                <c:ptCount val="1"/>
                <c:pt idx="0">
                  <c:v>Trees</c:v>
                </c:pt>
              </c:strCache>
            </c:strRef>
          </c:tx>
          <c:invertIfNegative val="0"/>
          <c:cat>
            <c:strRef>
              <c:f>'Biểu đồ'!$B$3:$C$3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'Biểu đồ'!$B$20:$C$20</c:f>
              <c:numCache>
                <c:formatCode>#,##0.00</c:formatCode>
                <c:ptCount val="2"/>
                <c:pt idx="0">
                  <c:v>2159.2399999999998</c:v>
                </c:pt>
                <c:pt idx="1">
                  <c:v>1943.3159999999998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444-408B-A4F0-420C8E49A67E}"/>
            </c:ext>
          </c:extLst>
        </c:ser>
        <c:ser>
          <c:idx val="17"/>
          <c:order val="17"/>
          <c:tx>
            <c:strRef>
              <c:f>'Biểu đồ'!$A$21</c:f>
              <c:strCache>
                <c:ptCount val="1"/>
                <c:pt idx="0">
                  <c:v>Wetland plants</c:v>
                </c:pt>
              </c:strCache>
            </c:strRef>
          </c:tx>
          <c:invertIfNegative val="0"/>
          <c:cat>
            <c:strRef>
              <c:f>'Biểu đồ'!$B$3:$C$3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'Biểu đồ'!$B$21:$C$21</c:f>
              <c:numCache>
                <c:formatCode>#,##0.00</c:formatCode>
                <c:ptCount val="2"/>
                <c:pt idx="0">
                  <c:v>148</c:v>
                </c:pt>
                <c:pt idx="1">
                  <c:v>133.20000000000002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444-408B-A4F0-420C8E49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608896"/>
        <c:axId val="45028480"/>
        <c:axId val="0"/>
      </c:bar3DChart>
      <c:catAx>
        <c:axId val="4460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028480"/>
        <c:crosses val="autoZero"/>
        <c:auto val="1"/>
        <c:lblAlgn val="ctr"/>
        <c:lblOffset val="100"/>
        <c:noMultiLvlLbl val="0"/>
      </c:catAx>
      <c:valAx>
        <c:axId val="4502848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4460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190499</xdr:rowOff>
    </xdr:from>
    <xdr:to>
      <xdr:col>11</xdr:col>
      <xdr:colOff>600075</xdr:colOff>
      <xdr:row>21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2FD82-0F8B-437F-8D68-2D6024C54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zoomScaleNormal="100" workbookViewId="0">
      <pane ySplit="4" topLeftCell="A5" activePane="bottomLeft" state="frozen"/>
      <selection pane="bottomLeft" activeCell="L31" sqref="L31"/>
    </sheetView>
  </sheetViews>
  <sheetFormatPr defaultRowHeight="15.75" x14ac:dyDescent="0.25"/>
  <cols>
    <col min="1" max="1" width="9" style="3" customWidth="1"/>
    <col min="2" max="2" width="12.140625" style="3" bestFit="1" customWidth="1"/>
    <col min="3" max="3" width="12.85546875" style="3" bestFit="1" customWidth="1"/>
    <col min="4" max="4" width="13.7109375" style="3" bestFit="1" customWidth="1"/>
    <col min="5" max="5" width="10.140625" style="3" bestFit="1" customWidth="1"/>
    <col min="6" max="6" width="13.7109375" style="3" customWidth="1"/>
    <col min="7" max="7" width="13" style="3" bestFit="1" customWidth="1"/>
    <col min="8" max="11" width="9.140625" style="3"/>
    <col min="12" max="12" width="11.5703125" style="3" bestFit="1" customWidth="1"/>
    <col min="13" max="13" width="13.42578125" style="3" bestFit="1" customWidth="1"/>
    <col min="14" max="14" width="16.5703125" style="3" bestFit="1" customWidth="1"/>
    <col min="15" max="16384" width="9.140625" style="3"/>
  </cols>
  <sheetData>
    <row r="1" spans="1:13" ht="18.75" x14ac:dyDescent="0.3">
      <c r="A1" s="31" t="s">
        <v>339</v>
      </c>
      <c r="B1" s="32"/>
      <c r="C1" s="32"/>
      <c r="D1" s="32"/>
      <c r="E1" s="32"/>
      <c r="F1" s="32"/>
      <c r="G1" s="31"/>
    </row>
    <row r="2" spans="1:13" ht="18.75" x14ac:dyDescent="0.3">
      <c r="A2" s="33"/>
      <c r="B2" s="33"/>
      <c r="C2" s="33"/>
      <c r="D2" s="33"/>
      <c r="E2" s="33"/>
      <c r="F2" s="33"/>
      <c r="G2" s="40"/>
    </row>
    <row r="3" spans="1:13" ht="18.75" x14ac:dyDescent="0.3">
      <c r="A3" s="33"/>
      <c r="B3" s="33"/>
      <c r="C3" s="33"/>
      <c r="D3" s="33"/>
      <c r="E3" s="33"/>
      <c r="F3" s="33"/>
      <c r="G3" s="40"/>
    </row>
    <row r="4" spans="1:13" ht="18.75" x14ac:dyDescent="0.3">
      <c r="A4" s="34" t="s">
        <v>294</v>
      </c>
      <c r="B4" s="34" t="s">
        <v>340</v>
      </c>
      <c r="C4" s="34" t="s">
        <v>295</v>
      </c>
      <c r="D4" s="34" t="s">
        <v>296</v>
      </c>
      <c r="E4" s="34" t="s">
        <v>297</v>
      </c>
      <c r="F4" s="34" t="s">
        <v>363</v>
      </c>
      <c r="G4" s="34" t="s">
        <v>298</v>
      </c>
    </row>
    <row r="5" spans="1:13" ht="18.75" x14ac:dyDescent="0.3">
      <c r="A5" s="11">
        <v>11</v>
      </c>
      <c r="B5" s="4" t="s">
        <v>330</v>
      </c>
      <c r="C5" s="12" t="str">
        <f>VLOOKUP(LEFT(B5,2),B$35:D$41,2,0)</f>
        <v>Tủ lạnh</v>
      </c>
      <c r="D5" s="4">
        <v>20</v>
      </c>
      <c r="E5" s="4">
        <v>3200000</v>
      </c>
      <c r="F5" s="30" t="str">
        <f>IF(AND(C5=C38, D5&gt;=100), "có", "")</f>
        <v/>
      </c>
      <c r="G5" s="12">
        <f>D5*E5</f>
        <v>64000000</v>
      </c>
    </row>
    <row r="6" spans="1:13" ht="18.75" x14ac:dyDescent="0.3">
      <c r="A6" s="11">
        <v>19</v>
      </c>
      <c r="B6" s="4" t="s">
        <v>334</v>
      </c>
      <c r="C6" s="12" t="str">
        <f>VLOOKUP(LEFT(B6,2),B$35:D$41,2,0)</f>
        <v>Đầu máy</v>
      </c>
      <c r="D6" s="4">
        <v>35</v>
      </c>
      <c r="E6" s="10">
        <v>1900000</v>
      </c>
      <c r="F6" s="30"/>
      <c r="G6" s="12">
        <f>D6*E6</f>
        <v>66500000</v>
      </c>
    </row>
    <row r="7" spans="1:13" ht="18.75" x14ac:dyDescent="0.3">
      <c r="A7" s="11">
        <v>5</v>
      </c>
      <c r="B7" s="4" t="s">
        <v>314</v>
      </c>
      <c r="C7" s="12" t="str">
        <f>VLOOKUP(LEFT(B7,2),B$35:D$41,2,0)</f>
        <v>Đầu máy</v>
      </c>
      <c r="D7" s="12">
        <v>35</v>
      </c>
      <c r="E7" s="10">
        <v>1900000</v>
      </c>
      <c r="F7" s="30" t="str">
        <f t="shared" ref="F7" si="0">IF(AND(C7=C40, D7&gt;=100), "có", "")</f>
        <v/>
      </c>
      <c r="G7" s="12">
        <f>D7*E7</f>
        <v>66500000</v>
      </c>
    </row>
    <row r="8" spans="1:13" ht="18.75" x14ac:dyDescent="0.3">
      <c r="A8" s="11">
        <v>1</v>
      </c>
      <c r="B8" s="4" t="s">
        <v>310</v>
      </c>
      <c r="C8" s="12" t="str">
        <f>VLOOKUP(LEFT(B8,2),B$35:D$41,2,0)</f>
        <v>Radio</v>
      </c>
      <c r="D8" s="12">
        <v>50</v>
      </c>
      <c r="E8" s="10">
        <v>1500000</v>
      </c>
      <c r="F8" s="30"/>
      <c r="G8" s="12">
        <f>D8*E8</f>
        <v>75000000</v>
      </c>
    </row>
    <row r="9" spans="1:13" ht="18.75" x14ac:dyDescent="0.3">
      <c r="A9" s="11">
        <v>4</v>
      </c>
      <c r="B9" s="4" t="s">
        <v>313</v>
      </c>
      <c r="C9" s="12" t="str">
        <f>VLOOKUP(LEFT(B9,2),B$35:D$41,2,0)</f>
        <v>Tủ lạnh</v>
      </c>
      <c r="D9" s="12">
        <v>25</v>
      </c>
      <c r="E9" s="10">
        <v>3200000</v>
      </c>
      <c r="F9" s="30" t="str">
        <f t="shared" ref="F9" si="1">IF(AND(C9=C42, D9&gt;=100), "có", "")</f>
        <v/>
      </c>
      <c r="G9" s="12">
        <f>D9*E9</f>
        <v>80000000</v>
      </c>
    </row>
    <row r="10" spans="1:13" ht="18.75" x14ac:dyDescent="0.3">
      <c r="A10" s="11">
        <v>15</v>
      </c>
      <c r="B10" s="4" t="s">
        <v>321</v>
      </c>
      <c r="C10" s="12" t="str">
        <f>VLOOKUP(LEFT(B10,2),B$35:D$41,2,0)</f>
        <v>Radio</v>
      </c>
      <c r="D10" s="4">
        <v>56</v>
      </c>
      <c r="E10" s="10">
        <v>1500000</v>
      </c>
      <c r="F10" s="30"/>
      <c r="G10" s="12">
        <f>D10*E10</f>
        <v>84000000</v>
      </c>
    </row>
    <row r="11" spans="1:13" ht="18.75" x14ac:dyDescent="0.3">
      <c r="A11" s="11">
        <v>2</v>
      </c>
      <c r="B11" s="4" t="s">
        <v>311</v>
      </c>
      <c r="C11" s="12" t="str">
        <f>VLOOKUP(LEFT(B11,2),B$35:D$41,2,0)</f>
        <v>Casette</v>
      </c>
      <c r="D11" s="12">
        <v>55</v>
      </c>
      <c r="E11" s="10">
        <v>1700000</v>
      </c>
      <c r="F11" s="30" t="str">
        <f t="shared" ref="F11" si="2">IF(AND(C11=C44, D11&gt;=100), "có", "")</f>
        <v/>
      </c>
      <c r="G11" s="12">
        <f>D11*E11</f>
        <v>93500000</v>
      </c>
    </row>
    <row r="12" spans="1:13" ht="18.75" x14ac:dyDescent="0.3">
      <c r="A12" s="11">
        <v>20</v>
      </c>
      <c r="B12" s="4" t="s">
        <v>317</v>
      </c>
      <c r="C12" s="12" t="str">
        <f>VLOOKUP(LEFT(B12,2),B$35:D$41,2,0)</f>
        <v>Tivi</v>
      </c>
      <c r="D12" s="4">
        <v>48</v>
      </c>
      <c r="E12" s="10">
        <v>2500000</v>
      </c>
      <c r="F12" s="30"/>
      <c r="G12" s="12">
        <f>D12*E12</f>
        <v>120000000</v>
      </c>
    </row>
    <row r="13" spans="1:13" ht="18.75" x14ac:dyDescent="0.3">
      <c r="A13" s="11">
        <v>26</v>
      </c>
      <c r="B13" s="4" t="s">
        <v>335</v>
      </c>
      <c r="C13" s="12" t="str">
        <f>VLOOKUP(LEFT(B13,2),B$35:D$41,2,0)</f>
        <v>Đầu máy</v>
      </c>
      <c r="D13" s="4">
        <v>65</v>
      </c>
      <c r="E13" s="10">
        <v>1900000</v>
      </c>
      <c r="F13" s="30" t="str">
        <f t="shared" ref="F13" si="3">IF(AND(C13=C46, D13&gt;=100), "có", "")</f>
        <v/>
      </c>
      <c r="G13" s="12">
        <f>D13*E13</f>
        <v>123500000</v>
      </c>
    </row>
    <row r="14" spans="1:13" ht="18.75" x14ac:dyDescent="0.3">
      <c r="A14" s="11">
        <v>21</v>
      </c>
      <c r="B14" s="4" t="s">
        <v>336</v>
      </c>
      <c r="C14" s="12" t="str">
        <f>VLOOKUP(LEFT(B14,2),B$35:D$41,2,0)</f>
        <v>Tivi</v>
      </c>
      <c r="D14" s="4">
        <v>50</v>
      </c>
      <c r="E14" s="10">
        <v>2500000</v>
      </c>
      <c r="F14" s="30"/>
      <c r="G14" s="12">
        <f>D14*E14</f>
        <v>125000000</v>
      </c>
    </row>
    <row r="15" spans="1:13" ht="18.75" x14ac:dyDescent="0.3">
      <c r="A15" s="11">
        <v>16</v>
      </c>
      <c r="B15" s="4" t="s">
        <v>324</v>
      </c>
      <c r="C15" s="12" t="str">
        <f>VLOOKUP(LEFT(B15,2),B$35:D$41,2,0)</f>
        <v>Casette</v>
      </c>
      <c r="D15" s="4">
        <v>82</v>
      </c>
      <c r="E15" s="10">
        <v>1700000</v>
      </c>
      <c r="F15" s="30" t="str">
        <f t="shared" ref="F15" si="4">IF(AND(C15=C48, D15&gt;=100), "có", "")</f>
        <v/>
      </c>
      <c r="G15" s="12">
        <f>D15*E15</f>
        <v>139400000</v>
      </c>
      <c r="M15" s="5"/>
    </row>
    <row r="16" spans="1:13" ht="18.75" x14ac:dyDescent="0.3">
      <c r="A16" s="11">
        <v>9</v>
      </c>
      <c r="B16" s="4" t="s">
        <v>323</v>
      </c>
      <c r="C16" s="12" t="str">
        <f>VLOOKUP(LEFT(B16,2),B$35:D$41,2,0)</f>
        <v>Casette</v>
      </c>
      <c r="D16" s="12">
        <v>85</v>
      </c>
      <c r="E16" s="10">
        <v>1700000</v>
      </c>
      <c r="F16" s="30"/>
      <c r="G16" s="12">
        <f>D16*E16</f>
        <v>144500000</v>
      </c>
    </row>
    <row r="17" spans="1:7" ht="18.75" x14ac:dyDescent="0.3">
      <c r="A17" s="11">
        <v>22</v>
      </c>
      <c r="B17" s="4" t="s">
        <v>322</v>
      </c>
      <c r="C17" s="12" t="str">
        <f>VLOOKUP(LEFT(B17,2),B$35:D$41,2,0)</f>
        <v>Radio</v>
      </c>
      <c r="D17" s="4">
        <v>100</v>
      </c>
      <c r="E17" s="10">
        <v>1500000</v>
      </c>
      <c r="F17" s="30" t="str">
        <f t="shared" ref="F17" si="5">IF(AND(C17=C50, D17&gt;=100), "có", "")</f>
        <v/>
      </c>
      <c r="G17" s="12">
        <f>D17*E17</f>
        <v>150000000</v>
      </c>
    </row>
    <row r="18" spans="1:7" ht="18.75" x14ac:dyDescent="0.3">
      <c r="A18" s="11">
        <v>13</v>
      </c>
      <c r="B18" s="4" t="s">
        <v>316</v>
      </c>
      <c r="C18" s="12" t="str">
        <f>VLOOKUP(LEFT(B18,2),B$35:D$41,2,0)</f>
        <v>Tivi</v>
      </c>
      <c r="D18" s="4">
        <v>62</v>
      </c>
      <c r="E18" s="10">
        <v>2500000</v>
      </c>
      <c r="F18" s="30"/>
      <c r="G18" s="12">
        <f>D18*E18</f>
        <v>155000000</v>
      </c>
    </row>
    <row r="19" spans="1:7" ht="18.75" x14ac:dyDescent="0.3">
      <c r="A19" s="11">
        <v>18</v>
      </c>
      <c r="B19" s="4" t="s">
        <v>331</v>
      </c>
      <c r="C19" s="12" t="str">
        <f>VLOOKUP(LEFT(B19,2),B$35:D$41,2,0)</f>
        <v>Tủ lạnh</v>
      </c>
      <c r="D19" s="4">
        <v>50</v>
      </c>
      <c r="E19" s="10">
        <v>3200000</v>
      </c>
      <c r="F19" s="30" t="str">
        <f t="shared" ref="F19" si="6">IF(AND(C19=C52, D19&gt;=100), "có", "")</f>
        <v/>
      </c>
      <c r="G19" s="12">
        <f>D19*E19</f>
        <v>160000000</v>
      </c>
    </row>
    <row r="20" spans="1:7" ht="18.75" x14ac:dyDescent="0.3">
      <c r="A20" s="11">
        <v>8</v>
      </c>
      <c r="B20" s="4" t="s">
        <v>320</v>
      </c>
      <c r="C20" s="12" t="str">
        <f>VLOOKUP(LEFT(B20,2),B$35:D$41,2,0)</f>
        <v>Radio</v>
      </c>
      <c r="D20" s="12">
        <v>120</v>
      </c>
      <c r="E20" s="10">
        <v>1500000</v>
      </c>
      <c r="F20" s="30"/>
      <c r="G20" s="12">
        <f>D20*E20</f>
        <v>180000000</v>
      </c>
    </row>
    <row r="21" spans="1:7" ht="18.75" x14ac:dyDescent="0.3">
      <c r="A21" s="11">
        <v>6</v>
      </c>
      <c r="B21" s="4" t="s">
        <v>315</v>
      </c>
      <c r="C21" s="12" t="str">
        <f>VLOOKUP(LEFT(B21,2),B$35:D$41,2,0)</f>
        <v>Tivi</v>
      </c>
      <c r="D21" s="12">
        <v>75</v>
      </c>
      <c r="E21" s="10">
        <v>2500000</v>
      </c>
      <c r="F21" s="30" t="str">
        <f t="shared" ref="F21" si="7">IF(AND(C21=C54, D21&gt;=100), "có", "")</f>
        <v/>
      </c>
      <c r="G21" s="12">
        <f>D21*E21</f>
        <v>187500000</v>
      </c>
    </row>
    <row r="22" spans="1:7" ht="18.75" x14ac:dyDescent="0.3">
      <c r="A22" s="11">
        <v>7</v>
      </c>
      <c r="B22" s="4" t="s">
        <v>318</v>
      </c>
      <c r="C22" s="12" t="str">
        <f>VLOOKUP(LEFT(B22,2),B$35:D$41,2,0)</f>
        <v>Tủ lạnh</v>
      </c>
      <c r="D22" s="12">
        <v>60</v>
      </c>
      <c r="E22" s="10">
        <v>3200000</v>
      </c>
      <c r="F22" s="30"/>
      <c r="G22" s="12">
        <f>D22*E22</f>
        <v>192000000</v>
      </c>
    </row>
    <row r="23" spans="1:7" ht="18.75" x14ac:dyDescent="0.3">
      <c r="A23" s="11">
        <v>27</v>
      </c>
      <c r="B23" s="4" t="s">
        <v>337</v>
      </c>
      <c r="C23" s="12" t="str">
        <f>VLOOKUP(LEFT(B23,2),B$35:D$41,2,0)</f>
        <v>Tivi</v>
      </c>
      <c r="D23" s="4">
        <v>78</v>
      </c>
      <c r="E23" s="10">
        <v>2500000</v>
      </c>
      <c r="F23" s="30" t="str">
        <f t="shared" ref="F23" si="8">IF(AND(C23=C56, D23&gt;=100), "có", "")</f>
        <v/>
      </c>
      <c r="G23" s="12">
        <f>D23*E23</f>
        <v>195000000</v>
      </c>
    </row>
    <row r="24" spans="1:7" ht="18.75" x14ac:dyDescent="0.3">
      <c r="A24" s="11">
        <v>3</v>
      </c>
      <c r="B24" s="4" t="s">
        <v>312</v>
      </c>
      <c r="C24" s="12" t="str">
        <f>VLOOKUP(LEFT(B24,2),B$35:D$41,2,0)</f>
        <v>Máy lạnh</v>
      </c>
      <c r="D24" s="12">
        <v>50</v>
      </c>
      <c r="E24" s="10">
        <v>4000000</v>
      </c>
      <c r="F24" s="30"/>
      <c r="G24" s="12">
        <f>D24*E24</f>
        <v>200000000</v>
      </c>
    </row>
    <row r="25" spans="1:7" ht="18.75" x14ac:dyDescent="0.3">
      <c r="A25" s="11">
        <v>28</v>
      </c>
      <c r="B25" s="4" t="s">
        <v>338</v>
      </c>
      <c r="C25" s="12" t="str">
        <f>VLOOKUP(LEFT(B25,2),B$35:D$41,2,0)</f>
        <v>Tivi</v>
      </c>
      <c r="D25" s="4">
        <v>80</v>
      </c>
      <c r="E25" s="10">
        <v>2500000</v>
      </c>
      <c r="F25" s="30" t="str">
        <f t="shared" ref="F25" si="9">IF(AND(C25=C58, D25&gt;=100), "có", "")</f>
        <v/>
      </c>
      <c r="G25" s="12">
        <f>D25*E25</f>
        <v>200000000</v>
      </c>
    </row>
    <row r="26" spans="1:7" ht="18.75" x14ac:dyDescent="0.3">
      <c r="A26" s="11">
        <v>12</v>
      </c>
      <c r="B26" s="4" t="s">
        <v>333</v>
      </c>
      <c r="C26" s="12" t="str">
        <f>VLOOKUP(LEFT(B26,2),B$35:D$41,2,0)</f>
        <v>Đầu máy</v>
      </c>
      <c r="D26" s="4">
        <v>110</v>
      </c>
      <c r="E26" s="10">
        <v>1900000</v>
      </c>
      <c r="F26" s="30"/>
      <c r="G26" s="12">
        <f>D26*E26</f>
        <v>209000000</v>
      </c>
    </row>
    <row r="27" spans="1:7" ht="18.75" x14ac:dyDescent="0.3">
      <c r="A27" s="11">
        <v>23</v>
      </c>
      <c r="B27" s="4" t="s">
        <v>325</v>
      </c>
      <c r="C27" s="12" t="str">
        <f>VLOOKUP(LEFT(B27,2),B$35:D$41,2,0)</f>
        <v>Casette</v>
      </c>
      <c r="D27" s="4">
        <v>150</v>
      </c>
      <c r="E27" s="10">
        <v>1700000</v>
      </c>
      <c r="F27" s="30" t="str">
        <f t="shared" ref="F27" si="10">IF(AND(C27=C60, D27&gt;=100), "có", "")</f>
        <v/>
      </c>
      <c r="G27" s="12">
        <f>D27*E27</f>
        <v>255000000</v>
      </c>
    </row>
    <row r="28" spans="1:7" ht="18.75" x14ac:dyDescent="0.3">
      <c r="A28" s="11">
        <v>24</v>
      </c>
      <c r="B28" s="4" t="s">
        <v>329</v>
      </c>
      <c r="C28" s="12" t="str">
        <f>VLOOKUP(LEFT(B28,2),B$35:D$41,2,0)</f>
        <v>Máy lạnh</v>
      </c>
      <c r="D28" s="4">
        <v>80</v>
      </c>
      <c r="E28" s="10">
        <v>4000000</v>
      </c>
      <c r="F28" s="30"/>
      <c r="G28" s="12">
        <f>D28*E28</f>
        <v>320000000</v>
      </c>
    </row>
    <row r="29" spans="1:7" ht="18.75" x14ac:dyDescent="0.3">
      <c r="A29" s="11">
        <v>25</v>
      </c>
      <c r="B29" s="4" t="s">
        <v>332</v>
      </c>
      <c r="C29" s="12" t="str">
        <f>VLOOKUP(LEFT(B29,2),B$35:D$41,2,0)</f>
        <v>Tủ lạnh</v>
      </c>
      <c r="D29" s="4">
        <v>110</v>
      </c>
      <c r="E29" s="10">
        <v>3200000</v>
      </c>
      <c r="F29" s="30" t="str">
        <f t="shared" ref="F29" si="11">IF(AND(C29=C62, D29&gt;=100), "có", "")</f>
        <v/>
      </c>
      <c r="G29" s="12">
        <f>D29*E29</f>
        <v>352000000</v>
      </c>
    </row>
    <row r="30" spans="1:7" ht="18.75" x14ac:dyDescent="0.3">
      <c r="A30" s="11">
        <v>17</v>
      </c>
      <c r="B30" s="4" t="s">
        <v>328</v>
      </c>
      <c r="C30" s="12" t="str">
        <f>VLOOKUP(LEFT(B30,2),B$35:D$41,2,0)</f>
        <v>Máy lạnh</v>
      </c>
      <c r="D30" s="4">
        <v>100</v>
      </c>
      <c r="E30" s="10">
        <v>4000000</v>
      </c>
      <c r="F30" s="30"/>
      <c r="G30" s="12">
        <f>D30*E30</f>
        <v>400000000</v>
      </c>
    </row>
    <row r="31" spans="1:7" ht="18.75" x14ac:dyDescent="0.3">
      <c r="A31" s="11">
        <v>14</v>
      </c>
      <c r="B31" s="4" t="s">
        <v>327</v>
      </c>
      <c r="C31" s="12" t="str">
        <f>VLOOKUP(LEFT(B31,2),B$35:D$41,2,0)</f>
        <v>Máy lạnh</v>
      </c>
      <c r="D31" s="4">
        <v>110</v>
      </c>
      <c r="E31" s="10">
        <v>4000000</v>
      </c>
      <c r="F31" s="30" t="str">
        <f t="shared" ref="F31" si="12">IF(AND(C31=C64, D31&gt;=100), "có", "")</f>
        <v/>
      </c>
      <c r="G31" s="12">
        <f>D31*E31</f>
        <v>440000000</v>
      </c>
    </row>
    <row r="32" spans="1:7" ht="18.75" x14ac:dyDescent="0.3">
      <c r="A32" s="11">
        <v>10</v>
      </c>
      <c r="B32" s="4" t="s">
        <v>326</v>
      </c>
      <c r="C32" s="12" t="str">
        <f>VLOOKUP(LEFT(B32,2),B$35:D$41,2,0)</f>
        <v>Máy lạnh</v>
      </c>
      <c r="D32" s="12">
        <v>120</v>
      </c>
      <c r="E32" s="10">
        <v>4000000</v>
      </c>
      <c r="F32" s="30"/>
      <c r="G32" s="12">
        <f>D32*E32</f>
        <v>480000000</v>
      </c>
    </row>
    <row r="34" spans="2:4" x14ac:dyDescent="0.25">
      <c r="B34" s="7" t="s">
        <v>293</v>
      </c>
    </row>
    <row r="35" spans="2:4" x14ac:dyDescent="0.25">
      <c r="B35" s="8" t="s">
        <v>291</v>
      </c>
      <c r="C35" s="8" t="s">
        <v>292</v>
      </c>
      <c r="D35" s="8" t="s">
        <v>319</v>
      </c>
    </row>
    <row r="36" spans="2:4" x14ac:dyDescent="0.25">
      <c r="B36" s="4" t="s">
        <v>305</v>
      </c>
      <c r="C36" s="9" t="s">
        <v>299</v>
      </c>
      <c r="D36" s="6">
        <v>1500000</v>
      </c>
    </row>
    <row r="37" spans="2:4" x14ac:dyDescent="0.25">
      <c r="B37" s="4" t="s">
        <v>199</v>
      </c>
      <c r="C37" s="9" t="s">
        <v>300</v>
      </c>
      <c r="D37" s="6">
        <v>1700000</v>
      </c>
    </row>
    <row r="38" spans="2:4" x14ac:dyDescent="0.25">
      <c r="B38" s="4" t="s">
        <v>306</v>
      </c>
      <c r="C38" s="9" t="s">
        <v>301</v>
      </c>
      <c r="D38" s="6">
        <v>4000000</v>
      </c>
    </row>
    <row r="39" spans="2:4" x14ac:dyDescent="0.25">
      <c r="B39" s="4" t="s">
        <v>307</v>
      </c>
      <c r="C39" s="9" t="s">
        <v>302</v>
      </c>
      <c r="D39" s="6">
        <v>3200000</v>
      </c>
    </row>
    <row r="40" spans="2:4" x14ac:dyDescent="0.25">
      <c r="B40" s="4" t="s">
        <v>308</v>
      </c>
      <c r="C40" s="9" t="s">
        <v>303</v>
      </c>
      <c r="D40" s="6">
        <v>1900000</v>
      </c>
    </row>
    <row r="41" spans="2:4" x14ac:dyDescent="0.25">
      <c r="B41" s="4" t="s">
        <v>309</v>
      </c>
      <c r="C41" s="9" t="s">
        <v>304</v>
      </c>
      <c r="D41" s="6">
        <v>2500000</v>
      </c>
    </row>
  </sheetData>
  <sortState ref="A5:G32">
    <sortCondition ref="F5:F32"/>
    <sortCondition ref="B5:B32"/>
  </sortState>
  <conditionalFormatting sqref="D5:D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{83C28B14-1DB6-4648-83BB-CBD116654CA0}</x14:id>
        </ext>
      </extLst>
    </cfRule>
  </conditionalFormatting>
  <pageMargins left="0.7" right="0.7" top="0.75" bottom="0.75" header="0.3" footer="0.3"/>
  <pageSetup paperSize="9" orientation="portrait" r:id="rId1"/>
  <rowBreaks count="1" manualBreakCount="1">
    <brk id="25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C28B14-1DB6-4648-83BB-CBD116654C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D5:D32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88"/>
  <sheetViews>
    <sheetView topLeftCell="AU1" zoomScaleNormal="100" zoomScaleSheetLayoutView="86" workbookViewId="0">
      <selection activeCell="BI8" sqref="BI8"/>
    </sheetView>
  </sheetViews>
  <sheetFormatPr defaultRowHeight="12.75" x14ac:dyDescent="0.2"/>
  <cols>
    <col min="1" max="1" width="10.85546875" bestFit="1" customWidth="1"/>
    <col min="2" max="2" width="12.7109375" bestFit="1" customWidth="1"/>
    <col min="3" max="3" width="16.5703125" customWidth="1"/>
    <col min="4" max="4" width="17.42578125" hidden="1" customWidth="1"/>
    <col min="5" max="5" width="8.140625" bestFit="1" customWidth="1"/>
    <col min="6" max="6" width="25.140625" bestFit="1" customWidth="1"/>
    <col min="7" max="7" width="22.7109375" bestFit="1" customWidth="1"/>
    <col min="8" max="8" width="13.42578125" bestFit="1" customWidth="1"/>
    <col min="9" max="9" width="14" bestFit="1" customWidth="1"/>
    <col min="10" max="10" width="17.5703125" bestFit="1" customWidth="1"/>
    <col min="11" max="11" width="13.28515625" hidden="1" customWidth="1"/>
    <col min="12" max="12" width="15.28515625" bestFit="1" customWidth="1"/>
  </cols>
  <sheetData>
    <row r="1" spans="1:74" s="38" customFormat="1" x14ac:dyDescent="0.2">
      <c r="A1" s="38" t="s">
        <v>289</v>
      </c>
      <c r="B1" s="38" t="s">
        <v>290</v>
      </c>
      <c r="C1" s="38" t="s">
        <v>6</v>
      </c>
      <c r="D1" s="38" t="s">
        <v>1</v>
      </c>
      <c r="E1" s="38" t="s">
        <v>2</v>
      </c>
      <c r="F1" s="38" t="s">
        <v>3</v>
      </c>
      <c r="G1" s="38" t="s">
        <v>4</v>
      </c>
      <c r="H1" s="38" t="s">
        <v>5</v>
      </c>
      <c r="I1" s="38" t="s">
        <v>0</v>
      </c>
      <c r="J1" s="38" t="s">
        <v>7</v>
      </c>
      <c r="K1" s="38" t="s">
        <v>8</v>
      </c>
      <c r="L1" s="38" t="s">
        <v>9</v>
      </c>
      <c r="N1" s="39" t="s">
        <v>15</v>
      </c>
      <c r="O1" s="39" t="s">
        <v>22</v>
      </c>
      <c r="P1" s="39" t="s">
        <v>28</v>
      </c>
      <c r="Q1" s="39" t="s">
        <v>34</v>
      </c>
      <c r="R1" s="39" t="s">
        <v>39</v>
      </c>
      <c r="S1" s="39" t="s">
        <v>45</v>
      </c>
      <c r="T1" s="39" t="s">
        <v>51</v>
      </c>
      <c r="U1" s="39" t="s">
        <v>55</v>
      </c>
      <c r="V1" s="39" t="s">
        <v>59</v>
      </c>
      <c r="W1" s="39" t="s">
        <v>64</v>
      </c>
      <c r="X1" s="39" t="s">
        <v>70</v>
      </c>
      <c r="Y1" s="39" t="s">
        <v>74</v>
      </c>
      <c r="Z1" s="39" t="s">
        <v>79</v>
      </c>
      <c r="AA1" s="39" t="s">
        <v>84</v>
      </c>
      <c r="AB1" s="39" t="s">
        <v>89</v>
      </c>
      <c r="AC1" s="39" t="s">
        <v>94</v>
      </c>
      <c r="AD1" s="39" t="s">
        <v>98</v>
      </c>
      <c r="AE1" s="39" t="s">
        <v>102</v>
      </c>
      <c r="AF1" s="39" t="s">
        <v>106</v>
      </c>
      <c r="AG1" s="39" t="s">
        <v>111</v>
      </c>
      <c r="AH1" s="39" t="s">
        <v>116</v>
      </c>
      <c r="AI1" s="39" t="s">
        <v>121</v>
      </c>
      <c r="AJ1" s="39" t="s">
        <v>125</v>
      </c>
      <c r="AK1" s="39" t="s">
        <v>129</v>
      </c>
      <c r="AL1" s="39" t="s">
        <v>134</v>
      </c>
      <c r="AM1" s="39" t="s">
        <v>139</v>
      </c>
      <c r="AN1" s="39" t="s">
        <v>144</v>
      </c>
      <c r="AO1" s="39" t="s">
        <v>148</v>
      </c>
      <c r="AP1" s="39" t="s">
        <v>152</v>
      </c>
      <c r="AQ1" s="39" t="s">
        <v>157</v>
      </c>
      <c r="AR1" s="39" t="s">
        <v>161</v>
      </c>
      <c r="AS1" s="39" t="s">
        <v>165</v>
      </c>
      <c r="AT1" s="39" t="s">
        <v>170</v>
      </c>
      <c r="AU1" s="39" t="s">
        <v>174</v>
      </c>
      <c r="AV1" s="39" t="s">
        <v>179</v>
      </c>
      <c r="AW1" s="39" t="s">
        <v>183</v>
      </c>
      <c r="AX1" s="39" t="s">
        <v>187</v>
      </c>
      <c r="AY1" s="39" t="s">
        <v>193</v>
      </c>
      <c r="AZ1" s="39" t="s">
        <v>200</v>
      </c>
      <c r="BA1" s="39" t="s">
        <v>204</v>
      </c>
      <c r="BB1" s="39" t="s">
        <v>208</v>
      </c>
      <c r="BC1" s="39" t="s">
        <v>212</v>
      </c>
      <c r="BD1" s="39" t="s">
        <v>212</v>
      </c>
      <c r="BE1" s="39">
        <v>42933</v>
      </c>
      <c r="BF1" s="39" t="s">
        <v>221</v>
      </c>
      <c r="BG1" s="39" t="s">
        <v>226</v>
      </c>
      <c r="BH1" s="39" t="s">
        <v>231</v>
      </c>
      <c r="BI1" s="39" t="s">
        <v>235</v>
      </c>
      <c r="BJ1" s="39" t="s">
        <v>240</v>
      </c>
      <c r="BK1" s="39" t="s">
        <v>245</v>
      </c>
      <c r="BL1" s="39" t="s">
        <v>250</v>
      </c>
      <c r="BM1" s="39" t="s">
        <v>84</v>
      </c>
      <c r="BN1" s="39" t="s">
        <v>258</v>
      </c>
      <c r="BO1" s="39" t="s">
        <v>262</v>
      </c>
      <c r="BP1" s="39" t="s">
        <v>267</v>
      </c>
      <c r="BQ1" s="39" t="s">
        <v>271</v>
      </c>
      <c r="BR1" s="39" t="s">
        <v>275</v>
      </c>
      <c r="BS1" s="39" t="s">
        <v>280</v>
      </c>
      <c r="BT1" s="39" t="s">
        <v>284</v>
      </c>
      <c r="BU1" s="39" t="s">
        <v>288</v>
      </c>
      <c r="BV1" s="39" t="s">
        <v>288</v>
      </c>
    </row>
    <row r="2" spans="1:74" s="35" customFormat="1" x14ac:dyDescent="0.2">
      <c r="A2" s="35">
        <v>1001</v>
      </c>
      <c r="B2" s="35" t="s">
        <v>17</v>
      </c>
      <c r="C2" s="35" t="s">
        <v>21</v>
      </c>
      <c r="D2" s="36">
        <v>40549</v>
      </c>
      <c r="E2" s="37">
        <v>13.25</v>
      </c>
      <c r="F2" s="35" t="s">
        <v>18</v>
      </c>
      <c r="G2" s="35" t="s">
        <v>19</v>
      </c>
      <c r="H2" s="35" t="s">
        <v>20</v>
      </c>
      <c r="I2" s="36">
        <v>40548</v>
      </c>
      <c r="J2" s="39" t="s">
        <v>15</v>
      </c>
      <c r="K2" s="35" t="s">
        <v>16</v>
      </c>
    </row>
    <row r="3" spans="1:74" s="35" customFormat="1" x14ac:dyDescent="0.2">
      <c r="A3" s="35">
        <v>1002</v>
      </c>
      <c r="B3" s="35" t="s">
        <v>10</v>
      </c>
      <c r="C3" s="35" t="s">
        <v>14</v>
      </c>
      <c r="D3" s="36">
        <v>40550</v>
      </c>
      <c r="E3" s="37">
        <v>18</v>
      </c>
      <c r="F3" s="35" t="s">
        <v>11</v>
      </c>
      <c r="G3" s="35" t="s">
        <v>12</v>
      </c>
      <c r="H3" s="35" t="s">
        <v>13</v>
      </c>
      <c r="I3" s="36">
        <v>40548</v>
      </c>
      <c r="J3" s="39" t="s">
        <v>22</v>
      </c>
      <c r="K3" s="35" t="s">
        <v>16</v>
      </c>
    </row>
    <row r="4" spans="1:74" s="35" customFormat="1" x14ac:dyDescent="0.2">
      <c r="A4" s="35">
        <v>1003</v>
      </c>
      <c r="B4" s="35" t="s">
        <v>29</v>
      </c>
      <c r="C4" s="35" t="s">
        <v>33</v>
      </c>
      <c r="D4" s="36">
        <v>40551</v>
      </c>
      <c r="E4" s="37">
        <v>5.5</v>
      </c>
      <c r="F4" s="35" t="s">
        <v>30</v>
      </c>
      <c r="G4" s="35" t="s">
        <v>31</v>
      </c>
      <c r="H4" s="35" t="s">
        <v>32</v>
      </c>
      <c r="I4" s="36">
        <v>40549</v>
      </c>
      <c r="J4" s="39" t="s">
        <v>28</v>
      </c>
      <c r="K4" s="35" t="s">
        <v>16</v>
      </c>
      <c r="L4" s="36">
        <v>40555</v>
      </c>
    </row>
    <row r="5" spans="1:74" s="35" customFormat="1" x14ac:dyDescent="0.2">
      <c r="A5" s="35">
        <v>1004</v>
      </c>
      <c r="B5" s="35" t="s">
        <v>23</v>
      </c>
      <c r="C5" s="35" t="s">
        <v>27</v>
      </c>
      <c r="D5" s="36">
        <v>40550</v>
      </c>
      <c r="E5" s="37">
        <v>8.9499999999999993</v>
      </c>
      <c r="F5" s="35" t="s">
        <v>24</v>
      </c>
      <c r="G5" s="35" t="s">
        <v>25</v>
      </c>
      <c r="H5" s="35" t="s">
        <v>26</v>
      </c>
      <c r="I5" s="36">
        <v>40549</v>
      </c>
      <c r="J5" s="39" t="s">
        <v>34</v>
      </c>
      <c r="K5" s="35" t="s">
        <v>16</v>
      </c>
    </row>
    <row r="6" spans="1:74" s="35" customFormat="1" x14ac:dyDescent="0.2">
      <c r="A6" s="35">
        <v>1005</v>
      </c>
      <c r="B6" s="35" t="s">
        <v>35</v>
      </c>
      <c r="C6" s="35" t="s">
        <v>33</v>
      </c>
      <c r="D6" s="36">
        <v>40552</v>
      </c>
      <c r="E6" s="37">
        <v>28</v>
      </c>
      <c r="F6" s="35" t="s">
        <v>36</v>
      </c>
      <c r="G6" s="35" t="s">
        <v>37</v>
      </c>
      <c r="H6" s="35" t="s">
        <v>38</v>
      </c>
      <c r="I6" s="36">
        <v>40551</v>
      </c>
      <c r="J6" s="39" t="s">
        <v>39</v>
      </c>
      <c r="K6" s="35" t="s">
        <v>16</v>
      </c>
      <c r="L6" s="36">
        <v>40555</v>
      </c>
    </row>
    <row r="7" spans="1:74" s="35" customFormat="1" x14ac:dyDescent="0.2">
      <c r="A7" s="35">
        <v>1006</v>
      </c>
      <c r="B7" s="35" t="s">
        <v>40</v>
      </c>
      <c r="C7" s="35" t="s">
        <v>44</v>
      </c>
      <c r="D7" s="36">
        <v>40557</v>
      </c>
      <c r="E7" s="37">
        <v>8.5</v>
      </c>
      <c r="F7" s="35" t="s">
        <v>41</v>
      </c>
      <c r="G7" s="35" t="s">
        <v>42</v>
      </c>
      <c r="H7" s="35" t="s">
        <v>43</v>
      </c>
      <c r="I7" s="36">
        <v>40555</v>
      </c>
      <c r="J7" s="39" t="s">
        <v>45</v>
      </c>
      <c r="K7" s="35" t="s">
        <v>16</v>
      </c>
    </row>
    <row r="8" spans="1:74" s="35" customFormat="1" x14ac:dyDescent="0.2">
      <c r="A8" s="35">
        <v>1007</v>
      </c>
      <c r="B8" s="35" t="s">
        <v>46</v>
      </c>
      <c r="C8" s="35" t="s">
        <v>50</v>
      </c>
      <c r="D8" s="36">
        <v>40556</v>
      </c>
      <c r="E8" s="37">
        <v>3</v>
      </c>
      <c r="F8" s="35" t="s">
        <v>47</v>
      </c>
      <c r="G8" s="35" t="s">
        <v>48</v>
      </c>
      <c r="H8" s="35" t="s">
        <v>49</v>
      </c>
      <c r="I8" s="36">
        <v>40555</v>
      </c>
      <c r="J8" s="39" t="s">
        <v>51</v>
      </c>
      <c r="K8" s="35" t="s">
        <v>16</v>
      </c>
    </row>
    <row r="9" spans="1:74" s="35" customFormat="1" x14ac:dyDescent="0.2">
      <c r="A9" s="35">
        <v>1008</v>
      </c>
      <c r="B9" s="35" t="s">
        <v>52</v>
      </c>
      <c r="C9" s="35" t="s">
        <v>33</v>
      </c>
      <c r="D9" s="36">
        <v>40556</v>
      </c>
      <c r="E9" s="37">
        <v>6.95</v>
      </c>
      <c r="F9" s="35" t="s">
        <v>53</v>
      </c>
      <c r="G9" s="35" t="s">
        <v>54</v>
      </c>
      <c r="H9" s="35" t="s">
        <v>38</v>
      </c>
      <c r="I9" s="36">
        <v>40555</v>
      </c>
      <c r="J9" s="39" t="s">
        <v>55</v>
      </c>
      <c r="K9" s="35" t="s">
        <v>16</v>
      </c>
    </row>
    <row r="10" spans="1:74" s="35" customFormat="1" x14ac:dyDescent="0.2">
      <c r="A10" s="35">
        <v>1009</v>
      </c>
      <c r="B10" s="35" t="s">
        <v>56</v>
      </c>
      <c r="C10" s="35" t="s">
        <v>33</v>
      </c>
      <c r="D10" s="36">
        <v>40556</v>
      </c>
      <c r="E10" s="37">
        <v>20</v>
      </c>
      <c r="F10" s="35" t="s">
        <v>57</v>
      </c>
      <c r="G10" s="35" t="s">
        <v>58</v>
      </c>
      <c r="H10" s="35" t="s">
        <v>38</v>
      </c>
      <c r="I10" s="36">
        <v>40555</v>
      </c>
      <c r="J10" s="39" t="s">
        <v>59</v>
      </c>
      <c r="K10" s="35" t="s">
        <v>16</v>
      </c>
    </row>
    <row r="11" spans="1:74" s="35" customFormat="1" x14ac:dyDescent="0.2">
      <c r="A11" s="35">
        <v>1010</v>
      </c>
      <c r="B11" s="35" t="s">
        <v>60</v>
      </c>
      <c r="C11" s="35" t="s">
        <v>33</v>
      </c>
      <c r="D11" s="36">
        <v>40557</v>
      </c>
      <c r="E11" s="37">
        <v>7.95</v>
      </c>
      <c r="F11" s="35" t="s">
        <v>61</v>
      </c>
      <c r="G11" s="35" t="s">
        <v>62</v>
      </c>
      <c r="H11" s="35" t="s">
        <v>63</v>
      </c>
      <c r="I11" s="36">
        <v>40556</v>
      </c>
      <c r="J11" s="39" t="s">
        <v>64</v>
      </c>
      <c r="K11" s="35" t="s">
        <v>16</v>
      </c>
    </row>
    <row r="12" spans="1:74" s="35" customFormat="1" x14ac:dyDescent="0.2">
      <c r="A12" s="35">
        <v>1011</v>
      </c>
      <c r="B12" s="35" t="s">
        <v>65</v>
      </c>
      <c r="C12" s="35" t="s">
        <v>69</v>
      </c>
      <c r="D12" s="36">
        <v>40559</v>
      </c>
      <c r="E12" s="37">
        <v>7.5</v>
      </c>
      <c r="F12" s="35" t="s">
        <v>66</v>
      </c>
      <c r="G12" s="35" t="s">
        <v>67</v>
      </c>
      <c r="H12" s="35" t="s">
        <v>68</v>
      </c>
      <c r="I12" s="36">
        <v>40557</v>
      </c>
      <c r="J12" s="39" t="s">
        <v>70</v>
      </c>
      <c r="K12" s="35" t="s">
        <v>16</v>
      </c>
      <c r="L12" s="36">
        <v>40562</v>
      </c>
    </row>
    <row r="13" spans="1:74" s="35" customFormat="1" x14ac:dyDescent="0.2">
      <c r="A13" s="35">
        <v>1012</v>
      </c>
      <c r="B13" s="35" t="s">
        <v>71</v>
      </c>
      <c r="C13" s="35" t="s">
        <v>33</v>
      </c>
      <c r="D13" s="36">
        <v>40559</v>
      </c>
      <c r="E13" s="37">
        <v>14.5</v>
      </c>
      <c r="F13" s="35" t="s">
        <v>72</v>
      </c>
      <c r="G13" s="35" t="s">
        <v>73</v>
      </c>
      <c r="H13" s="35" t="s">
        <v>38</v>
      </c>
      <c r="I13" s="36">
        <v>40557</v>
      </c>
      <c r="J13" s="39" t="s">
        <v>74</v>
      </c>
      <c r="K13" s="35" t="s">
        <v>16</v>
      </c>
    </row>
    <row r="14" spans="1:74" s="35" customFormat="1" x14ac:dyDescent="0.2">
      <c r="A14" s="35">
        <v>1013</v>
      </c>
      <c r="B14" s="35" t="s">
        <v>75</v>
      </c>
      <c r="C14" s="35" t="s">
        <v>33</v>
      </c>
      <c r="D14" s="36">
        <v>40562</v>
      </c>
      <c r="E14" s="37">
        <v>24.5</v>
      </c>
      <c r="F14" s="35" t="s">
        <v>76</v>
      </c>
      <c r="G14" s="35" t="s">
        <v>77</v>
      </c>
      <c r="H14" s="35" t="s">
        <v>78</v>
      </c>
      <c r="I14" s="36">
        <v>40558</v>
      </c>
      <c r="J14" s="39" t="s">
        <v>79</v>
      </c>
      <c r="K14" s="35" t="s">
        <v>16</v>
      </c>
      <c r="L14" s="36">
        <v>40563</v>
      </c>
    </row>
    <row r="15" spans="1:74" s="35" customFormat="1" x14ac:dyDescent="0.2">
      <c r="A15" s="35">
        <v>1014</v>
      </c>
      <c r="B15" s="35" t="s">
        <v>80</v>
      </c>
      <c r="C15" s="35" t="s">
        <v>33</v>
      </c>
      <c r="D15" s="36">
        <v>40562</v>
      </c>
      <c r="E15" s="37">
        <v>17</v>
      </c>
      <c r="F15" s="35" t="s">
        <v>81</v>
      </c>
      <c r="G15" s="35" t="s">
        <v>82</v>
      </c>
      <c r="H15" s="35" t="s">
        <v>83</v>
      </c>
      <c r="I15" s="36">
        <v>40559</v>
      </c>
      <c r="J15" s="39" t="s">
        <v>84</v>
      </c>
      <c r="K15" s="35" t="s">
        <v>16</v>
      </c>
    </row>
    <row r="16" spans="1:74" s="35" customFormat="1" x14ac:dyDescent="0.2">
      <c r="A16" s="35">
        <v>1015</v>
      </c>
      <c r="B16" s="35" t="s">
        <v>85</v>
      </c>
      <c r="C16" s="35" t="s">
        <v>33</v>
      </c>
      <c r="D16" s="36">
        <v>40564</v>
      </c>
      <c r="E16" s="37">
        <v>0</v>
      </c>
      <c r="F16" s="35" t="s">
        <v>86</v>
      </c>
      <c r="G16" s="35" t="s">
        <v>87</v>
      </c>
      <c r="H16" s="35" t="s">
        <v>88</v>
      </c>
      <c r="I16" s="36">
        <v>40562</v>
      </c>
      <c r="J16" s="39" t="s">
        <v>89</v>
      </c>
      <c r="K16" s="35" t="s">
        <v>16</v>
      </c>
    </row>
    <row r="17" spans="1:12" s="35" customFormat="1" x14ac:dyDescent="0.2">
      <c r="A17" s="35">
        <v>1016</v>
      </c>
      <c r="B17" s="35" t="s">
        <v>107</v>
      </c>
      <c r="C17" s="35" t="s">
        <v>69</v>
      </c>
      <c r="D17" s="36">
        <v>40566</v>
      </c>
      <c r="E17" s="37">
        <v>18.5</v>
      </c>
      <c r="F17" s="35" t="s">
        <v>108</v>
      </c>
      <c r="G17" s="35" t="s">
        <v>109</v>
      </c>
      <c r="H17" s="35" t="s">
        <v>110</v>
      </c>
      <c r="I17" s="36">
        <v>40565</v>
      </c>
      <c r="J17" s="39" t="s">
        <v>94</v>
      </c>
      <c r="K17" s="35" t="s">
        <v>16</v>
      </c>
      <c r="L17" s="36">
        <v>40570</v>
      </c>
    </row>
    <row r="18" spans="1:12" s="35" customFormat="1" x14ac:dyDescent="0.2">
      <c r="A18" s="35">
        <v>1017</v>
      </c>
      <c r="B18" s="35" t="s">
        <v>90</v>
      </c>
      <c r="C18" s="35" t="s">
        <v>33</v>
      </c>
      <c r="D18" s="36">
        <v>40566</v>
      </c>
      <c r="E18" s="37">
        <v>4.3499999999999996</v>
      </c>
      <c r="F18" s="35" t="s">
        <v>91</v>
      </c>
      <c r="G18" s="35" t="s">
        <v>92</v>
      </c>
      <c r="H18" s="35" t="s">
        <v>93</v>
      </c>
      <c r="I18" s="36">
        <v>40565</v>
      </c>
      <c r="J18" s="39" t="s">
        <v>98</v>
      </c>
      <c r="K18" s="35" t="s">
        <v>16</v>
      </c>
    </row>
    <row r="19" spans="1:12" s="35" customFormat="1" x14ac:dyDescent="0.2">
      <c r="A19" s="35">
        <v>1018</v>
      </c>
      <c r="B19" s="35" t="s">
        <v>95</v>
      </c>
      <c r="C19" s="35" t="s">
        <v>33</v>
      </c>
      <c r="D19" s="36">
        <v>40567</v>
      </c>
      <c r="E19" s="37">
        <v>18.95</v>
      </c>
      <c r="F19" s="35" t="s">
        <v>96</v>
      </c>
      <c r="G19" s="35" t="s">
        <v>97</v>
      </c>
      <c r="H19" s="35" t="s">
        <v>38</v>
      </c>
      <c r="I19" s="36">
        <v>40565</v>
      </c>
      <c r="J19" s="39" t="s">
        <v>102</v>
      </c>
      <c r="K19" s="35" t="s">
        <v>16</v>
      </c>
    </row>
    <row r="20" spans="1:12" s="35" customFormat="1" x14ac:dyDescent="0.2">
      <c r="A20" s="35">
        <v>1019</v>
      </c>
      <c r="B20" s="35" t="s">
        <v>99</v>
      </c>
      <c r="C20" s="35" t="s">
        <v>33</v>
      </c>
      <c r="D20" s="36">
        <v>40566</v>
      </c>
      <c r="E20" s="37">
        <v>14.4</v>
      </c>
      <c r="F20" s="35" t="s">
        <v>100</v>
      </c>
      <c r="G20" s="35" t="s">
        <v>101</v>
      </c>
      <c r="H20" s="35" t="s">
        <v>78</v>
      </c>
      <c r="I20" s="36">
        <v>40565</v>
      </c>
      <c r="J20" s="39" t="s">
        <v>106</v>
      </c>
      <c r="K20" s="35" t="s">
        <v>16</v>
      </c>
    </row>
    <row r="21" spans="1:12" s="35" customFormat="1" x14ac:dyDescent="0.2">
      <c r="A21" s="35">
        <v>1020</v>
      </c>
      <c r="B21" s="35" t="s">
        <v>103</v>
      </c>
      <c r="C21" s="35" t="s">
        <v>33</v>
      </c>
      <c r="D21" s="36">
        <v>40566</v>
      </c>
      <c r="E21" s="37">
        <v>30</v>
      </c>
      <c r="F21" s="35" t="s">
        <v>104</v>
      </c>
      <c r="G21" s="35" t="s">
        <v>105</v>
      </c>
      <c r="H21" s="35" t="s">
        <v>83</v>
      </c>
      <c r="I21" s="36">
        <v>40565</v>
      </c>
      <c r="J21" s="39" t="s">
        <v>111</v>
      </c>
      <c r="K21" s="35" t="s">
        <v>16</v>
      </c>
      <c r="L21" s="36">
        <v>40570</v>
      </c>
    </row>
    <row r="22" spans="1:12" s="35" customFormat="1" x14ac:dyDescent="0.2">
      <c r="A22" s="35">
        <v>1021</v>
      </c>
      <c r="B22" s="35" t="s">
        <v>112</v>
      </c>
      <c r="C22" s="35" t="s">
        <v>33</v>
      </c>
      <c r="D22" s="36">
        <v>40566</v>
      </c>
      <c r="E22" s="37">
        <v>9.9499999999999993</v>
      </c>
      <c r="F22" s="35" t="s">
        <v>113</v>
      </c>
      <c r="G22" s="35" t="s">
        <v>114</v>
      </c>
      <c r="H22" s="35" t="s">
        <v>115</v>
      </c>
      <c r="I22" s="36">
        <v>40565</v>
      </c>
      <c r="J22" s="39" t="s">
        <v>116</v>
      </c>
      <c r="K22" s="35" t="s">
        <v>16</v>
      </c>
      <c r="L22" s="36">
        <v>40570</v>
      </c>
    </row>
    <row r="23" spans="1:12" s="35" customFormat="1" x14ac:dyDescent="0.2">
      <c r="A23" s="35">
        <v>1022</v>
      </c>
      <c r="B23" s="35" t="s">
        <v>130</v>
      </c>
      <c r="C23" s="35" t="s">
        <v>50</v>
      </c>
      <c r="D23" s="36">
        <v>40567</v>
      </c>
      <c r="E23" s="37">
        <v>21.5</v>
      </c>
      <c r="F23" s="35" t="s">
        <v>131</v>
      </c>
      <c r="G23" s="35" t="s">
        <v>132</v>
      </c>
      <c r="H23" s="35" t="s">
        <v>133</v>
      </c>
      <c r="I23" s="36">
        <v>40566</v>
      </c>
      <c r="J23" s="39" t="s">
        <v>121</v>
      </c>
      <c r="K23" s="35" t="s">
        <v>16</v>
      </c>
      <c r="L23" s="36">
        <v>40571</v>
      </c>
    </row>
    <row r="24" spans="1:12" s="35" customFormat="1" x14ac:dyDescent="0.2">
      <c r="A24" s="35">
        <v>1023</v>
      </c>
      <c r="B24" s="35" t="s">
        <v>140</v>
      </c>
      <c r="C24" s="35" t="s">
        <v>69</v>
      </c>
      <c r="D24" s="36">
        <v>40568</v>
      </c>
      <c r="E24" s="37">
        <v>2.95</v>
      </c>
      <c r="F24" s="35" t="s">
        <v>141</v>
      </c>
      <c r="G24" s="35" t="s">
        <v>142</v>
      </c>
      <c r="H24" s="35" t="s">
        <v>143</v>
      </c>
      <c r="I24" s="36">
        <v>40566</v>
      </c>
      <c r="J24" s="39" t="s">
        <v>125</v>
      </c>
      <c r="K24" s="35" t="s">
        <v>16</v>
      </c>
    </row>
    <row r="25" spans="1:12" s="35" customFormat="1" x14ac:dyDescent="0.2">
      <c r="A25" s="35">
        <v>1024</v>
      </c>
      <c r="B25" s="35" t="s">
        <v>117</v>
      </c>
      <c r="C25" s="35" t="s">
        <v>33</v>
      </c>
      <c r="D25" s="36">
        <v>40567</v>
      </c>
      <c r="E25" s="37">
        <v>16.5</v>
      </c>
      <c r="F25" s="35" t="s">
        <v>118</v>
      </c>
      <c r="G25" s="35" t="s">
        <v>119</v>
      </c>
      <c r="H25" s="35" t="s">
        <v>120</v>
      </c>
      <c r="I25" s="36">
        <v>40566</v>
      </c>
      <c r="J25" s="39" t="s">
        <v>129</v>
      </c>
      <c r="K25" s="35" t="s">
        <v>16</v>
      </c>
      <c r="L25" s="36">
        <v>40571</v>
      </c>
    </row>
    <row r="26" spans="1:12" s="35" customFormat="1" x14ac:dyDescent="0.2">
      <c r="A26" s="35">
        <v>1025</v>
      </c>
      <c r="B26" s="35" t="s">
        <v>122</v>
      </c>
      <c r="C26" s="35" t="s">
        <v>33</v>
      </c>
      <c r="D26" s="36">
        <v>40567</v>
      </c>
      <c r="E26" s="37">
        <v>3.25</v>
      </c>
      <c r="F26" s="35" t="s">
        <v>123</v>
      </c>
      <c r="G26" s="35" t="s">
        <v>124</v>
      </c>
      <c r="H26" s="35" t="s">
        <v>38</v>
      </c>
      <c r="I26" s="36">
        <v>40566</v>
      </c>
      <c r="J26" s="39" t="s">
        <v>134</v>
      </c>
      <c r="K26" s="35" t="s">
        <v>16</v>
      </c>
    </row>
    <row r="27" spans="1:12" s="35" customFormat="1" x14ac:dyDescent="0.2">
      <c r="A27" s="35">
        <v>1026</v>
      </c>
      <c r="B27" s="35" t="s">
        <v>126</v>
      </c>
      <c r="C27" s="35" t="s">
        <v>33</v>
      </c>
      <c r="D27" s="36">
        <v>40567</v>
      </c>
      <c r="E27" s="37">
        <v>12.45</v>
      </c>
      <c r="F27" s="35" t="s">
        <v>127</v>
      </c>
      <c r="G27" s="35" t="s">
        <v>128</v>
      </c>
      <c r="H27" s="35" t="s">
        <v>83</v>
      </c>
      <c r="I27" s="36">
        <v>40566</v>
      </c>
      <c r="J27" s="39" t="s">
        <v>139</v>
      </c>
      <c r="K27" s="35" t="s">
        <v>16</v>
      </c>
      <c r="L27" s="36">
        <v>40571</v>
      </c>
    </row>
    <row r="28" spans="1:12" s="35" customFormat="1" x14ac:dyDescent="0.2">
      <c r="A28" s="35">
        <v>1027</v>
      </c>
      <c r="B28" s="35" t="s">
        <v>135</v>
      </c>
      <c r="C28" s="35" t="s">
        <v>33</v>
      </c>
      <c r="D28" s="36">
        <v>40568</v>
      </c>
      <c r="E28" s="37">
        <v>8.5</v>
      </c>
      <c r="F28" s="35" t="s">
        <v>136</v>
      </c>
      <c r="G28" s="35" t="s">
        <v>137</v>
      </c>
      <c r="H28" s="35" t="s">
        <v>138</v>
      </c>
      <c r="I28" s="36">
        <v>40566</v>
      </c>
      <c r="J28" s="39" t="s">
        <v>144</v>
      </c>
      <c r="K28" s="35" t="s">
        <v>16</v>
      </c>
      <c r="L28" s="36">
        <v>40571</v>
      </c>
    </row>
    <row r="29" spans="1:12" s="35" customFormat="1" x14ac:dyDescent="0.2">
      <c r="A29" s="35">
        <v>1028</v>
      </c>
      <c r="B29" s="35" t="s">
        <v>145</v>
      </c>
      <c r="C29" s="35" t="s">
        <v>33</v>
      </c>
      <c r="D29" s="36">
        <v>40568</v>
      </c>
      <c r="E29" s="37">
        <v>14.5</v>
      </c>
      <c r="F29" s="35" t="s">
        <v>146</v>
      </c>
      <c r="G29" s="35" t="s">
        <v>147</v>
      </c>
      <c r="H29" s="35" t="s">
        <v>83</v>
      </c>
      <c r="I29" s="36">
        <v>40567</v>
      </c>
      <c r="J29" s="39" t="s">
        <v>148</v>
      </c>
      <c r="K29" s="35" t="s">
        <v>16</v>
      </c>
    </row>
    <row r="30" spans="1:12" s="35" customFormat="1" x14ac:dyDescent="0.2">
      <c r="A30" s="35">
        <v>1029</v>
      </c>
      <c r="B30" s="35" t="s">
        <v>149</v>
      </c>
      <c r="C30" s="35" t="s">
        <v>33</v>
      </c>
      <c r="D30" s="36">
        <v>40568</v>
      </c>
      <c r="E30" s="37">
        <v>4.5</v>
      </c>
      <c r="F30" s="35" t="s">
        <v>150</v>
      </c>
      <c r="G30" s="35" t="s">
        <v>151</v>
      </c>
      <c r="H30" s="35" t="s">
        <v>38</v>
      </c>
      <c r="I30" s="36">
        <v>40567</v>
      </c>
      <c r="J30" s="39" t="s">
        <v>152</v>
      </c>
      <c r="K30" s="35" t="s">
        <v>16</v>
      </c>
    </row>
    <row r="31" spans="1:12" s="35" customFormat="1" x14ac:dyDescent="0.2">
      <c r="A31" s="35">
        <v>1030</v>
      </c>
      <c r="B31" s="35" t="s">
        <v>153</v>
      </c>
      <c r="C31" s="35" t="s">
        <v>33</v>
      </c>
      <c r="D31" s="36">
        <v>40568</v>
      </c>
      <c r="E31" s="37">
        <v>2.95</v>
      </c>
      <c r="F31" s="35" t="s">
        <v>154</v>
      </c>
      <c r="G31" s="35" t="s">
        <v>155</v>
      </c>
      <c r="H31" s="35" t="s">
        <v>156</v>
      </c>
      <c r="I31" s="36">
        <v>40567</v>
      </c>
      <c r="J31" s="39" t="s">
        <v>157</v>
      </c>
      <c r="K31" s="35" t="s">
        <v>16</v>
      </c>
      <c r="L31" s="36">
        <v>40573</v>
      </c>
    </row>
    <row r="32" spans="1:12" s="35" customFormat="1" x14ac:dyDescent="0.2">
      <c r="A32" s="35">
        <v>1031</v>
      </c>
      <c r="B32" s="35" t="s">
        <v>162</v>
      </c>
      <c r="C32" s="35" t="s">
        <v>33</v>
      </c>
      <c r="D32" s="36">
        <v>40568</v>
      </c>
      <c r="E32" s="37">
        <v>14.5</v>
      </c>
      <c r="F32" s="35" t="s">
        <v>163</v>
      </c>
      <c r="G32" s="35" t="s">
        <v>164</v>
      </c>
      <c r="H32" s="35" t="s">
        <v>138</v>
      </c>
      <c r="I32" s="36">
        <v>40567</v>
      </c>
      <c r="J32" s="39" t="s">
        <v>161</v>
      </c>
      <c r="K32" s="35" t="s">
        <v>16</v>
      </c>
    </row>
    <row r="33" spans="1:12" s="35" customFormat="1" x14ac:dyDescent="0.2">
      <c r="A33" s="35">
        <v>1032</v>
      </c>
      <c r="B33" s="35" t="s">
        <v>166</v>
      </c>
      <c r="C33" s="35" t="s">
        <v>33</v>
      </c>
      <c r="D33" s="36">
        <v>40568</v>
      </c>
      <c r="E33" s="37">
        <v>25</v>
      </c>
      <c r="F33" s="35" t="s">
        <v>167</v>
      </c>
      <c r="G33" s="35" t="s">
        <v>168</v>
      </c>
      <c r="H33" s="35" t="s">
        <v>169</v>
      </c>
      <c r="I33" s="36">
        <v>40567</v>
      </c>
      <c r="J33" s="39" t="s">
        <v>165</v>
      </c>
      <c r="K33" s="35" t="s">
        <v>16</v>
      </c>
    </row>
    <row r="34" spans="1:12" s="35" customFormat="1" x14ac:dyDescent="0.2">
      <c r="A34" s="35">
        <v>1033</v>
      </c>
      <c r="B34" s="35" t="s">
        <v>158</v>
      </c>
      <c r="C34" s="35" t="s">
        <v>33</v>
      </c>
      <c r="D34" s="36">
        <v>40569</v>
      </c>
      <c r="E34" s="37">
        <v>2.95</v>
      </c>
      <c r="F34" s="35" t="s">
        <v>159</v>
      </c>
      <c r="G34" s="35" t="s">
        <v>160</v>
      </c>
      <c r="H34" s="35" t="s">
        <v>38</v>
      </c>
      <c r="I34" s="36">
        <v>40568</v>
      </c>
      <c r="J34" s="39" t="s">
        <v>170</v>
      </c>
      <c r="K34" s="35" t="s">
        <v>16</v>
      </c>
    </row>
    <row r="35" spans="1:12" s="35" customFormat="1" x14ac:dyDescent="0.2">
      <c r="A35" s="35">
        <v>1034</v>
      </c>
      <c r="B35" s="35" t="s">
        <v>171</v>
      </c>
      <c r="C35" s="35" t="s">
        <v>33</v>
      </c>
      <c r="D35" s="36">
        <v>40569</v>
      </c>
      <c r="E35" s="37">
        <v>12.95</v>
      </c>
      <c r="F35" s="35" t="s">
        <v>172</v>
      </c>
      <c r="G35" s="35" t="s">
        <v>173</v>
      </c>
      <c r="H35" s="35" t="s">
        <v>38</v>
      </c>
      <c r="I35" s="36">
        <v>40568</v>
      </c>
      <c r="J35" s="39" t="s">
        <v>174</v>
      </c>
      <c r="K35" s="35" t="s">
        <v>16</v>
      </c>
      <c r="L35" s="36">
        <v>40573</v>
      </c>
    </row>
    <row r="36" spans="1:12" s="35" customFormat="1" x14ac:dyDescent="0.2">
      <c r="A36" s="35">
        <v>1035</v>
      </c>
      <c r="B36" s="35" t="s">
        <v>175</v>
      </c>
      <c r="C36" s="35" t="s">
        <v>33</v>
      </c>
      <c r="D36" s="36">
        <v>40569</v>
      </c>
      <c r="E36" s="37">
        <v>21.95</v>
      </c>
      <c r="F36" s="35" t="s">
        <v>176</v>
      </c>
      <c r="G36" s="35" t="s">
        <v>177</v>
      </c>
      <c r="H36" s="35" t="s">
        <v>178</v>
      </c>
      <c r="I36" s="36">
        <v>40568</v>
      </c>
      <c r="J36" s="39" t="s">
        <v>179</v>
      </c>
      <c r="K36" s="35" t="s">
        <v>16</v>
      </c>
      <c r="L36" s="36">
        <v>40573</v>
      </c>
    </row>
    <row r="37" spans="1:12" s="35" customFormat="1" x14ac:dyDescent="0.2">
      <c r="A37" s="35">
        <v>1036</v>
      </c>
      <c r="B37" s="35" t="s">
        <v>180</v>
      </c>
      <c r="C37" s="35" t="s">
        <v>33</v>
      </c>
      <c r="D37" s="36">
        <v>40569</v>
      </c>
      <c r="E37" s="37">
        <v>10.95</v>
      </c>
      <c r="F37" s="35" t="s">
        <v>181</v>
      </c>
      <c r="G37" s="35" t="s">
        <v>182</v>
      </c>
      <c r="H37" s="35" t="s">
        <v>38</v>
      </c>
      <c r="I37" s="36">
        <v>40568</v>
      </c>
      <c r="J37" s="39" t="s">
        <v>183</v>
      </c>
      <c r="K37" s="35" t="s">
        <v>16</v>
      </c>
      <c r="L37" s="36">
        <v>40573</v>
      </c>
    </row>
    <row r="38" spans="1:12" s="35" customFormat="1" x14ac:dyDescent="0.2">
      <c r="A38" s="35">
        <v>1037</v>
      </c>
      <c r="B38" s="35" t="s">
        <v>184</v>
      </c>
      <c r="C38" s="35" t="s">
        <v>33</v>
      </c>
      <c r="D38" s="36">
        <v>40569</v>
      </c>
      <c r="E38" s="37">
        <v>11.95</v>
      </c>
      <c r="F38" s="35" t="s">
        <v>185</v>
      </c>
      <c r="G38" s="35" t="s">
        <v>186</v>
      </c>
      <c r="H38" s="35" t="s">
        <v>83</v>
      </c>
      <c r="I38" s="36">
        <v>40568</v>
      </c>
      <c r="J38" s="39" t="s">
        <v>187</v>
      </c>
      <c r="K38" s="35" t="s">
        <v>16</v>
      </c>
      <c r="L38" s="36">
        <v>40573</v>
      </c>
    </row>
    <row r="39" spans="1:12" s="35" customFormat="1" x14ac:dyDescent="0.2">
      <c r="A39" s="35">
        <v>1038</v>
      </c>
      <c r="B39" s="35" t="s">
        <v>188</v>
      </c>
      <c r="C39" s="35" t="s">
        <v>192</v>
      </c>
      <c r="D39" s="36">
        <v>40572</v>
      </c>
      <c r="E39" s="37">
        <v>4.75</v>
      </c>
      <c r="F39" s="35" t="s">
        <v>189</v>
      </c>
      <c r="G39" s="35" t="s">
        <v>190</v>
      </c>
      <c r="H39" s="35" t="s">
        <v>191</v>
      </c>
      <c r="I39" s="36">
        <v>40569</v>
      </c>
      <c r="J39" s="39" t="s">
        <v>193</v>
      </c>
      <c r="K39" s="35" t="s">
        <v>194</v>
      </c>
    </row>
    <row r="40" spans="1:12" s="35" customFormat="1" x14ac:dyDescent="0.2">
      <c r="A40" s="35">
        <v>1039</v>
      </c>
      <c r="B40" s="35" t="s">
        <v>195</v>
      </c>
      <c r="C40" s="35" t="s">
        <v>199</v>
      </c>
      <c r="D40" s="36">
        <v>40572</v>
      </c>
      <c r="E40" s="37">
        <v>3.5</v>
      </c>
      <c r="F40" s="35" t="s">
        <v>196</v>
      </c>
      <c r="G40" s="35" t="s">
        <v>197</v>
      </c>
      <c r="H40" s="35" t="s">
        <v>198</v>
      </c>
      <c r="I40" s="36">
        <v>40569</v>
      </c>
      <c r="J40" s="39" t="s">
        <v>200</v>
      </c>
      <c r="K40" s="35" t="s">
        <v>16</v>
      </c>
    </row>
    <row r="41" spans="1:12" s="35" customFormat="1" x14ac:dyDescent="0.2">
      <c r="A41" s="35">
        <v>1040</v>
      </c>
      <c r="B41" s="35" t="s">
        <v>201</v>
      </c>
      <c r="C41" s="35" t="s">
        <v>33</v>
      </c>
      <c r="D41" s="36">
        <v>40572</v>
      </c>
      <c r="E41" s="37">
        <v>8.4</v>
      </c>
      <c r="F41" s="35" t="s">
        <v>202</v>
      </c>
      <c r="G41" s="35" t="s">
        <v>203</v>
      </c>
      <c r="H41" s="35" t="s">
        <v>38</v>
      </c>
      <c r="I41" s="36">
        <v>40569</v>
      </c>
      <c r="J41" s="39" t="s">
        <v>204</v>
      </c>
      <c r="K41" s="35" t="s">
        <v>16</v>
      </c>
    </row>
    <row r="42" spans="1:12" s="35" customFormat="1" x14ac:dyDescent="0.2">
      <c r="A42" s="35">
        <v>1041</v>
      </c>
      <c r="B42" s="35" t="s">
        <v>205</v>
      </c>
      <c r="C42" s="35" t="s">
        <v>33</v>
      </c>
      <c r="D42" s="36">
        <v>40572</v>
      </c>
      <c r="E42" s="37">
        <v>18.5</v>
      </c>
      <c r="F42" s="35" t="s">
        <v>206</v>
      </c>
      <c r="G42" s="35" t="s">
        <v>207</v>
      </c>
      <c r="H42" s="35" t="s">
        <v>38</v>
      </c>
      <c r="I42" s="36">
        <v>40569</v>
      </c>
      <c r="J42" s="39" t="s">
        <v>208</v>
      </c>
      <c r="K42" s="35" t="s">
        <v>16</v>
      </c>
      <c r="L42" s="36">
        <v>40574</v>
      </c>
    </row>
    <row r="43" spans="1:12" s="35" customFormat="1" x14ac:dyDescent="0.2">
      <c r="A43" s="35">
        <v>1042</v>
      </c>
      <c r="B43" s="35" t="s">
        <v>241</v>
      </c>
      <c r="C43" s="35" t="s">
        <v>192</v>
      </c>
      <c r="D43" s="36">
        <v>40574</v>
      </c>
      <c r="E43" s="37">
        <v>6.95</v>
      </c>
      <c r="F43" s="35" t="s">
        <v>242</v>
      </c>
      <c r="G43" s="35" t="s">
        <v>243</v>
      </c>
      <c r="H43" s="35" t="s">
        <v>244</v>
      </c>
      <c r="I43" s="36">
        <v>40572</v>
      </c>
      <c r="J43" s="39" t="s">
        <v>212</v>
      </c>
      <c r="K43" s="35" t="s">
        <v>194</v>
      </c>
      <c r="L43" s="36">
        <v>40577</v>
      </c>
    </row>
    <row r="44" spans="1:12" s="35" customFormat="1" x14ac:dyDescent="0.2">
      <c r="A44" s="35">
        <v>1043</v>
      </c>
      <c r="B44" s="35" t="s">
        <v>222</v>
      </c>
      <c r="C44" s="35" t="s">
        <v>199</v>
      </c>
      <c r="D44" s="36">
        <v>40573</v>
      </c>
      <c r="E44" s="37">
        <v>4.95</v>
      </c>
      <c r="F44" s="35" t="s">
        <v>223</v>
      </c>
      <c r="G44" s="35" t="s">
        <v>224</v>
      </c>
      <c r="H44" s="35" t="s">
        <v>225</v>
      </c>
      <c r="I44" s="36">
        <v>40572</v>
      </c>
      <c r="J44" s="39" t="s">
        <v>212</v>
      </c>
      <c r="K44" s="35" t="s">
        <v>16</v>
      </c>
      <c r="L44" s="36">
        <v>40577</v>
      </c>
    </row>
    <row r="45" spans="1:12" s="35" customFormat="1" x14ac:dyDescent="0.2">
      <c r="A45" s="35">
        <v>1044</v>
      </c>
      <c r="B45" s="35" t="s">
        <v>227</v>
      </c>
      <c r="C45" s="35" t="s">
        <v>199</v>
      </c>
      <c r="D45" s="36">
        <v>40573</v>
      </c>
      <c r="E45" s="37">
        <v>12.95</v>
      </c>
      <c r="F45" s="35" t="s">
        <v>228</v>
      </c>
      <c r="G45" s="35" t="s">
        <v>229</v>
      </c>
      <c r="H45" s="35" t="s">
        <v>230</v>
      </c>
      <c r="I45" s="36">
        <v>40572</v>
      </c>
      <c r="J45" s="39" t="s">
        <v>217</v>
      </c>
      <c r="K45" s="35" t="s">
        <v>16</v>
      </c>
      <c r="L45" s="36">
        <v>40577</v>
      </c>
    </row>
    <row r="46" spans="1:12" s="35" customFormat="1" x14ac:dyDescent="0.2">
      <c r="A46" s="35">
        <v>1045</v>
      </c>
      <c r="B46" s="35" t="s">
        <v>218</v>
      </c>
      <c r="C46" s="35" t="s">
        <v>69</v>
      </c>
      <c r="D46" s="36">
        <v>40573</v>
      </c>
      <c r="E46" s="37">
        <v>6.95</v>
      </c>
      <c r="F46" s="35" t="s">
        <v>219</v>
      </c>
      <c r="G46" s="35" t="s">
        <v>220</v>
      </c>
      <c r="H46" s="35" t="s">
        <v>110</v>
      </c>
      <c r="I46" s="36">
        <v>40572</v>
      </c>
      <c r="J46" s="39" t="s">
        <v>221</v>
      </c>
      <c r="K46" s="35" t="s">
        <v>16</v>
      </c>
    </row>
    <row r="47" spans="1:12" s="35" customFormat="1" x14ac:dyDescent="0.2">
      <c r="A47" s="35">
        <v>1046</v>
      </c>
      <c r="B47" s="35" t="s">
        <v>209</v>
      </c>
      <c r="C47" s="35" t="s">
        <v>33</v>
      </c>
      <c r="D47" s="36">
        <v>40573</v>
      </c>
      <c r="E47" s="37">
        <v>2.95</v>
      </c>
      <c r="F47" s="35" t="s">
        <v>210</v>
      </c>
      <c r="G47" s="35" t="s">
        <v>211</v>
      </c>
      <c r="H47" s="35" t="s">
        <v>83</v>
      </c>
      <c r="I47" s="36">
        <v>40572</v>
      </c>
      <c r="J47" s="39" t="s">
        <v>226</v>
      </c>
      <c r="K47" s="35" t="s">
        <v>16</v>
      </c>
    </row>
    <row r="48" spans="1:12" s="35" customFormat="1" x14ac:dyDescent="0.2">
      <c r="A48" s="35">
        <v>1047</v>
      </c>
      <c r="B48" s="35" t="s">
        <v>209</v>
      </c>
      <c r="C48" s="35" t="s">
        <v>33</v>
      </c>
      <c r="D48" s="36">
        <v>40573</v>
      </c>
      <c r="E48" s="37">
        <v>2.95</v>
      </c>
      <c r="F48" s="35" t="s">
        <v>210</v>
      </c>
      <c r="G48" s="35" t="s">
        <v>211</v>
      </c>
      <c r="H48" s="35" t="s">
        <v>83</v>
      </c>
      <c r="I48" s="36">
        <v>40572</v>
      </c>
      <c r="J48" s="39" t="s">
        <v>231</v>
      </c>
      <c r="K48" s="35" t="s">
        <v>16</v>
      </c>
    </row>
    <row r="49" spans="1:13" s="35" customFormat="1" x14ac:dyDescent="0.2">
      <c r="A49" s="35">
        <v>1048</v>
      </c>
      <c r="B49" s="35" t="s">
        <v>213</v>
      </c>
      <c r="C49" s="35" t="s">
        <v>33</v>
      </c>
      <c r="D49" s="36">
        <v>40573</v>
      </c>
      <c r="E49" s="37">
        <v>12.95</v>
      </c>
      <c r="F49" s="35" t="s">
        <v>214</v>
      </c>
      <c r="G49" s="35" t="s">
        <v>215</v>
      </c>
      <c r="H49" s="35" t="s">
        <v>216</v>
      </c>
      <c r="I49" s="36">
        <v>40572</v>
      </c>
      <c r="J49" s="39" t="s">
        <v>235</v>
      </c>
      <c r="K49" s="35" t="s">
        <v>16</v>
      </c>
    </row>
    <row r="50" spans="1:13" s="35" customFormat="1" x14ac:dyDescent="0.2">
      <c r="A50" s="35">
        <v>1049</v>
      </c>
      <c r="B50" s="35" t="s">
        <v>232</v>
      </c>
      <c r="C50" s="35" t="s">
        <v>33</v>
      </c>
      <c r="D50" s="36">
        <v>40573</v>
      </c>
      <c r="E50" s="37">
        <v>4.25</v>
      </c>
      <c r="F50" s="35" t="s">
        <v>233</v>
      </c>
      <c r="G50" s="35" t="s">
        <v>234</v>
      </c>
      <c r="H50" s="35" t="s">
        <v>38</v>
      </c>
      <c r="I50" s="36">
        <v>40572</v>
      </c>
      <c r="J50" s="39" t="s">
        <v>240</v>
      </c>
      <c r="K50" s="35" t="s">
        <v>16</v>
      </c>
      <c r="L50" s="36">
        <v>40577</v>
      </c>
    </row>
    <row r="51" spans="1:13" s="35" customFormat="1" x14ac:dyDescent="0.2">
      <c r="A51" s="35">
        <v>1050</v>
      </c>
      <c r="B51" s="35" t="s">
        <v>236</v>
      </c>
      <c r="C51" s="35" t="s">
        <v>33</v>
      </c>
      <c r="D51" s="36">
        <v>40573</v>
      </c>
      <c r="E51" s="37">
        <v>3.25</v>
      </c>
      <c r="F51" s="35" t="s">
        <v>237</v>
      </c>
      <c r="G51" s="35" t="s">
        <v>238</v>
      </c>
      <c r="H51" s="35" t="s">
        <v>239</v>
      </c>
      <c r="I51" s="36">
        <v>40572</v>
      </c>
      <c r="J51" s="39" t="s">
        <v>245</v>
      </c>
      <c r="K51" s="35" t="s">
        <v>16</v>
      </c>
      <c r="L51" s="36">
        <v>40577</v>
      </c>
    </row>
    <row r="52" spans="1:13" s="35" customFormat="1" x14ac:dyDescent="0.2">
      <c r="A52" s="35">
        <v>1051</v>
      </c>
      <c r="B52" s="35" t="s">
        <v>246</v>
      </c>
      <c r="C52" s="35" t="s">
        <v>199</v>
      </c>
      <c r="D52" s="36">
        <v>40574</v>
      </c>
      <c r="E52" s="37">
        <v>4.25</v>
      </c>
      <c r="F52" s="35" t="s">
        <v>247</v>
      </c>
      <c r="G52" s="35" t="s">
        <v>248</v>
      </c>
      <c r="H52" s="35" t="s">
        <v>249</v>
      </c>
      <c r="I52" s="36">
        <v>40573</v>
      </c>
      <c r="J52" s="39" t="s">
        <v>250</v>
      </c>
      <c r="K52" s="35" t="s">
        <v>16</v>
      </c>
    </row>
    <row r="53" spans="1:13" s="35" customFormat="1" x14ac:dyDescent="0.2">
      <c r="A53" s="35">
        <v>1052</v>
      </c>
      <c r="B53" s="35" t="s">
        <v>263</v>
      </c>
      <c r="C53" s="35" t="s">
        <v>44</v>
      </c>
      <c r="D53" s="36">
        <v>40574</v>
      </c>
      <c r="E53" s="37">
        <v>29.95</v>
      </c>
      <c r="F53" s="35" t="s">
        <v>264</v>
      </c>
      <c r="G53" s="35" t="s">
        <v>265</v>
      </c>
      <c r="H53" s="35" t="s">
        <v>266</v>
      </c>
      <c r="I53" s="36">
        <v>40573</v>
      </c>
      <c r="J53" s="39" t="s">
        <v>84</v>
      </c>
      <c r="K53" s="35" t="s">
        <v>16</v>
      </c>
    </row>
    <row r="54" spans="1:13" s="35" customFormat="1" x14ac:dyDescent="0.2">
      <c r="A54" s="35">
        <v>1053</v>
      </c>
      <c r="B54" s="35" t="s">
        <v>251</v>
      </c>
      <c r="C54" s="35" t="s">
        <v>33</v>
      </c>
      <c r="D54" s="36">
        <v>40574</v>
      </c>
      <c r="E54" s="37">
        <v>5.25</v>
      </c>
      <c r="F54" s="35" t="s">
        <v>252</v>
      </c>
      <c r="G54" s="35" t="s">
        <v>253</v>
      </c>
      <c r="H54" s="35" t="s">
        <v>254</v>
      </c>
      <c r="I54" s="36">
        <v>40573</v>
      </c>
      <c r="J54" s="39" t="s">
        <v>258</v>
      </c>
      <c r="K54" s="35" t="s">
        <v>16</v>
      </c>
    </row>
    <row r="55" spans="1:13" s="35" customFormat="1" x14ac:dyDescent="0.2">
      <c r="A55" s="35">
        <v>1054</v>
      </c>
      <c r="B55" s="35" t="s">
        <v>255</v>
      </c>
      <c r="C55" s="35" t="s">
        <v>33</v>
      </c>
      <c r="D55" s="36">
        <v>40574</v>
      </c>
      <c r="E55" s="37">
        <v>4.95</v>
      </c>
      <c r="F55" s="35" t="s">
        <v>256</v>
      </c>
      <c r="G55" s="35" t="s">
        <v>257</v>
      </c>
      <c r="H55" s="35" t="s">
        <v>38</v>
      </c>
      <c r="I55" s="36">
        <v>40573</v>
      </c>
      <c r="J55" s="39" t="s">
        <v>262</v>
      </c>
      <c r="K55" s="35" t="s">
        <v>16</v>
      </c>
    </row>
    <row r="56" spans="1:13" s="35" customFormat="1" x14ac:dyDescent="0.2">
      <c r="A56" s="35">
        <v>1055</v>
      </c>
      <c r="B56" s="35" t="s">
        <v>259</v>
      </c>
      <c r="C56" s="35" t="s">
        <v>33</v>
      </c>
      <c r="D56" s="36">
        <v>40574</v>
      </c>
      <c r="E56" s="37">
        <v>21.5</v>
      </c>
      <c r="F56" s="35" t="s">
        <v>260</v>
      </c>
      <c r="G56" s="35" t="s">
        <v>261</v>
      </c>
      <c r="H56" s="35" t="s">
        <v>38</v>
      </c>
      <c r="I56" s="36">
        <v>40573</v>
      </c>
      <c r="J56" s="39" t="s">
        <v>267</v>
      </c>
      <c r="K56" s="35" t="s">
        <v>16</v>
      </c>
    </row>
    <row r="57" spans="1:13" s="35" customFormat="1" x14ac:dyDescent="0.2">
      <c r="A57" s="35">
        <v>1056</v>
      </c>
      <c r="B57" s="35" t="s">
        <v>268</v>
      </c>
      <c r="C57" s="35" t="s">
        <v>33</v>
      </c>
      <c r="D57" s="36">
        <v>40574</v>
      </c>
      <c r="E57" s="37">
        <v>22</v>
      </c>
      <c r="F57" s="35" t="s">
        <v>269</v>
      </c>
      <c r="G57" s="35" t="s">
        <v>270</v>
      </c>
      <c r="H57" s="35" t="s">
        <v>78</v>
      </c>
      <c r="I57" s="36">
        <v>40573</v>
      </c>
      <c r="J57" s="39" t="s">
        <v>271</v>
      </c>
      <c r="K57" s="35" t="s">
        <v>16</v>
      </c>
    </row>
    <row r="58" spans="1:13" s="35" customFormat="1" x14ac:dyDescent="0.2">
      <c r="A58" s="35">
        <v>1057</v>
      </c>
      <c r="B58" s="35" t="s">
        <v>272</v>
      </c>
      <c r="C58" s="35" t="s">
        <v>33</v>
      </c>
      <c r="D58" s="36">
        <v>40574</v>
      </c>
      <c r="E58" s="37">
        <v>14.95</v>
      </c>
      <c r="F58" s="35" t="s">
        <v>273</v>
      </c>
      <c r="G58" s="35" t="s">
        <v>274</v>
      </c>
      <c r="H58" s="35" t="s">
        <v>115</v>
      </c>
      <c r="I58" s="36">
        <v>40573</v>
      </c>
      <c r="J58" s="39" t="s">
        <v>275</v>
      </c>
      <c r="K58" s="35" t="s">
        <v>16</v>
      </c>
    </row>
    <row r="59" spans="1:13" s="35" customFormat="1" x14ac:dyDescent="0.2">
      <c r="A59" s="35">
        <v>1058</v>
      </c>
      <c r="B59" s="35" t="s">
        <v>276</v>
      </c>
      <c r="C59" s="35" t="s">
        <v>33</v>
      </c>
      <c r="D59" s="36">
        <v>40575</v>
      </c>
      <c r="E59" s="37">
        <v>2.95</v>
      </c>
      <c r="F59" s="35" t="s">
        <v>277</v>
      </c>
      <c r="G59" s="35" t="s">
        <v>278</v>
      </c>
      <c r="H59" s="35" t="s">
        <v>279</v>
      </c>
      <c r="I59" s="36">
        <v>40574</v>
      </c>
      <c r="J59" s="39" t="s">
        <v>280</v>
      </c>
      <c r="K59" s="35" t="s">
        <v>16</v>
      </c>
      <c r="L59" s="36">
        <v>40577</v>
      </c>
    </row>
    <row r="60" spans="1:13" s="35" customFormat="1" x14ac:dyDescent="0.2">
      <c r="A60" s="35">
        <v>1059</v>
      </c>
      <c r="B60" s="35" t="s">
        <v>281</v>
      </c>
      <c r="C60" s="35" t="s">
        <v>33</v>
      </c>
      <c r="D60" s="36">
        <v>40575</v>
      </c>
      <c r="E60" s="37">
        <v>19.95</v>
      </c>
      <c r="F60" s="35" t="s">
        <v>282</v>
      </c>
      <c r="G60" s="35" t="s">
        <v>283</v>
      </c>
      <c r="H60" s="35" t="s">
        <v>78</v>
      </c>
      <c r="I60" s="36">
        <v>40574</v>
      </c>
      <c r="J60" s="39" t="s">
        <v>284</v>
      </c>
      <c r="K60" s="35" t="s">
        <v>16</v>
      </c>
      <c r="L60" s="36">
        <v>40579</v>
      </c>
    </row>
    <row r="61" spans="1:13" s="35" customFormat="1" x14ac:dyDescent="0.2">
      <c r="A61" s="35">
        <v>1060</v>
      </c>
      <c r="B61" s="35" t="s">
        <v>285</v>
      </c>
      <c r="C61" s="35" t="s">
        <v>33</v>
      </c>
      <c r="D61" s="36">
        <v>40575</v>
      </c>
      <c r="E61" s="37">
        <v>12.95</v>
      </c>
      <c r="F61" s="35" t="s">
        <v>286</v>
      </c>
      <c r="G61" s="35" t="s">
        <v>287</v>
      </c>
      <c r="H61" s="35" t="s">
        <v>138</v>
      </c>
      <c r="I61" s="36">
        <v>40574</v>
      </c>
      <c r="J61" s="39" t="s">
        <v>288</v>
      </c>
      <c r="K61" s="35" t="s">
        <v>16</v>
      </c>
      <c r="L61" s="36">
        <v>40579</v>
      </c>
    </row>
    <row r="62" spans="1:13" s="35" customFormat="1" x14ac:dyDescent="0.2">
      <c r="A62" s="35">
        <v>1061</v>
      </c>
      <c r="B62" s="35" t="s">
        <v>285</v>
      </c>
      <c r="C62" s="35" t="s">
        <v>33</v>
      </c>
      <c r="D62" s="36">
        <v>40575</v>
      </c>
      <c r="E62" s="37">
        <v>12.95</v>
      </c>
      <c r="F62" s="35" t="s">
        <v>286</v>
      </c>
      <c r="G62" s="35" t="s">
        <v>287</v>
      </c>
      <c r="H62" s="35" t="s">
        <v>138</v>
      </c>
      <c r="I62" s="36">
        <v>40574</v>
      </c>
      <c r="J62" s="39" t="s">
        <v>288</v>
      </c>
      <c r="K62" s="35" t="s">
        <v>16</v>
      </c>
      <c r="L62" s="36">
        <v>40579</v>
      </c>
    </row>
    <row r="63" spans="1:13" s="35" customFormat="1" x14ac:dyDescent="0.2">
      <c r="C63" s="36"/>
      <c r="D63" s="36"/>
      <c r="E63" s="37"/>
    </row>
    <row r="64" spans="1:13" x14ac:dyDescent="0.2">
      <c r="C64" s="1"/>
      <c r="D64" s="1"/>
      <c r="E64" s="2"/>
    </row>
    <row r="65" spans="3:12" x14ac:dyDescent="0.2">
      <c r="C65" s="1"/>
      <c r="D65" s="1"/>
      <c r="E65" s="2"/>
    </row>
    <row r="66" spans="3:12" x14ac:dyDescent="0.2">
      <c r="C66" s="1"/>
      <c r="D66" s="1"/>
      <c r="E66" s="2"/>
    </row>
    <row r="67" spans="3:12" x14ac:dyDescent="0.2">
      <c r="C67" s="1"/>
      <c r="D67" s="1"/>
      <c r="E67" s="2"/>
    </row>
    <row r="68" spans="3:12" x14ac:dyDescent="0.2">
      <c r="C68" s="1"/>
      <c r="D68" s="1"/>
      <c r="E68" s="2"/>
    </row>
    <row r="69" spans="3:12" x14ac:dyDescent="0.2">
      <c r="C69" s="1"/>
      <c r="D69" s="1"/>
      <c r="E69" s="2"/>
      <c r="L69" s="1"/>
    </row>
    <row r="70" spans="3:12" x14ac:dyDescent="0.2">
      <c r="C70" s="1"/>
      <c r="D70" s="1"/>
      <c r="E70" s="2"/>
      <c r="L70" s="1"/>
    </row>
    <row r="71" spans="3:12" x14ac:dyDescent="0.2">
      <c r="C71" s="1"/>
      <c r="D71" s="1"/>
      <c r="E71" s="2"/>
    </row>
    <row r="72" spans="3:12" x14ac:dyDescent="0.2">
      <c r="C72" s="1"/>
      <c r="D72" s="1"/>
      <c r="E72" s="2"/>
      <c r="L72" s="1"/>
    </row>
    <row r="73" spans="3:12" x14ac:dyDescent="0.2">
      <c r="C73" s="1"/>
      <c r="D73" s="1"/>
      <c r="E73" s="2"/>
      <c r="L73" s="1"/>
    </row>
    <row r="74" spans="3:12" x14ac:dyDescent="0.2">
      <c r="C74" s="1"/>
      <c r="D74" s="1"/>
      <c r="E74" s="2"/>
    </row>
    <row r="75" spans="3:12" x14ac:dyDescent="0.2">
      <c r="C75" s="1"/>
      <c r="D75" s="1"/>
      <c r="E75" s="2"/>
    </row>
    <row r="76" spans="3:12" x14ac:dyDescent="0.2">
      <c r="C76" s="1"/>
      <c r="D76" s="1"/>
      <c r="E76" s="2"/>
    </row>
    <row r="77" spans="3:12" x14ac:dyDescent="0.2">
      <c r="C77" s="1"/>
      <c r="D77" s="1"/>
      <c r="E77" s="2"/>
    </row>
    <row r="78" spans="3:12" x14ac:dyDescent="0.2">
      <c r="C78" s="1"/>
      <c r="D78" s="1"/>
      <c r="E78" s="2"/>
    </row>
    <row r="79" spans="3:12" x14ac:dyDescent="0.2">
      <c r="C79" s="1"/>
      <c r="D79" s="1"/>
      <c r="E79" s="2"/>
    </row>
    <row r="80" spans="3:12" x14ac:dyDescent="0.2">
      <c r="C80" s="1"/>
      <c r="D80" s="1"/>
      <c r="E80" s="2"/>
    </row>
    <row r="81" spans="3:5" x14ac:dyDescent="0.2">
      <c r="C81" s="1"/>
      <c r="D81" s="1"/>
      <c r="E81" s="2"/>
    </row>
    <row r="82" spans="3:5" x14ac:dyDescent="0.2">
      <c r="C82" s="1"/>
      <c r="D82" s="1"/>
      <c r="E82" s="2"/>
    </row>
    <row r="83" spans="3:5" x14ac:dyDescent="0.2">
      <c r="C83" s="1"/>
      <c r="D83" s="1"/>
      <c r="E83" s="2"/>
    </row>
    <row r="84" spans="3:5" x14ac:dyDescent="0.2">
      <c r="C84" s="1"/>
      <c r="D84" s="1"/>
      <c r="E84" s="2"/>
    </row>
    <row r="85" spans="3:5" x14ac:dyDescent="0.2">
      <c r="C85" s="1"/>
      <c r="D85" s="1"/>
      <c r="E85" s="2"/>
    </row>
    <row r="86" spans="3:5" x14ac:dyDescent="0.2">
      <c r="C86" s="1"/>
      <c r="D86" s="1"/>
      <c r="E86" s="2"/>
    </row>
    <row r="87" spans="3:5" x14ac:dyDescent="0.2">
      <c r="C87" s="1"/>
      <c r="D87" s="1"/>
      <c r="E87" s="2"/>
    </row>
    <row r="88" spans="3:5" x14ac:dyDescent="0.2">
      <c r="C88" s="1"/>
      <c r="D88" s="1"/>
      <c r="E88" s="2"/>
    </row>
  </sheetData>
  <sortState ref="A2:L62">
    <sortCondition ref="C2:C62"/>
  </sortState>
  <pageMargins left="0.25" right="0.25" top="0.75" bottom="0.75" header="0.3" footer="0.3"/>
  <pageSetup scale="98" orientation="portrait" horizontalDpi="200" verticalDpi="200" r:id="rId1"/>
  <colBreaks count="1" manualBreakCount="1">
    <brk id="5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I8" sqref="I8"/>
    </sheetView>
  </sheetViews>
  <sheetFormatPr defaultRowHeight="12.75" x14ac:dyDescent="0.2"/>
  <cols>
    <col min="1" max="1" width="14.5703125" bestFit="1" customWidth="1"/>
    <col min="2" max="2" width="11.5703125" bestFit="1" customWidth="1"/>
    <col min="3" max="3" width="11.42578125" bestFit="1" customWidth="1"/>
    <col min="4" max="4" width="11.28515625" bestFit="1" customWidth="1"/>
    <col min="5" max="5" width="14.28515625" bestFit="1" customWidth="1"/>
    <col min="8" max="8" width="11.28515625" customWidth="1"/>
  </cols>
  <sheetData>
    <row r="1" spans="1:9" ht="15" x14ac:dyDescent="0.25">
      <c r="A1" s="14" t="s">
        <v>340</v>
      </c>
      <c r="B1" s="14" t="s">
        <v>295</v>
      </c>
      <c r="C1" s="14"/>
      <c r="D1" s="14" t="s">
        <v>297</v>
      </c>
      <c r="E1" s="14" t="s">
        <v>298</v>
      </c>
    </row>
    <row r="2" spans="1:9" ht="15" x14ac:dyDescent="0.25">
      <c r="A2" s="13" t="s">
        <v>310</v>
      </c>
      <c r="B2" s="13" t="s">
        <v>299</v>
      </c>
      <c r="C2" s="13">
        <v>50</v>
      </c>
      <c r="D2" s="13">
        <v>1500000</v>
      </c>
      <c r="E2" s="13">
        <v>75000000</v>
      </c>
    </row>
    <row r="3" spans="1:9" ht="15" x14ac:dyDescent="0.25">
      <c r="A3" s="13" t="s">
        <v>311</v>
      </c>
      <c r="B3" s="13" t="s">
        <v>300</v>
      </c>
      <c r="C3" s="13">
        <v>55</v>
      </c>
      <c r="D3" s="13">
        <v>1700000</v>
      </c>
      <c r="E3" s="13">
        <v>93500000</v>
      </c>
    </row>
    <row r="4" spans="1:9" ht="15" x14ac:dyDescent="0.25">
      <c r="A4" s="13" t="s">
        <v>312</v>
      </c>
      <c r="B4" s="13" t="s">
        <v>301</v>
      </c>
      <c r="C4" s="13">
        <v>50</v>
      </c>
      <c r="D4" s="13">
        <v>4000000</v>
      </c>
      <c r="E4" s="13">
        <v>200000000</v>
      </c>
    </row>
    <row r="5" spans="1:9" ht="15" x14ac:dyDescent="0.25">
      <c r="A5" s="13" t="s">
        <v>313</v>
      </c>
      <c r="B5" s="13" t="s">
        <v>302</v>
      </c>
      <c r="C5" s="13">
        <v>25</v>
      </c>
      <c r="D5" s="13">
        <v>3200000</v>
      </c>
      <c r="E5" s="13">
        <v>80000000</v>
      </c>
    </row>
    <row r="6" spans="1:9" ht="15" x14ac:dyDescent="0.25">
      <c r="A6" s="13" t="s">
        <v>314</v>
      </c>
      <c r="B6" s="13" t="s">
        <v>303</v>
      </c>
      <c r="C6" s="13">
        <v>35</v>
      </c>
      <c r="D6" s="13">
        <v>1900000</v>
      </c>
      <c r="E6" s="13">
        <v>66500000</v>
      </c>
    </row>
    <row r="7" spans="1:9" ht="18.75" x14ac:dyDescent="0.3">
      <c r="A7" s="13" t="s">
        <v>315</v>
      </c>
      <c r="B7" s="13" t="s">
        <v>304</v>
      </c>
      <c r="C7" s="13">
        <v>75</v>
      </c>
      <c r="D7" s="13">
        <v>2500000</v>
      </c>
      <c r="E7" s="13">
        <v>187500000</v>
      </c>
      <c r="H7" s="15"/>
    </row>
    <row r="8" spans="1:9" ht="15" x14ac:dyDescent="0.25">
      <c r="A8" s="13" t="s">
        <v>318</v>
      </c>
      <c r="B8" s="13" t="s">
        <v>302</v>
      </c>
      <c r="C8" s="13">
        <v>60</v>
      </c>
      <c r="D8" s="13">
        <v>3200000</v>
      </c>
      <c r="E8" s="13">
        <v>192000000</v>
      </c>
      <c r="H8" s="16"/>
      <c r="I8" s="17"/>
    </row>
    <row r="9" spans="1:9" ht="15" x14ac:dyDescent="0.25">
      <c r="A9" s="13" t="s">
        <v>320</v>
      </c>
      <c r="B9" s="13" t="s">
        <v>299</v>
      </c>
      <c r="C9" s="13">
        <v>120</v>
      </c>
      <c r="D9" s="13">
        <v>1500000</v>
      </c>
      <c r="E9" s="13">
        <v>180000000</v>
      </c>
      <c r="H9" s="16"/>
      <c r="I9" s="17">
        <f>COUNT(B1:B29,C1:C29)</f>
        <v>28</v>
      </c>
    </row>
    <row r="10" spans="1:9" ht="15" x14ac:dyDescent="0.25">
      <c r="A10" s="13" t="s">
        <v>323</v>
      </c>
      <c r="B10" s="13" t="s">
        <v>300</v>
      </c>
      <c r="C10" s="13">
        <v>85</v>
      </c>
      <c r="D10" s="13">
        <v>1700000</v>
      </c>
      <c r="E10" s="13">
        <v>144500000</v>
      </c>
      <c r="H10" s="16"/>
      <c r="I10" s="17"/>
    </row>
    <row r="11" spans="1:9" ht="15" x14ac:dyDescent="0.25">
      <c r="A11" s="13" t="s">
        <v>326</v>
      </c>
      <c r="B11" s="13" t="s">
        <v>301</v>
      </c>
      <c r="C11" s="13">
        <v>120</v>
      </c>
      <c r="D11" s="13">
        <v>4000000</v>
      </c>
      <c r="E11" s="13">
        <v>480000000</v>
      </c>
    </row>
    <row r="12" spans="1:9" ht="15" x14ac:dyDescent="0.25">
      <c r="A12" s="13" t="s">
        <v>330</v>
      </c>
      <c r="B12" s="13" t="s">
        <v>302</v>
      </c>
      <c r="C12" s="13">
        <v>20</v>
      </c>
      <c r="D12" s="13">
        <v>3200000</v>
      </c>
      <c r="E12" s="13">
        <v>64000000</v>
      </c>
    </row>
    <row r="13" spans="1:9" ht="15" x14ac:dyDescent="0.25">
      <c r="A13" s="13" t="s">
        <v>333</v>
      </c>
      <c r="B13" s="13" t="s">
        <v>303</v>
      </c>
      <c r="C13" s="13">
        <v>110</v>
      </c>
      <c r="D13" s="13">
        <v>1900000</v>
      </c>
      <c r="E13" s="13">
        <v>209000000</v>
      </c>
    </row>
    <row r="14" spans="1:9" ht="15" x14ac:dyDescent="0.25">
      <c r="A14" s="13" t="s">
        <v>316</v>
      </c>
      <c r="B14" s="13" t="s">
        <v>304</v>
      </c>
      <c r="C14" s="13">
        <v>62</v>
      </c>
      <c r="D14" s="13">
        <v>2500000</v>
      </c>
      <c r="E14" s="13">
        <v>155000000</v>
      </c>
    </row>
    <row r="15" spans="1:9" ht="15" x14ac:dyDescent="0.25">
      <c r="A15" s="13" t="s">
        <v>327</v>
      </c>
      <c r="B15" s="13" t="s">
        <v>301</v>
      </c>
      <c r="C15" s="13">
        <v>110</v>
      </c>
      <c r="D15" s="13">
        <v>4000000</v>
      </c>
      <c r="E15" s="13">
        <v>440000000</v>
      </c>
    </row>
    <row r="16" spans="1:9" ht="15" x14ac:dyDescent="0.25">
      <c r="A16" s="13" t="s">
        <v>321</v>
      </c>
      <c r="B16" s="13" t="s">
        <v>299</v>
      </c>
      <c r="C16" s="13">
        <v>56</v>
      </c>
      <c r="D16" s="13">
        <v>1500000</v>
      </c>
      <c r="E16" s="13">
        <v>84000000</v>
      </c>
    </row>
    <row r="17" spans="1:5" ht="15" x14ac:dyDescent="0.25">
      <c r="A17" s="13" t="s">
        <v>324</v>
      </c>
      <c r="B17" s="13" t="s">
        <v>300</v>
      </c>
      <c r="C17" s="13">
        <v>82</v>
      </c>
      <c r="D17" s="13">
        <v>1700000</v>
      </c>
      <c r="E17" s="13">
        <v>139400000</v>
      </c>
    </row>
    <row r="18" spans="1:5" ht="15" x14ac:dyDescent="0.25">
      <c r="A18" s="13" t="s">
        <v>328</v>
      </c>
      <c r="B18" s="13" t="s">
        <v>301</v>
      </c>
      <c r="C18" s="13">
        <v>100</v>
      </c>
      <c r="D18" s="13">
        <v>4000000</v>
      </c>
      <c r="E18" s="13">
        <v>400000000</v>
      </c>
    </row>
    <row r="19" spans="1:5" ht="15" x14ac:dyDescent="0.25">
      <c r="A19" s="13" t="s">
        <v>331</v>
      </c>
      <c r="B19" s="13" t="s">
        <v>302</v>
      </c>
      <c r="C19" s="13">
        <v>50</v>
      </c>
      <c r="D19" s="13">
        <v>3200000</v>
      </c>
      <c r="E19" s="13">
        <v>160000000</v>
      </c>
    </row>
    <row r="20" spans="1:5" ht="15" x14ac:dyDescent="0.25">
      <c r="A20" s="13" t="s">
        <v>334</v>
      </c>
      <c r="B20" s="13" t="s">
        <v>303</v>
      </c>
      <c r="C20" s="13">
        <v>35</v>
      </c>
      <c r="D20" s="13">
        <v>1900000</v>
      </c>
      <c r="E20" s="13">
        <v>66500000</v>
      </c>
    </row>
    <row r="21" spans="1:5" ht="15" x14ac:dyDescent="0.25">
      <c r="A21" s="13" t="s">
        <v>317</v>
      </c>
      <c r="B21" s="13" t="s">
        <v>304</v>
      </c>
      <c r="C21" s="13">
        <v>48</v>
      </c>
      <c r="D21" s="13">
        <v>2500000</v>
      </c>
      <c r="E21" s="13">
        <v>120000000</v>
      </c>
    </row>
    <row r="22" spans="1:5" ht="15" x14ac:dyDescent="0.25">
      <c r="A22" s="13" t="s">
        <v>336</v>
      </c>
      <c r="B22" s="13" t="s">
        <v>304</v>
      </c>
      <c r="C22" s="13">
        <v>50</v>
      </c>
      <c r="D22" s="13">
        <v>2500000</v>
      </c>
      <c r="E22" s="13">
        <v>125000000</v>
      </c>
    </row>
    <row r="23" spans="1:5" ht="15" x14ac:dyDescent="0.25">
      <c r="A23" s="13" t="s">
        <v>322</v>
      </c>
      <c r="B23" s="13" t="s">
        <v>299</v>
      </c>
      <c r="C23" s="13">
        <v>100</v>
      </c>
      <c r="D23" s="13">
        <v>1500000</v>
      </c>
      <c r="E23" s="13">
        <v>150000000</v>
      </c>
    </row>
    <row r="24" spans="1:5" ht="15" x14ac:dyDescent="0.25">
      <c r="A24" s="13" t="s">
        <v>325</v>
      </c>
      <c r="B24" s="13" t="s">
        <v>300</v>
      </c>
      <c r="C24" s="13">
        <v>150</v>
      </c>
      <c r="D24" s="13">
        <v>1700000</v>
      </c>
      <c r="E24" s="13">
        <v>255000000</v>
      </c>
    </row>
    <row r="25" spans="1:5" ht="15" x14ac:dyDescent="0.25">
      <c r="A25" s="13" t="s">
        <v>329</v>
      </c>
      <c r="B25" s="13" t="s">
        <v>301</v>
      </c>
      <c r="C25" s="13">
        <v>80</v>
      </c>
      <c r="D25" s="13">
        <v>4000000</v>
      </c>
      <c r="E25" s="13">
        <v>320000000</v>
      </c>
    </row>
    <row r="26" spans="1:5" ht="15" x14ac:dyDescent="0.25">
      <c r="A26" s="13" t="s">
        <v>332</v>
      </c>
      <c r="B26" s="13" t="s">
        <v>302</v>
      </c>
      <c r="C26" s="13">
        <v>110</v>
      </c>
      <c r="D26" s="13">
        <v>3200000</v>
      </c>
      <c r="E26" s="13">
        <v>352000000</v>
      </c>
    </row>
    <row r="27" spans="1:5" ht="15" x14ac:dyDescent="0.25">
      <c r="A27" s="13" t="s">
        <v>335</v>
      </c>
      <c r="B27" s="13" t="s">
        <v>303</v>
      </c>
      <c r="C27" s="13">
        <v>65</v>
      </c>
      <c r="D27" s="13">
        <v>1900000</v>
      </c>
      <c r="E27" s="13">
        <v>123500000</v>
      </c>
    </row>
    <row r="28" spans="1:5" ht="15" x14ac:dyDescent="0.25">
      <c r="A28" s="13" t="s">
        <v>337</v>
      </c>
      <c r="B28" s="13" t="s">
        <v>304</v>
      </c>
      <c r="C28" s="13">
        <v>78</v>
      </c>
      <c r="D28" s="13">
        <v>2500000</v>
      </c>
      <c r="E28" s="13">
        <v>195000000</v>
      </c>
    </row>
    <row r="29" spans="1:5" ht="15" x14ac:dyDescent="0.25">
      <c r="A29" s="13" t="s">
        <v>338</v>
      </c>
      <c r="B29" s="13" t="s">
        <v>304</v>
      </c>
      <c r="C29" s="13">
        <v>80</v>
      </c>
      <c r="D29" s="13">
        <v>2500000</v>
      </c>
      <c r="E29" s="13">
        <v>200000000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workbookViewId="0">
      <selection activeCell="N17" sqref="N17"/>
    </sheetView>
  </sheetViews>
  <sheetFormatPr defaultRowHeight="15" x14ac:dyDescent="0.25"/>
  <cols>
    <col min="1" max="1" width="23.28515625" style="20" bestFit="1" customWidth="1"/>
    <col min="2" max="3" width="10.42578125" style="20" bestFit="1" customWidth="1"/>
    <col min="4" max="16384" width="9.140625" style="20"/>
  </cols>
  <sheetData>
    <row r="3" spans="1:3" ht="15.75" thickBot="1" x14ac:dyDescent="0.3">
      <c r="A3" s="18" t="s">
        <v>341</v>
      </c>
      <c r="B3" s="19" t="s">
        <v>342</v>
      </c>
      <c r="C3" s="19" t="s">
        <v>343</v>
      </c>
    </row>
    <row r="4" spans="1:3" ht="15.75" thickTop="1" x14ac:dyDescent="0.25">
      <c r="A4" s="21" t="s">
        <v>344</v>
      </c>
      <c r="B4" s="22">
        <v>376.5</v>
      </c>
      <c r="C4" s="22">
        <f>B4*0.9</f>
        <v>338.85</v>
      </c>
    </row>
    <row r="5" spans="1:3" x14ac:dyDescent="0.25">
      <c r="A5" s="23" t="s">
        <v>345</v>
      </c>
      <c r="B5" s="22">
        <v>175.4</v>
      </c>
      <c r="C5" s="22">
        <f t="shared" ref="C5:C21" si="0">B5*0.9</f>
        <v>157.86000000000001</v>
      </c>
    </row>
    <row r="6" spans="1:3" x14ac:dyDescent="0.25">
      <c r="A6" s="23" t="s">
        <v>346</v>
      </c>
      <c r="B6" s="22">
        <v>1595.09</v>
      </c>
      <c r="C6" s="22">
        <f t="shared" si="0"/>
        <v>1435.5809999999999</v>
      </c>
    </row>
    <row r="7" spans="1:3" x14ac:dyDescent="0.25">
      <c r="A7" s="23" t="s">
        <v>347</v>
      </c>
      <c r="B7" s="22">
        <v>119</v>
      </c>
      <c r="C7" s="22">
        <f t="shared" si="0"/>
        <v>107.10000000000001</v>
      </c>
    </row>
    <row r="8" spans="1:3" x14ac:dyDescent="0.25">
      <c r="A8" s="23" t="s">
        <v>348</v>
      </c>
      <c r="B8" s="22">
        <v>134.30000000000001</v>
      </c>
      <c r="C8" s="22">
        <f t="shared" si="0"/>
        <v>120.87000000000002</v>
      </c>
    </row>
    <row r="9" spans="1:3" x14ac:dyDescent="0.25">
      <c r="A9" s="23" t="s">
        <v>349</v>
      </c>
      <c r="B9" s="22">
        <v>321.64999999999998</v>
      </c>
      <c r="C9" s="22">
        <f t="shared" si="0"/>
        <v>289.48500000000001</v>
      </c>
    </row>
    <row r="10" spans="1:3" x14ac:dyDescent="0.25">
      <c r="A10" s="23" t="s">
        <v>350</v>
      </c>
      <c r="B10" s="22">
        <v>1188.25</v>
      </c>
      <c r="C10" s="22">
        <f t="shared" si="0"/>
        <v>1069.425</v>
      </c>
    </row>
    <row r="11" spans="1:3" x14ac:dyDescent="0.25">
      <c r="A11" s="23" t="s">
        <v>351</v>
      </c>
      <c r="B11" s="22">
        <v>335.9</v>
      </c>
      <c r="C11" s="22">
        <f t="shared" si="0"/>
        <v>302.31</v>
      </c>
    </row>
    <row r="12" spans="1:3" x14ac:dyDescent="0.25">
      <c r="A12" s="23" t="s">
        <v>352</v>
      </c>
      <c r="B12" s="22">
        <v>426.55</v>
      </c>
      <c r="C12" s="22">
        <f t="shared" si="0"/>
        <v>383.89500000000004</v>
      </c>
    </row>
    <row r="13" spans="1:3" x14ac:dyDescent="0.25">
      <c r="A13" s="23" t="s">
        <v>353</v>
      </c>
      <c r="B13" s="22">
        <v>709.05</v>
      </c>
      <c r="C13" s="22">
        <f t="shared" si="0"/>
        <v>638.14499999999998</v>
      </c>
    </row>
    <row r="14" spans="1:3" x14ac:dyDescent="0.25">
      <c r="A14" s="23" t="s">
        <v>354</v>
      </c>
      <c r="B14" s="22">
        <v>1422.13</v>
      </c>
      <c r="C14" s="22">
        <f t="shared" si="0"/>
        <v>1279.9170000000001</v>
      </c>
    </row>
    <row r="15" spans="1:3" x14ac:dyDescent="0.25">
      <c r="A15" s="23" t="s">
        <v>355</v>
      </c>
      <c r="B15" s="22">
        <v>579.02</v>
      </c>
      <c r="C15" s="22">
        <f t="shared" si="0"/>
        <v>521.11800000000005</v>
      </c>
    </row>
    <row r="16" spans="1:3" x14ac:dyDescent="0.25">
      <c r="A16" s="23" t="s">
        <v>356</v>
      </c>
      <c r="B16" s="22">
        <v>639.86</v>
      </c>
      <c r="C16" s="22">
        <f t="shared" si="0"/>
        <v>575.87400000000002</v>
      </c>
    </row>
    <row r="17" spans="1:3" x14ac:dyDescent="0.25">
      <c r="A17" s="23" t="s">
        <v>357</v>
      </c>
      <c r="B17" s="22">
        <v>1164.9000000000001</v>
      </c>
      <c r="C17" s="22">
        <f t="shared" si="0"/>
        <v>1048.4100000000001</v>
      </c>
    </row>
    <row r="18" spans="1:3" x14ac:dyDescent="0.25">
      <c r="A18" s="23" t="s">
        <v>358</v>
      </c>
      <c r="B18" s="22">
        <v>1361.4</v>
      </c>
      <c r="C18" s="22">
        <f t="shared" si="0"/>
        <v>1225.2600000000002</v>
      </c>
    </row>
    <row r="19" spans="1:3" x14ac:dyDescent="0.25">
      <c r="A19" s="23" t="s">
        <v>359</v>
      </c>
      <c r="B19" s="22">
        <v>1949.22</v>
      </c>
      <c r="C19" s="22">
        <f t="shared" si="0"/>
        <v>1754.298</v>
      </c>
    </row>
    <row r="20" spans="1:3" x14ac:dyDescent="0.25">
      <c r="A20" s="23" t="s">
        <v>360</v>
      </c>
      <c r="B20" s="22">
        <v>2159.2399999999998</v>
      </c>
      <c r="C20" s="22">
        <f t="shared" si="0"/>
        <v>1943.3159999999998</v>
      </c>
    </row>
    <row r="21" spans="1:3" ht="15.75" thickBot="1" x14ac:dyDescent="0.3">
      <c r="A21" s="24" t="s">
        <v>361</v>
      </c>
      <c r="B21" s="25">
        <v>148</v>
      </c>
      <c r="C21" s="22">
        <f t="shared" si="0"/>
        <v>133.20000000000002</v>
      </c>
    </row>
    <row r="22" spans="1:3" ht="15.75" thickTop="1" x14ac:dyDescent="0.25">
      <c r="A22" s="26" t="s">
        <v>362</v>
      </c>
      <c r="B22" s="27">
        <f>SUM(B4:B21)</f>
        <v>14805.46</v>
      </c>
      <c r="C22" s="27">
        <f>SUM(C4:C21)</f>
        <v>13324.914000000004</v>
      </c>
    </row>
    <row r="23" spans="1:3" x14ac:dyDescent="0.25">
      <c r="A23" s="28"/>
      <c r="B23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Sheet2</vt:lpstr>
      <vt:lpstr>Thống kê</vt:lpstr>
      <vt:lpstr>Trích lọc</vt:lpstr>
      <vt:lpstr>Biểu đồ</vt:lpstr>
      <vt:lpstr>CSDL</vt:lpstr>
      <vt:lpstr>Sheet1!VungDL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2018-06-26T07:44:24Z</cp:lastPrinted>
  <dcterms:created xsi:type="dcterms:W3CDTF">2018-06-25T03:39:12Z</dcterms:created>
  <dcterms:modified xsi:type="dcterms:W3CDTF">2018-07-11T01:48:40Z</dcterms:modified>
</cp:coreProperties>
</file>