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E110718_17031522_DE_CA4\"/>
    </mc:Choice>
  </mc:AlternateContent>
  <bookViews>
    <workbookView xWindow="0" yWindow="0" windowWidth="20490" windowHeight="7530"/>
  </bookViews>
  <sheets>
    <sheet name="Sheet1" sheetId="2" r:id="rId1"/>
    <sheet name="Sheet2" sheetId="1" r:id="rId2"/>
    <sheet name="Sheet3" sheetId="6" r:id="rId3"/>
    <sheet name="Trích lọc" sheetId="5" r:id="rId4"/>
    <sheet name="Biểu đồ" sheetId="7" r:id="rId5"/>
  </sheets>
  <definedNames>
    <definedName name="_xlnm._FilterDatabase" localSheetId="0" hidden="1">Sheet1!$A$4:$H$29</definedName>
    <definedName name="_xlnm._FilterDatabase" localSheetId="1" hidden="1">Sheet2!$A$1:$L$62</definedName>
    <definedName name="_xlnm._FilterDatabase" localSheetId="3" hidden="1">'Trích lọc'!$B$2:$I$27</definedName>
    <definedName name="CSDL">Sheet1!$A$4:$G$18</definedName>
    <definedName name="FIELD">Sheet1!$A$4:$H$4</definedName>
    <definedName name="Orders">#REF!</definedName>
    <definedName name="TIEUDE">Sheet1!$A$1:$H$2</definedName>
    <definedName name="VUNGDL">Sheet2!$B$1:$K$26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5" l="1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I3" i="5"/>
  <c r="H3" i="5"/>
  <c r="B31" i="2"/>
  <c r="H15" i="2"/>
  <c r="H13" i="2"/>
  <c r="H7" i="2"/>
  <c r="H8" i="2"/>
  <c r="H19" i="2"/>
  <c r="H17" i="2"/>
  <c r="H27" i="2"/>
  <c r="H22" i="2"/>
  <c r="H28" i="2"/>
  <c r="H6" i="2"/>
  <c r="H24" i="2"/>
  <c r="H18" i="2"/>
  <c r="H25" i="2"/>
  <c r="H16" i="2"/>
  <c r="H21" i="2"/>
  <c r="H14" i="2"/>
  <c r="H9" i="2"/>
  <c r="H10" i="2"/>
  <c r="H5" i="2"/>
  <c r="H12" i="2"/>
  <c r="H23" i="2"/>
  <c r="H29" i="2"/>
  <c r="H20" i="2"/>
  <c r="H26" i="2"/>
  <c r="H11" i="2"/>
  <c r="G15" i="2"/>
  <c r="G13" i="2"/>
  <c r="G7" i="2"/>
  <c r="G8" i="2"/>
  <c r="G19" i="2"/>
  <c r="G17" i="2"/>
  <c r="G27" i="2"/>
  <c r="G22" i="2"/>
  <c r="G28" i="2"/>
  <c r="G6" i="2"/>
  <c r="G24" i="2"/>
  <c r="G18" i="2"/>
  <c r="G25" i="2"/>
  <c r="G16" i="2"/>
  <c r="G21" i="2"/>
  <c r="G14" i="2"/>
  <c r="G9" i="2"/>
  <c r="G10" i="2"/>
  <c r="G5" i="2"/>
  <c r="G12" i="2"/>
  <c r="G23" i="2"/>
  <c r="G29" i="2"/>
  <c r="G20" i="2"/>
  <c r="G26" i="2"/>
  <c r="G11" i="2"/>
  <c r="B32" i="2" l="1"/>
  <c r="B9" i="7"/>
  <c r="C8" i="7" s="1"/>
  <c r="C5" i="7" l="1"/>
  <c r="C6" i="7"/>
  <c r="C7" i="7"/>
</calcChain>
</file>

<file path=xl/sharedStrings.xml><?xml version="1.0" encoding="utf-8"?>
<sst xmlns="http://schemas.openxmlformats.org/spreadsheetml/2006/main" count="553" uniqueCount="297">
  <si>
    <t>OrderDate</t>
  </si>
  <si>
    <t>ShippedDate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</si>
  <si>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</si>
  <si>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</si>
  <si>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</si>
  <si>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</si>
  <si>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</si>
  <si>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</si>
  <si>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</si>
  <si>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RequiredDate</t>
  </si>
  <si>
    <t>KEECH</t>
  </si>
  <si>
    <t>Charlie Keen</t>
  </si>
  <si>
    <t>991 S. Mississippi Rd.</t>
  </si>
  <si>
    <t>St. Louis</t>
  </si>
  <si>
    <t>MO</t>
  </si>
  <si>
    <t>USA</t>
  </si>
  <si>
    <t>SARRA</t>
  </si>
  <si>
    <t>Raman Sarin</t>
  </si>
  <si>
    <t>8808 Backbay St.</t>
  </si>
  <si>
    <t>Boston</t>
  </si>
  <si>
    <t>MA</t>
  </si>
  <si>
    <t>BROJE</t>
  </si>
  <si>
    <t>Jed Brown</t>
  </si>
  <si>
    <t>666 Fords Landing</t>
  </si>
  <si>
    <t>Westover</t>
  </si>
  <si>
    <t>WV</t>
  </si>
  <si>
    <t>SCHGE</t>
  </si>
  <si>
    <t>George Schaller</t>
  </si>
  <si>
    <t>401 Rodeo Dr.</t>
  </si>
  <si>
    <t>Auburn</t>
  </si>
  <si>
    <t>WA</t>
  </si>
  <si>
    <t>SANPA</t>
  </si>
  <si>
    <t>Patrick Sands</t>
  </si>
  <si>
    <t>4568 Spaulding Ave. N.</t>
  </si>
  <si>
    <t>Seattle</t>
  </si>
  <si>
    <t>SCHAN</t>
  </si>
  <si>
    <t>Andreas Schou</t>
  </si>
  <si>
    <t>14 S. Elm Dr.</t>
  </si>
  <si>
    <t>Moscow</t>
  </si>
  <si>
    <t>ID</t>
  </si>
  <si>
    <t>KELBO</t>
  </si>
  <si>
    <t>Bob Kelly</t>
  </si>
  <si>
    <t>12 Juanita Ln.</t>
  </si>
  <si>
    <t>Helena</t>
  </si>
  <si>
    <t>MT</t>
  </si>
  <si>
    <t>KIMJI</t>
  </si>
  <si>
    <t>Jim Kim</t>
  </si>
  <si>
    <t>78 Miller St.</t>
  </si>
  <si>
    <t>BOWEL</t>
  </si>
  <si>
    <t>Eli Bowen</t>
  </si>
  <si>
    <t>27 Christopher St.</t>
  </si>
  <si>
    <t>BRACO</t>
  </si>
  <si>
    <t>Colleen Bracy</t>
  </si>
  <si>
    <t>18 Elm St.</t>
  </si>
  <si>
    <t>Tulalip</t>
  </si>
  <si>
    <t>BREMA</t>
  </si>
  <si>
    <t>Markus Breyer</t>
  </si>
  <si>
    <t>511 Lincoln Ave.</t>
  </si>
  <si>
    <t>Burns</t>
  </si>
  <si>
    <t>OR</t>
  </si>
  <si>
    <t>BRAAN</t>
  </si>
  <si>
    <t>Andy Brauninger</t>
  </si>
  <si>
    <t>42 El Camino Dr.</t>
  </si>
  <si>
    <t>KELLU</t>
  </si>
  <si>
    <t>Lukas Keller</t>
  </si>
  <si>
    <t>4220 Main St.</t>
  </si>
  <si>
    <t>Bellevue</t>
  </si>
  <si>
    <t>SCHTH</t>
  </si>
  <si>
    <t>Thorsten Scholl</t>
  </si>
  <si>
    <t>89 Cedar Way</t>
  </si>
  <si>
    <t>Redmond</t>
  </si>
  <si>
    <t>KEIKE</t>
  </si>
  <si>
    <t>Kendall Keil</t>
  </si>
  <si>
    <t>6778 Cypress Pkwy.</t>
  </si>
  <si>
    <t>Oak Harbor</t>
  </si>
  <si>
    <t>BROAL</t>
  </si>
  <si>
    <t>Allison Brown</t>
  </si>
  <si>
    <t>78 Riverside Dr.</t>
  </si>
  <si>
    <t>Woodinville</t>
  </si>
  <si>
    <t>SARES</t>
  </si>
  <si>
    <t>Esko Sario</t>
  </si>
  <si>
    <t>45 Winding Wood Blvd.</t>
  </si>
  <si>
    <t>BURSU</t>
  </si>
  <si>
    <t>Susan Burk</t>
  </si>
  <si>
    <t>778 Ancient Rd.</t>
  </si>
  <si>
    <t>SCHGA</t>
  </si>
  <si>
    <t>Gary Schare</t>
  </si>
  <si>
    <t>4110 Old Redmond Rd.</t>
  </si>
  <si>
    <t>KIMJE</t>
  </si>
  <si>
    <t>Jennifer Kim</t>
  </si>
  <si>
    <t>72 West St.</t>
  </si>
  <si>
    <t>Portland</t>
  </si>
  <si>
    <t>BRORO</t>
  </si>
  <si>
    <t>Robert Brown</t>
  </si>
  <si>
    <t>6 Cranbrook Hollow</t>
  </si>
  <si>
    <t>Duvall</t>
  </si>
  <si>
    <t>BRUCH</t>
  </si>
  <si>
    <t>Chloe Brussard</t>
  </si>
  <si>
    <t>79 S. Wyatt St.</t>
  </si>
  <si>
    <t>Clinton</t>
  </si>
  <si>
    <t>BOUTH</t>
  </si>
  <si>
    <t>Thomas Bouchard</t>
  </si>
  <si>
    <t>507 20th Ave. E.</t>
  </si>
  <si>
    <t>KENJE</t>
  </si>
  <si>
    <t>Jennifer Kensok</t>
  </si>
  <si>
    <t>566 Queen Anne Way</t>
  </si>
  <si>
    <t>BYHRI</t>
  </si>
  <si>
    <t>Rick Byham</t>
  </si>
  <si>
    <t>55 Grizzly Peak Rd.</t>
  </si>
  <si>
    <t>Butte</t>
  </si>
  <si>
    <t>KEEBR</t>
  </si>
  <si>
    <t>Bruce Keever</t>
  </si>
  <si>
    <t>722 DaVinci Blvd.</t>
  </si>
  <si>
    <t>Kirkland</t>
  </si>
  <si>
    <t>KERTH</t>
  </si>
  <si>
    <t>Thomas Kerjean</t>
  </si>
  <si>
    <t>311 87th Pl.</t>
  </si>
  <si>
    <t>Beaverton</t>
  </si>
  <si>
    <t>KEABO</t>
  </si>
  <si>
    <t>Bonnie Kearney</t>
  </si>
  <si>
    <t>98 Forrest Way</t>
  </si>
  <si>
    <t>SAYDE</t>
  </si>
  <si>
    <t>Dennis Saylor</t>
  </si>
  <si>
    <t>87 Prince St.</t>
  </si>
  <si>
    <t>KELMA</t>
  </si>
  <si>
    <t>Madeleine Kelly</t>
  </si>
  <si>
    <t>12 Pike St.</t>
  </si>
  <si>
    <t>Everett</t>
  </si>
  <si>
    <t>BYEDE</t>
  </si>
  <si>
    <t>Dennis Bye</t>
  </si>
  <si>
    <t>99 18th St. N.</t>
  </si>
  <si>
    <t>BRODE</t>
  </si>
  <si>
    <t>Derek Brown</t>
  </si>
  <si>
    <t>407 Sunny Way</t>
  </si>
  <si>
    <t>BURBR</t>
  </si>
  <si>
    <t>Brian Burke</t>
  </si>
  <si>
    <t>193 Upper Mountain Ave.</t>
  </si>
  <si>
    <t>Monroe</t>
  </si>
  <si>
    <t>BYRRA</t>
  </si>
  <si>
    <t>Randy Byrne</t>
  </si>
  <si>
    <t>17331 Fairhaven St.</t>
  </si>
  <si>
    <t>KELKE</t>
  </si>
  <si>
    <t>Kevin Kelly</t>
  </si>
  <si>
    <t>2222 Montrose Ct.</t>
  </si>
  <si>
    <t>Snohomish</t>
  </si>
  <si>
    <t>SELAA</t>
  </si>
  <si>
    <t>Aaron Alex Selig</t>
  </si>
  <si>
    <t>115 Leary Wy.</t>
  </si>
  <si>
    <t>SELCH</t>
  </si>
  <si>
    <t>Chris Sells</t>
  </si>
  <si>
    <t>6565 Bentwood Circle</t>
  </si>
  <si>
    <t>SARMA</t>
  </si>
  <si>
    <t>Mark Sargent</t>
  </si>
  <si>
    <t>5540 Rosebud Place</t>
  </si>
  <si>
    <t>Victoria</t>
  </si>
  <si>
    <t>BC</t>
  </si>
  <si>
    <t>Canada</t>
  </si>
  <si>
    <t>SCEIS</t>
  </si>
  <si>
    <t>Isabelle Scemla</t>
  </si>
  <si>
    <t>1630 Hillcrest Way</t>
  </si>
  <si>
    <t>Carmel Valley</t>
  </si>
  <si>
    <t>CA</t>
  </si>
  <si>
    <t>BREBR</t>
  </si>
  <si>
    <t>Bryan Bredehoeft</t>
  </si>
  <si>
    <t>1815 Yolo St.</t>
  </si>
  <si>
    <t>KERAN</t>
  </si>
  <si>
    <t>Anat Kerry</t>
  </si>
  <si>
    <t>48 Aurora Hwy.</t>
  </si>
  <si>
    <t>KEMCH</t>
  </si>
  <si>
    <t>Christian Kemp</t>
  </si>
  <si>
    <t>23 W. 48th St. #2</t>
  </si>
  <si>
    <t>KIMTI</t>
  </si>
  <si>
    <t>Tim Kim</t>
  </si>
  <si>
    <t>18 Canyon Rd.</t>
  </si>
  <si>
    <t>Newcastle</t>
  </si>
  <si>
    <t>KINRU</t>
  </si>
  <si>
    <t>Russell King</t>
  </si>
  <si>
    <t>89 Jefferson Wa, Suite 2</t>
  </si>
  <si>
    <t>SCHJA</t>
  </si>
  <si>
    <t>Janet Schorr</t>
  </si>
  <si>
    <t>8887 Western Ave.</t>
  </si>
  <si>
    <t>Glendale</t>
  </si>
  <si>
    <t>SCHBO</t>
  </si>
  <si>
    <t>Boris Scholl</t>
  </si>
  <si>
    <t>22 Market St.</t>
  </si>
  <si>
    <t>San Francisco</t>
  </si>
  <si>
    <t>BRYCH</t>
  </si>
  <si>
    <t>Chris Bryant</t>
  </si>
  <si>
    <t>978 Carnegie Ave.</t>
  </si>
  <si>
    <t>BROSC</t>
  </si>
  <si>
    <t>Scott Brown</t>
  </si>
  <si>
    <t>780 West Blvd.</t>
  </si>
  <si>
    <t>Arlington</t>
  </si>
  <si>
    <t>KENWI</t>
  </si>
  <si>
    <t>Will Kennedy</t>
  </si>
  <si>
    <t>1900 Oak St.</t>
  </si>
  <si>
    <t>Vancouver</t>
  </si>
  <si>
    <t>KENKE</t>
  </si>
  <si>
    <t>Kevin Kennedy</t>
  </si>
  <si>
    <t>89 W. Hilltop Dr.</t>
  </si>
  <si>
    <t>Palo Alto</t>
  </si>
  <si>
    <t>BRUDA</t>
  </si>
  <si>
    <t>Daniel Brunner</t>
  </si>
  <si>
    <t>908 W. Capital Way</t>
  </si>
  <si>
    <t>Tacoma</t>
  </si>
  <si>
    <t>KIMSHA</t>
  </si>
  <si>
    <t>Shane Kim</t>
  </si>
  <si>
    <t>14 E. University Way</t>
  </si>
  <si>
    <t>BOYMA</t>
  </si>
  <si>
    <t>Marc Boyer</t>
  </si>
  <si>
    <t>55 Newton</t>
  </si>
  <si>
    <t>BRADA</t>
  </si>
  <si>
    <t>David M. Bradley</t>
  </si>
  <si>
    <t>612 E. 2nd</t>
  </si>
  <si>
    <t>Pocatello</t>
  </si>
  <si>
    <t>BRIDA</t>
  </si>
  <si>
    <t>David Bristol</t>
  </si>
  <si>
    <t>431 Freemont St.</t>
  </si>
  <si>
    <t>BRAJO</t>
  </si>
  <si>
    <t>Jonas Brandel</t>
  </si>
  <si>
    <t>7316 Taylor Landing Rd.</t>
  </si>
  <si>
    <t>SCHST</t>
  </si>
  <si>
    <t>Steve Schmidt</t>
  </si>
  <si>
    <t>333 Baseline Ave.</t>
  </si>
  <si>
    <t>Kenmore</t>
  </si>
  <si>
    <t>BREAL</t>
  </si>
  <si>
    <t>Alan Brewer</t>
  </si>
  <si>
    <t>46 E. Orange St.</t>
  </si>
  <si>
    <t>KIEOL</t>
  </si>
  <si>
    <t>Oliver Kiel</t>
  </si>
  <si>
    <t>11 Skyline Blvd.</t>
  </si>
  <si>
    <t>Mã KH</t>
  </si>
  <si>
    <t>Tên KH</t>
  </si>
  <si>
    <t>MÃ HÀNG</t>
  </si>
  <si>
    <t>TÊN HÀNG</t>
  </si>
  <si>
    <t>BẢNG DÒ</t>
  </si>
  <si>
    <t>STT</t>
  </si>
  <si>
    <t>Tên Hàng</t>
  </si>
  <si>
    <t>Số Lượng</t>
  </si>
  <si>
    <t>Đơn Giá</t>
  </si>
  <si>
    <t>Thành Tiền</t>
  </si>
  <si>
    <t>Radio</t>
  </si>
  <si>
    <t>Casette</t>
  </si>
  <si>
    <t>Máy lạnh</t>
  </si>
  <si>
    <t>Tủ lạnh</t>
  </si>
  <si>
    <t>Đầu máy</t>
  </si>
  <si>
    <t>Tivi</t>
  </si>
  <si>
    <t>RA</t>
  </si>
  <si>
    <t>ML</t>
  </si>
  <si>
    <t>TL</t>
  </si>
  <si>
    <t>ĐM</t>
  </si>
  <si>
    <t>TV</t>
  </si>
  <si>
    <t>ĐƠN GIÁ</t>
  </si>
  <si>
    <t>THEO DÕI BÁN HÀNG</t>
  </si>
  <si>
    <t>Mã hóa đơn</t>
  </si>
  <si>
    <t>Khuyến mãi</t>
  </si>
  <si>
    <t>Tên hàng</t>
  </si>
  <si>
    <t>Thống kê</t>
  </si>
  <si>
    <t>Ngày xuất</t>
  </si>
  <si>
    <t>Ngày</t>
  </si>
  <si>
    <t>Air Quality Index Report</t>
  </si>
  <si>
    <t>Seattle, WA - 2007</t>
  </si>
  <si>
    <t>Air Quality</t>
  </si>
  <si>
    <t>Days</t>
  </si>
  <si>
    <t>Percent</t>
  </si>
  <si>
    <t>Good</t>
  </si>
  <si>
    <t>Moderate</t>
  </si>
  <si>
    <t>Unhealthy for Sensitive Groups</t>
  </si>
  <si>
    <t>Unhealthy</t>
  </si>
  <si>
    <t>Total</t>
  </si>
  <si>
    <t>RA1-101</t>
  </si>
  <si>
    <t>CA2-201</t>
  </si>
  <si>
    <t>ML1-301</t>
  </si>
  <si>
    <t>TL4-101</t>
  </si>
  <si>
    <t>ĐM3-401</t>
  </si>
  <si>
    <t>TV9-102</t>
  </si>
  <si>
    <t>TL5-102</t>
  </si>
  <si>
    <t>RA2-102</t>
  </si>
  <si>
    <t>CA3-202</t>
  </si>
  <si>
    <t>ML2-302</t>
  </si>
  <si>
    <t>TL1-102</t>
  </si>
  <si>
    <t>ĐM1-401</t>
  </si>
  <si>
    <t>TV8-103</t>
  </si>
  <si>
    <t>ML3-202</t>
  </si>
  <si>
    <t>RA3-103</t>
  </si>
  <si>
    <t>CA1-203</t>
  </si>
  <si>
    <t>ML4-303</t>
  </si>
  <si>
    <t>TL2-103</t>
  </si>
  <si>
    <t>ĐM2-901</t>
  </si>
  <si>
    <t>TV7-206</t>
  </si>
  <si>
    <t>TV6-210</t>
  </si>
  <si>
    <t>RA4-101</t>
  </si>
  <si>
    <t>CA4-201</t>
  </si>
  <si>
    <t>ML5-304</t>
  </si>
  <si>
    <t>TL3-104</t>
  </si>
  <si>
    <t>Đơn giá</t>
  </si>
  <si>
    <t>Số lượng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</si>
</sst>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_₫_-;\-* #,##0.00\ _₫_-;_-* &quot;-&quot;??\ _₫_-;_-@_-"/>
    <numFmt numFmtId="165" formatCode="_-* #,##0\ _₫_-;\-* #,##0\ _₫_-;_-* &quot;-&quot;??\ _₫_-;_-@_-"/>
    <numFmt numFmtId="166" formatCode="#,##0\ "/>
  </numFmts>
  <fonts count="24" x14ac:knownFonts="1">
    <font>
      <sz val="10"/>
      <name val="MS Sans Serif"/>
      <family val="2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scheme val="minor"/>
    </font>
    <font>
      <b/>
      <sz val="10"/>
      <name val="MS Sans Serif"/>
      <family val="2"/>
    </font>
    <font>
      <sz val="12"/>
      <name val="Times New Roman"/>
      <family val="1"/>
    </font>
    <font>
      <sz val="10"/>
      <name val="MS Sans Serif"/>
      <family val="2"/>
    </font>
    <font>
      <sz val="18"/>
      <color theme="3"/>
      <name val="Calibri Light"/>
      <family val="2"/>
      <charset val="163"/>
      <scheme val="major"/>
    </font>
    <font>
      <b/>
      <sz val="15"/>
      <color theme="3"/>
      <name val="Calibri"/>
      <family val="2"/>
      <charset val="163"/>
      <scheme val="minor"/>
    </font>
    <font>
      <sz val="10"/>
      <name val="Times New Roman"/>
      <family val="1"/>
    </font>
    <font>
      <sz val="12"/>
      <name val="Calibri Light"/>
      <family val="2"/>
      <scheme val="major"/>
    </font>
    <font>
      <sz val="13"/>
      <name val="Calibri Light"/>
      <family val="2"/>
      <scheme val="major"/>
    </font>
    <font>
      <b/>
      <sz val="16"/>
      <color rgb="FFFF0000"/>
      <name val="Calibri Light"/>
      <family val="2"/>
      <scheme val="major"/>
    </font>
    <font>
      <b/>
      <sz val="12"/>
      <name val="Times New Roman"/>
      <family val="1"/>
    </font>
    <font>
      <sz val="11"/>
      <color rgb="FF3F3F76"/>
      <name val="Calibri"/>
      <family val="2"/>
      <charset val="163"/>
      <scheme val="minor"/>
    </font>
    <font>
      <b/>
      <sz val="11"/>
      <color rgb="FFFA7D00"/>
      <name val="Calibri"/>
      <family val="2"/>
      <charset val="163"/>
      <scheme val="minor"/>
    </font>
    <font>
      <b/>
      <u/>
      <sz val="11"/>
      <color rgb="FF3F3F76"/>
      <name val="Calibri"/>
      <family val="2"/>
      <scheme val="minor"/>
    </font>
    <font>
      <sz val="11"/>
      <color theme="0"/>
      <name val="Calibri"/>
      <family val="2"/>
      <charset val="163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163"/>
      <scheme val="minor"/>
    </font>
    <font>
      <b/>
      <sz val="12"/>
      <color rgb="FFFF0000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164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13" fillId="3" borderId="2" applyNumberFormat="0" applyAlignment="0" applyProtection="0"/>
    <xf numFmtId="0" fontId="14" fillId="4" borderId="2" applyNumberFormat="0" applyAlignment="0" applyProtection="0"/>
    <xf numFmtId="0" fontId="16" fillId="5" borderId="0" applyNumberFormat="0" applyBorder="0" applyAlignment="0" applyProtection="0"/>
    <xf numFmtId="0" fontId="1" fillId="6" borderId="0" applyNumberFormat="0" applyBorder="0" applyAlignment="0" applyProtection="0"/>
    <xf numFmtId="0" fontId="16" fillId="7" borderId="0" applyNumberFormat="0" applyBorder="0" applyAlignment="0" applyProtection="0"/>
    <xf numFmtId="0" fontId="18" fillId="0" borderId="0"/>
    <xf numFmtId="9" fontId="18" fillId="0" borderId="0" applyFont="0" applyFill="0" applyBorder="0" applyAlignment="0" applyProtection="0"/>
  </cellStyleXfs>
  <cellXfs count="56">
    <xf numFmtId="0" fontId="0" fillId="0" borderId="0" xfId="0"/>
    <xf numFmtId="0" fontId="3" fillId="0" borderId="0" xfId="0" applyFont="1"/>
    <xf numFmtId="14" fontId="0" fillId="0" borderId="0" xfId="0" applyNumberFormat="1"/>
    <xf numFmtId="4" fontId="0" fillId="0" borderId="0" xfId="0" applyNumberFormat="1"/>
    <xf numFmtId="0" fontId="8" fillId="0" borderId="0" xfId="0" applyFont="1"/>
    <xf numFmtId="0" fontId="9" fillId="0" borderId="0" xfId="0" applyFont="1" applyAlignment="1">
      <alignment horizontal="centerContinuous"/>
    </xf>
    <xf numFmtId="0" fontId="9" fillId="0" borderId="0" xfId="0" applyFont="1"/>
    <xf numFmtId="0" fontId="9" fillId="0" borderId="0" xfId="0" applyFont="1" applyFill="1" applyBorder="1"/>
    <xf numFmtId="0" fontId="10" fillId="0" borderId="0" xfId="0" applyFont="1" applyFill="1" applyBorder="1"/>
    <xf numFmtId="0" fontId="9" fillId="0" borderId="0" xfId="0" applyFont="1" applyFill="1" applyBorder="1" applyAlignment="1">
      <alignment horizontal="left"/>
    </xf>
    <xf numFmtId="165" fontId="9" fillId="0" borderId="0" xfId="2" applyNumberFormat="1" applyFont="1" applyFill="1" applyBorder="1"/>
    <xf numFmtId="0" fontId="12" fillId="0" borderId="1" xfId="0" applyFont="1" applyBorder="1" applyAlignment="1">
      <alignment horizontal="center" vertical="center" wrapText="1"/>
    </xf>
    <xf numFmtId="0" fontId="9" fillId="0" borderId="0" xfId="0" applyFont="1" applyBorder="1"/>
    <xf numFmtId="0" fontId="4" fillId="0" borderId="0" xfId="3" applyFont="1" applyFill="1" applyAlignment="1">
      <alignment horizontal="centerContinuous"/>
    </xf>
    <xf numFmtId="0" fontId="1" fillId="6" borderId="1" xfId="8" applyBorder="1"/>
    <xf numFmtId="1" fontId="1" fillId="6" borderId="1" xfId="8" applyNumberFormat="1" applyBorder="1"/>
    <xf numFmtId="14" fontId="1" fillId="6" borderId="1" xfId="8" applyNumberFormat="1" applyBorder="1"/>
    <xf numFmtId="0" fontId="17" fillId="5" borderId="1" xfId="7" applyFont="1" applyBorder="1" applyAlignment="1">
      <alignment horizontal="center"/>
    </xf>
    <xf numFmtId="0" fontId="11" fillId="0" borderId="0" xfId="0" applyFont="1" applyAlignment="1">
      <alignment horizontal="centerContinuous" vertical="center"/>
    </xf>
    <xf numFmtId="0" fontId="14" fillId="0" borderId="0" xfId="6" applyFill="1" applyBorder="1"/>
    <xf numFmtId="0" fontId="15" fillId="3" borderId="5" xfId="5" applyFont="1" applyBorder="1" applyAlignment="1">
      <alignment horizontal="center"/>
    </xf>
    <xf numFmtId="0" fontId="18" fillId="0" borderId="0" xfId="10" applyFill="1" applyBorder="1" applyAlignment="1"/>
    <xf numFmtId="0" fontId="18" fillId="0" borderId="0" xfId="10" applyFill="1" applyBorder="1" applyAlignment="1">
      <alignment horizontal="center"/>
    </xf>
    <xf numFmtId="0" fontId="18" fillId="0" borderId="0" xfId="10" applyFont="1" applyFill="1" applyBorder="1" applyAlignment="1">
      <alignment horizontal="center"/>
    </xf>
    <xf numFmtId="0" fontId="20" fillId="0" borderId="6" xfId="10" applyFont="1" applyFill="1" applyBorder="1" applyAlignment="1">
      <alignment horizontal="left"/>
    </xf>
    <xf numFmtId="0" fontId="21" fillId="0" borderId="7" xfId="10" applyFont="1" applyFill="1" applyBorder="1" applyAlignment="1"/>
    <xf numFmtId="0" fontId="21" fillId="0" borderId="8" xfId="10" applyFont="1" applyFill="1" applyBorder="1" applyAlignment="1"/>
    <xf numFmtId="0" fontId="18" fillId="0" borderId="0" xfId="10" applyFill="1" applyBorder="1" applyAlignment="1">
      <alignment horizontal="left"/>
    </xf>
    <xf numFmtId="0" fontId="20" fillId="0" borderId="1" xfId="10" applyFont="1" applyFill="1" applyBorder="1" applyAlignment="1">
      <alignment horizontal="left"/>
    </xf>
    <xf numFmtId="0" fontId="21" fillId="0" borderId="1" xfId="10" applyFont="1" applyFill="1" applyBorder="1" applyAlignment="1">
      <alignment horizontal="right"/>
    </xf>
    <xf numFmtId="2" fontId="21" fillId="0" borderId="1" xfId="11" applyNumberFormat="1" applyFont="1" applyFill="1" applyBorder="1" applyAlignment="1"/>
    <xf numFmtId="0" fontId="16" fillId="7" borderId="1" xfId="9" applyBorder="1" applyAlignment="1">
      <alignment horizontal="center" vertical="center"/>
    </xf>
    <xf numFmtId="1" fontId="4" fillId="0" borderId="9" xfId="0" applyNumberFormat="1" applyFont="1" applyFill="1" applyBorder="1"/>
    <xf numFmtId="0" fontId="4" fillId="0" borderId="4" xfId="0" applyFont="1" applyBorder="1"/>
    <xf numFmtId="0" fontId="12" fillId="0" borderId="10" xfId="0" applyFont="1" applyBorder="1" applyAlignment="1">
      <alignment horizontal="center" vertical="center" wrapText="1"/>
    </xf>
    <xf numFmtId="14" fontId="1" fillId="0" borderId="1" xfId="8" applyNumberFormat="1" applyFill="1" applyBorder="1" applyAlignment="1">
      <alignment horizontal="center"/>
    </xf>
    <xf numFmtId="0" fontId="8" fillId="0" borderId="0" xfId="0" applyFont="1" applyAlignment="1">
      <alignment horizontal="center"/>
    </xf>
    <xf numFmtId="165" fontId="1" fillId="6" borderId="1" xfId="8" applyNumberFormat="1" applyBorder="1"/>
    <xf numFmtId="0" fontId="4" fillId="0" borderId="0" xfId="0" applyFont="1" applyFill="1" applyBorder="1"/>
    <xf numFmtId="0" fontId="14" fillId="4" borderId="2" xfId="6"/>
    <xf numFmtId="0" fontId="22" fillId="6" borderId="1" xfId="8" applyFont="1" applyBorder="1"/>
    <xf numFmtId="0" fontId="9" fillId="0" borderId="0" xfId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6" fillId="5" borderId="11" xfId="7" applyBorder="1" applyAlignment="1">
      <alignment horizontal="center"/>
    </xf>
    <xf numFmtId="0" fontId="16" fillId="5" borderId="1" xfId="7" applyBorder="1" applyAlignment="1">
      <alignment horizontal="center"/>
    </xf>
    <xf numFmtId="0" fontId="1" fillId="6" borderId="1" xfId="8" applyBorder="1" applyAlignment="1">
      <alignment horizontal="center"/>
    </xf>
    <xf numFmtId="0" fontId="22" fillId="0" borderId="1" xfId="8" applyFont="1" applyFill="1" applyBorder="1"/>
    <xf numFmtId="0" fontId="19" fillId="0" borderId="0" xfId="10" applyFont="1" applyFill="1" applyBorder="1" applyAlignment="1">
      <alignment horizontal="center"/>
    </xf>
    <xf numFmtId="0" fontId="18" fillId="0" borderId="0" xfId="10" applyFill="1" applyBorder="1" applyAlignment="1">
      <alignment horizontal="center"/>
    </xf>
    <xf numFmtId="0" fontId="7" fillId="0" borderId="0" xfId="4" applyBorder="1" applyAlignment="1">
      <alignment horizontal="center" vertical="center"/>
    </xf>
    <xf numFmtId="0" fontId="23" fillId="0" borderId="0" xfId="0" applyFont="1" applyAlignment="1">
      <alignment horizontal="centerContinuous"/>
    </xf>
    <xf numFmtId="0" fontId="23" fillId="0" borderId="0" xfId="0" applyFont="1" applyAlignment="1">
      <alignment horizontal="centerContinuous" vertical="center"/>
    </xf>
    <xf numFmtId="166" fontId="17" fillId="5" borderId="1" xfId="7" applyNumberFormat="1" applyFont="1" applyBorder="1" applyAlignment="1">
      <alignment horizontal="center"/>
    </xf>
    <xf numFmtId="166" fontId="9" fillId="0" borderId="0" xfId="0" applyNumberFormat="1" applyFont="1"/>
    <xf numFmtId="166" fontId="1" fillId="6" borderId="1" xfId="8" applyNumberFormat="1" applyBorder="1"/>
    <xf numFmtId="166" fontId="14" fillId="4" borderId="2" xfId="6" applyNumberFormat="1"/>
  </cellXfs>
  <cellStyles count="12">
    <cellStyle name="60% - Accent6" xfId="8" builtinId="52"/>
    <cellStyle name="Accent4" xfId="9" builtinId="41"/>
    <cellStyle name="Accent5" xfId="1" builtinId="45"/>
    <cellStyle name="Accent6" xfId="7" builtinId="49"/>
    <cellStyle name="Calculation" xfId="6" builtinId="22"/>
    <cellStyle name="Comma" xfId="2" builtinId="3"/>
    <cellStyle name="Heading 1" xfId="4" builtinId="16"/>
    <cellStyle name="Input" xfId="5" builtinId="20"/>
    <cellStyle name="Normal" xfId="0" builtinId="0"/>
    <cellStyle name="Normal 2" xfId="10"/>
    <cellStyle name="Percent 2" xfId="11"/>
    <cellStyle name="Title" xfId="3" builtinId="15"/>
  </cellStyles>
  <dxfs count="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layout/>
              </c:ext>
            </c:extLst>
          </c:dLbls>
          <c:cat>
            <c:strRef>
              <c:f>'Biểu đồ'!$A$5:$A$8</c:f>
              <c:strCache>
                <c:ptCount val="4"/>
                <c:pt idx="0">
                  <c:v>Good</c:v>
                </c:pt>
                <c:pt idx="1">
                  <c:v>Moderate</c:v>
                </c:pt>
                <c:pt idx="2">
                  <c:v>Unhealthy for Sensitive Groups</c:v>
                </c:pt>
                <c:pt idx="3">
                  <c:v>Unhealthy</c:v>
                </c:pt>
              </c:strCache>
            </c:strRef>
          </c:cat>
          <c:val>
            <c:numRef>
              <c:f>'Biểu đồ'!$C$5:$C$8</c:f>
              <c:numCache>
                <c:formatCode>0.00</c:formatCode>
                <c:ptCount val="4"/>
                <c:pt idx="0">
                  <c:v>0.77808219178082194</c:v>
                </c:pt>
                <c:pt idx="1">
                  <c:v>0.2</c:v>
                </c:pt>
                <c:pt idx="2">
                  <c:v>1.9178082191780823E-2</c:v>
                </c:pt>
                <c:pt idx="3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4-4F62-B033-F71CC6E77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3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2</xdr:row>
      <xdr:rowOff>57150</xdr:rowOff>
    </xdr:from>
    <xdr:to>
      <xdr:col>11</xdr:col>
      <xdr:colOff>276225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0E86B-D663-47FE-8C64-C59284CE7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Q38"/>
  <sheetViews>
    <sheetView tabSelected="1" zoomScaleNormal="100" workbookViewId="0">
      <selection activeCell="L18" sqref="L18"/>
    </sheetView>
  </sheetViews>
  <sheetFormatPr defaultRowHeight="15.75" x14ac:dyDescent="0.25"/>
  <cols>
    <col min="1" max="1" width="9" style="6" customWidth="1"/>
    <col min="2" max="2" width="12.140625" style="6" bestFit="1" customWidth="1"/>
    <col min="3" max="3" width="12.140625" style="6" customWidth="1"/>
    <col min="4" max="4" width="12.85546875" style="6" bestFit="1" customWidth="1"/>
    <col min="5" max="5" width="13.85546875" style="6" bestFit="1" customWidth="1"/>
    <col min="6" max="6" width="12.140625" style="53" bestFit="1" customWidth="1"/>
    <col min="7" max="7" width="13" style="53" bestFit="1" customWidth="1"/>
    <col min="8" max="8" width="11.85546875" style="6" bestFit="1" customWidth="1"/>
    <col min="9" max="9" width="9.140625" style="6"/>
    <col min="10" max="10" width="0.5703125" style="6" customWidth="1"/>
    <col min="11" max="11" width="12.28515625" style="6" bestFit="1" customWidth="1"/>
    <col min="12" max="13" width="10.42578125" style="6" bestFit="1" customWidth="1"/>
    <col min="14" max="14" width="12.140625" style="6" customWidth="1"/>
    <col min="15" max="16" width="10.42578125" style="6" bestFit="1" customWidth="1"/>
    <col min="17" max="17" width="10.140625" style="6" bestFit="1" customWidth="1"/>
    <col min="18" max="16384" width="9.140625" style="6"/>
  </cols>
  <sheetData>
    <row r="1" spans="1:17" ht="19.5" customHeight="1" x14ac:dyDescent="0.25">
      <c r="A1" s="49" t="s">
        <v>253</v>
      </c>
      <c r="B1" s="49"/>
      <c r="C1" s="49"/>
      <c r="D1" s="49"/>
      <c r="E1" s="49"/>
      <c r="F1" s="49"/>
      <c r="G1" s="49"/>
      <c r="H1" s="49"/>
    </row>
    <row r="2" spans="1:17" ht="19.5" customHeight="1" x14ac:dyDescent="0.25">
      <c r="A2" s="49"/>
      <c r="B2" s="49"/>
      <c r="C2" s="49"/>
      <c r="D2" s="49"/>
      <c r="E2" s="49"/>
      <c r="F2" s="49"/>
      <c r="G2" s="49"/>
      <c r="H2" s="49"/>
    </row>
    <row r="4" spans="1:17" ht="21" x14ac:dyDescent="0.25">
      <c r="A4" s="17" t="s">
        <v>236</v>
      </c>
      <c r="B4" s="17" t="s">
        <v>254</v>
      </c>
      <c r="C4" s="17" t="s">
        <v>258</v>
      </c>
      <c r="D4" s="17" t="s">
        <v>237</v>
      </c>
      <c r="E4" s="17" t="s">
        <v>238</v>
      </c>
      <c r="F4" s="52" t="s">
        <v>239</v>
      </c>
      <c r="G4" s="52" t="s">
        <v>240</v>
      </c>
      <c r="H4" s="17" t="s">
        <v>255</v>
      </c>
      <c r="J4" s="13"/>
      <c r="K4" s="51" t="s">
        <v>235</v>
      </c>
      <c r="L4" s="18"/>
      <c r="M4" s="51"/>
      <c r="N4" s="50"/>
      <c r="O4" s="50"/>
      <c r="P4" s="50"/>
      <c r="Q4" s="50"/>
    </row>
    <row r="5" spans="1:17" x14ac:dyDescent="0.25">
      <c r="A5" s="15">
        <v>20</v>
      </c>
      <c r="B5" s="14" t="s">
        <v>289</v>
      </c>
      <c r="C5" s="16">
        <v>40617</v>
      </c>
      <c r="D5" s="14" t="s">
        <v>246</v>
      </c>
      <c r="E5" s="40">
        <v>20</v>
      </c>
      <c r="F5" s="37">
        <v>1500</v>
      </c>
      <c r="G5" s="54">
        <f>E5*F5</f>
        <v>30000</v>
      </c>
      <c r="H5" s="14" t="str">
        <f>IF(MONTH(C5)&gt;1,"tặng quà","")</f>
        <v>tặng quà</v>
      </c>
      <c r="K5" s="43" t="s">
        <v>236</v>
      </c>
      <c r="L5" s="44">
        <v>1</v>
      </c>
      <c r="M5" s="44">
        <v>2</v>
      </c>
      <c r="N5" s="44">
        <v>3</v>
      </c>
      <c r="O5" s="44">
        <v>4</v>
      </c>
      <c r="P5" s="44">
        <v>5</v>
      </c>
      <c r="Q5" s="44">
        <v>6</v>
      </c>
    </row>
    <row r="6" spans="1:17" x14ac:dyDescent="0.25">
      <c r="A6" s="15">
        <v>11</v>
      </c>
      <c r="B6" s="14" t="s">
        <v>280</v>
      </c>
      <c r="C6" s="16">
        <v>40584</v>
      </c>
      <c r="D6" s="14" t="s">
        <v>244</v>
      </c>
      <c r="E6" s="40">
        <v>20</v>
      </c>
      <c r="F6" s="37">
        <v>3200</v>
      </c>
      <c r="G6" s="54">
        <f>E6*F6</f>
        <v>64000</v>
      </c>
      <c r="H6" s="14" t="str">
        <f>IF(MONTH(C6)&gt;1,"tặng quà","")</f>
        <v>tặng quà</v>
      </c>
      <c r="K6" s="43" t="s">
        <v>233</v>
      </c>
      <c r="L6" s="45" t="s">
        <v>247</v>
      </c>
      <c r="M6" s="45" t="s">
        <v>161</v>
      </c>
      <c r="N6" s="45" t="s">
        <v>248</v>
      </c>
      <c r="O6" s="45" t="s">
        <v>249</v>
      </c>
      <c r="P6" s="45" t="s">
        <v>250</v>
      </c>
      <c r="Q6" s="45" t="s">
        <v>251</v>
      </c>
    </row>
    <row r="7" spans="1:17" x14ac:dyDescent="0.25">
      <c r="A7" s="15">
        <v>4</v>
      </c>
      <c r="B7" s="14" t="s">
        <v>273</v>
      </c>
      <c r="C7" s="16">
        <v>40553</v>
      </c>
      <c r="D7" s="14" t="s">
        <v>244</v>
      </c>
      <c r="E7" s="40">
        <v>25</v>
      </c>
      <c r="F7" s="37">
        <v>3200</v>
      </c>
      <c r="G7" s="54">
        <f>E7*F7</f>
        <v>80000</v>
      </c>
      <c r="H7" s="14" t="str">
        <f>IF(MONTH(C7)&gt;1,"tặng quà","")</f>
        <v/>
      </c>
      <c r="K7" s="43" t="s">
        <v>234</v>
      </c>
      <c r="L7" s="45" t="s">
        <v>241</v>
      </c>
      <c r="M7" s="45" t="s">
        <v>242</v>
      </c>
      <c r="N7" s="45" t="s">
        <v>243</v>
      </c>
      <c r="O7" s="45" t="s">
        <v>244</v>
      </c>
      <c r="P7" s="45" t="s">
        <v>245</v>
      </c>
      <c r="Q7" s="45" t="s">
        <v>246</v>
      </c>
    </row>
    <row r="8" spans="1:17" x14ac:dyDescent="0.25">
      <c r="A8" s="15">
        <v>5</v>
      </c>
      <c r="B8" s="14" t="s">
        <v>274</v>
      </c>
      <c r="C8" s="16">
        <v>40556</v>
      </c>
      <c r="D8" s="14" t="s">
        <v>245</v>
      </c>
      <c r="E8" s="40">
        <v>35</v>
      </c>
      <c r="F8" s="37">
        <v>1200</v>
      </c>
      <c r="G8" s="54">
        <f>E8*F8</f>
        <v>42000</v>
      </c>
      <c r="H8" s="14" t="str">
        <f>IF(MONTH(C8)&gt;1,"tặng quà","")</f>
        <v/>
      </c>
      <c r="K8" s="43" t="s">
        <v>252</v>
      </c>
      <c r="L8" s="37">
        <v>1000</v>
      </c>
      <c r="M8" s="37">
        <v>1200</v>
      </c>
      <c r="N8" s="37">
        <v>3000</v>
      </c>
      <c r="O8" s="37">
        <v>3200</v>
      </c>
      <c r="P8" s="37">
        <v>1200</v>
      </c>
      <c r="Q8" s="37">
        <v>1500</v>
      </c>
    </row>
    <row r="9" spans="1:17" x14ac:dyDescent="0.25">
      <c r="A9" s="15">
        <v>18</v>
      </c>
      <c r="B9" s="14" t="s">
        <v>287</v>
      </c>
      <c r="C9" s="16">
        <v>40612</v>
      </c>
      <c r="D9" s="14" t="s">
        <v>244</v>
      </c>
      <c r="E9" s="40">
        <v>35</v>
      </c>
      <c r="F9" s="37">
        <v>3200</v>
      </c>
      <c r="G9" s="54">
        <f>E9*F9</f>
        <v>112000</v>
      </c>
      <c r="H9" s="14" t="str">
        <f>IF(MONTH(C9)&gt;1,"tặng quà","")</f>
        <v>tặng quà</v>
      </c>
      <c r="K9" s="41"/>
      <c r="L9" s="42"/>
      <c r="M9" s="42"/>
      <c r="N9" s="10"/>
    </row>
    <row r="10" spans="1:17" x14ac:dyDescent="0.25">
      <c r="A10" s="15">
        <v>19</v>
      </c>
      <c r="B10" s="14" t="s">
        <v>288</v>
      </c>
      <c r="C10" s="16">
        <v>40613</v>
      </c>
      <c r="D10" s="14" t="s">
        <v>245</v>
      </c>
      <c r="E10" s="40">
        <v>48</v>
      </c>
      <c r="F10" s="37">
        <v>1200</v>
      </c>
      <c r="G10" s="54">
        <f>E10*F10</f>
        <v>57600</v>
      </c>
      <c r="H10" s="14" t="str">
        <f>IF(MONTH(C10)&gt;1,"tặng quà","")</f>
        <v>tặng quà</v>
      </c>
      <c r="I10" s="12"/>
      <c r="K10" s="41"/>
      <c r="L10" s="42"/>
      <c r="M10" s="42"/>
      <c r="N10" s="10"/>
    </row>
    <row r="11" spans="1:17" x14ac:dyDescent="0.25">
      <c r="A11" s="15">
        <v>1</v>
      </c>
      <c r="B11" s="14" t="s">
        <v>270</v>
      </c>
      <c r="C11" s="16">
        <v>40549</v>
      </c>
      <c r="D11" s="14" t="s">
        <v>241</v>
      </c>
      <c r="E11" s="40">
        <v>50</v>
      </c>
      <c r="F11" s="37">
        <v>1000</v>
      </c>
      <c r="G11" s="54">
        <f>E11*F11</f>
        <v>50000</v>
      </c>
      <c r="H11" s="14" t="str">
        <f>IF(MONTH(C11)&gt;1,"tặng quà","")</f>
        <v/>
      </c>
      <c r="I11" s="12"/>
      <c r="K11" s="41"/>
      <c r="L11" s="42"/>
      <c r="M11" s="42"/>
      <c r="N11" s="10"/>
      <c r="O11" s="5"/>
      <c r="P11" s="5"/>
    </row>
    <row r="12" spans="1:17" x14ac:dyDescent="0.25">
      <c r="A12" s="15">
        <v>21</v>
      </c>
      <c r="B12" s="14" t="s">
        <v>290</v>
      </c>
      <c r="C12" s="16">
        <v>40617</v>
      </c>
      <c r="D12" s="14" t="s">
        <v>246</v>
      </c>
      <c r="E12" s="40">
        <v>50</v>
      </c>
      <c r="F12" s="37">
        <v>1500</v>
      </c>
      <c r="G12" s="54">
        <f>E12*F12</f>
        <v>75000</v>
      </c>
      <c r="H12" s="14" t="str">
        <f>IF(MONTH(C12)&gt;1,"tặng quà","")</f>
        <v>tặng quà</v>
      </c>
      <c r="I12" s="12"/>
    </row>
    <row r="13" spans="1:17" x14ac:dyDescent="0.25">
      <c r="A13" s="15">
        <v>3</v>
      </c>
      <c r="B13" s="14" t="s">
        <v>272</v>
      </c>
      <c r="C13" s="16">
        <v>40552</v>
      </c>
      <c r="D13" s="14" t="s">
        <v>243</v>
      </c>
      <c r="E13" s="40">
        <v>50</v>
      </c>
      <c r="F13" s="37">
        <v>3000</v>
      </c>
      <c r="G13" s="54">
        <f>E13*F13</f>
        <v>150000</v>
      </c>
      <c r="H13" s="14" t="str">
        <f>IF(MONTH(C13)&gt;1,"tặng quà","")</f>
        <v/>
      </c>
      <c r="I13" s="12"/>
    </row>
    <row r="14" spans="1:17" x14ac:dyDescent="0.25">
      <c r="A14" s="15">
        <v>17</v>
      </c>
      <c r="B14" s="14" t="s">
        <v>286</v>
      </c>
      <c r="C14" s="16">
        <v>40599</v>
      </c>
      <c r="D14" s="14" t="s">
        <v>243</v>
      </c>
      <c r="E14" s="40">
        <v>50</v>
      </c>
      <c r="F14" s="37">
        <v>3000</v>
      </c>
      <c r="G14" s="54">
        <f>E14*F14</f>
        <v>150000</v>
      </c>
      <c r="H14" s="14" t="str">
        <f>IF(MONTH(C14)&gt;1,"tặng quà","")</f>
        <v>tặng quà</v>
      </c>
      <c r="I14" s="12"/>
    </row>
    <row r="15" spans="1:17" x14ac:dyDescent="0.25">
      <c r="A15" s="15">
        <v>2</v>
      </c>
      <c r="B15" s="14" t="s">
        <v>271</v>
      </c>
      <c r="C15" s="16">
        <v>40550</v>
      </c>
      <c r="D15" s="14" t="s">
        <v>242</v>
      </c>
      <c r="E15" s="40">
        <v>55</v>
      </c>
      <c r="F15" s="37">
        <v>1200</v>
      </c>
      <c r="G15" s="54">
        <f>E15*F15</f>
        <v>66000</v>
      </c>
      <c r="H15" s="14" t="str">
        <f>IF(MONTH(C15)&gt;1,"tặng quà","")</f>
        <v/>
      </c>
      <c r="I15" s="12"/>
    </row>
    <row r="16" spans="1:17" x14ac:dyDescent="0.25">
      <c r="A16" s="15">
        <v>15</v>
      </c>
      <c r="B16" s="14" t="s">
        <v>284</v>
      </c>
      <c r="C16" s="16">
        <v>40597</v>
      </c>
      <c r="D16" s="14" t="s">
        <v>241</v>
      </c>
      <c r="E16" s="40">
        <v>56</v>
      </c>
      <c r="F16" s="37">
        <v>1000</v>
      </c>
      <c r="G16" s="54">
        <f>E16*F16</f>
        <v>56000</v>
      </c>
      <c r="H16" s="14" t="str">
        <f>IF(MONTH(C16)&gt;1,"tặng quà","")</f>
        <v>tặng quà</v>
      </c>
      <c r="I16" s="12"/>
    </row>
    <row r="17" spans="1:12" ht="17.25" x14ac:dyDescent="0.3">
      <c r="A17" s="15">
        <v>7</v>
      </c>
      <c r="B17" s="14" t="s">
        <v>276</v>
      </c>
      <c r="C17" s="16">
        <v>40556</v>
      </c>
      <c r="D17" s="14" t="s">
        <v>244</v>
      </c>
      <c r="E17" s="40">
        <v>60</v>
      </c>
      <c r="F17" s="37">
        <v>3200</v>
      </c>
      <c r="G17" s="54">
        <f>E17*F17</f>
        <v>192000</v>
      </c>
      <c r="H17" s="14" t="str">
        <f>IF(MONTH(C17)&gt;1,"tặng quà","")</f>
        <v/>
      </c>
      <c r="I17" s="12"/>
      <c r="K17" s="8"/>
      <c r="L17" s="12"/>
    </row>
    <row r="18" spans="1:12" ht="17.25" x14ac:dyDescent="0.3">
      <c r="A18" s="15">
        <v>13</v>
      </c>
      <c r="B18" s="14" t="s">
        <v>282</v>
      </c>
      <c r="C18" s="16">
        <v>40595</v>
      </c>
      <c r="D18" s="14" t="s">
        <v>246</v>
      </c>
      <c r="E18" s="40">
        <v>62</v>
      </c>
      <c r="F18" s="37">
        <v>1500</v>
      </c>
      <c r="G18" s="54">
        <f>E18*F18</f>
        <v>93000</v>
      </c>
      <c r="H18" s="14" t="str">
        <f>IF(MONTH(C18)&gt;1,"tặng quà","")</f>
        <v>tặng quà</v>
      </c>
      <c r="I18" s="12"/>
      <c r="K18" s="8"/>
      <c r="L18" s="12"/>
    </row>
    <row r="19" spans="1:12" ht="17.25" x14ac:dyDescent="0.3">
      <c r="A19" s="15">
        <v>6</v>
      </c>
      <c r="B19" s="14" t="s">
        <v>275</v>
      </c>
      <c r="C19" s="16">
        <v>40556</v>
      </c>
      <c r="D19" s="14" t="s">
        <v>246</v>
      </c>
      <c r="E19" s="40">
        <v>75</v>
      </c>
      <c r="F19" s="37">
        <v>1500</v>
      </c>
      <c r="G19" s="54">
        <f>E19*F19</f>
        <v>112500</v>
      </c>
      <c r="H19" s="14" t="str">
        <f>IF(MONTH(C19)&gt;1,"tặng quà","")</f>
        <v/>
      </c>
      <c r="I19" s="12"/>
      <c r="K19" s="8"/>
      <c r="L19" s="12"/>
    </row>
    <row r="20" spans="1:12" x14ac:dyDescent="0.25">
      <c r="A20" s="15">
        <v>24</v>
      </c>
      <c r="B20" s="14" t="s">
        <v>293</v>
      </c>
      <c r="C20" s="16">
        <v>40625</v>
      </c>
      <c r="D20" s="14" t="s">
        <v>243</v>
      </c>
      <c r="E20" s="40">
        <v>80</v>
      </c>
      <c r="F20" s="37">
        <v>3000</v>
      </c>
      <c r="G20" s="54">
        <f>E20*F20</f>
        <v>240000</v>
      </c>
      <c r="H20" s="14" t="str">
        <f>IF(MONTH(C20)&gt;1,"tặng quà","")</f>
        <v>tặng quà</v>
      </c>
      <c r="I20" s="12"/>
      <c r="K20" s="12"/>
    </row>
    <row r="21" spans="1:12" x14ac:dyDescent="0.25">
      <c r="A21" s="15">
        <v>16</v>
      </c>
      <c r="B21" s="14" t="s">
        <v>285</v>
      </c>
      <c r="C21" s="16">
        <v>40599</v>
      </c>
      <c r="D21" s="14" t="s">
        <v>242</v>
      </c>
      <c r="E21" s="40">
        <v>82</v>
      </c>
      <c r="F21" s="37">
        <v>1200</v>
      </c>
      <c r="G21" s="54">
        <f>E21*F21</f>
        <v>98400</v>
      </c>
      <c r="H21" s="14" t="str">
        <f>IF(MONTH(C21)&gt;1,"tặng quà","")</f>
        <v>tặng quà</v>
      </c>
      <c r="I21" s="7"/>
    </row>
    <row r="22" spans="1:12" x14ac:dyDescent="0.25">
      <c r="A22" s="15">
        <v>9</v>
      </c>
      <c r="B22" s="14" t="s">
        <v>278</v>
      </c>
      <c r="C22" s="16">
        <v>40558</v>
      </c>
      <c r="D22" s="14" t="s">
        <v>242</v>
      </c>
      <c r="E22" s="40">
        <v>85</v>
      </c>
      <c r="F22" s="37">
        <v>1200</v>
      </c>
      <c r="G22" s="54">
        <f>E22*F22</f>
        <v>102000</v>
      </c>
      <c r="H22" s="14" t="str">
        <f>IF(MONTH(C22)&gt;1,"tặng quà","")</f>
        <v/>
      </c>
      <c r="I22" s="7"/>
    </row>
    <row r="23" spans="1:12" x14ac:dyDescent="0.25">
      <c r="A23" s="15">
        <v>22</v>
      </c>
      <c r="B23" s="14" t="s">
        <v>291</v>
      </c>
      <c r="C23" s="16">
        <v>40617</v>
      </c>
      <c r="D23" s="14" t="s">
        <v>241</v>
      </c>
      <c r="E23" s="40">
        <v>100</v>
      </c>
      <c r="F23" s="37">
        <v>1000</v>
      </c>
      <c r="G23" s="54">
        <f>E23*F23</f>
        <v>100000</v>
      </c>
      <c r="H23" s="14" t="str">
        <f>IF(MONTH(C23)&gt;1,"tặng quà","")</f>
        <v>tặng quà</v>
      </c>
      <c r="I23" s="7"/>
    </row>
    <row r="24" spans="1:12" ht="17.25" x14ac:dyDescent="0.3">
      <c r="A24" s="15">
        <v>12</v>
      </c>
      <c r="B24" s="14" t="s">
        <v>281</v>
      </c>
      <c r="C24" s="16">
        <v>40589</v>
      </c>
      <c r="D24" s="14" t="s">
        <v>245</v>
      </c>
      <c r="E24" s="40">
        <v>110</v>
      </c>
      <c r="F24" s="37">
        <v>1200</v>
      </c>
      <c r="G24" s="54">
        <f>E24*F24</f>
        <v>132000</v>
      </c>
      <c r="H24" s="14" t="str">
        <f>IF(MONTH(C24)&gt;1,"tặng quà","")</f>
        <v>tặng quà</v>
      </c>
      <c r="I24" s="7"/>
      <c r="K24" s="8"/>
    </row>
    <row r="25" spans="1:12" ht="17.25" x14ac:dyDescent="0.3">
      <c r="A25" s="15">
        <v>14</v>
      </c>
      <c r="B25" s="14" t="s">
        <v>283</v>
      </c>
      <c r="C25" s="16">
        <v>40597</v>
      </c>
      <c r="D25" s="14" t="s">
        <v>243</v>
      </c>
      <c r="E25" s="40">
        <v>110</v>
      </c>
      <c r="F25" s="37">
        <v>3000</v>
      </c>
      <c r="G25" s="54">
        <f>E25*F25</f>
        <v>330000</v>
      </c>
      <c r="H25" s="14" t="str">
        <f>IF(MONTH(C25)&gt;1,"tặng quà","")</f>
        <v>tặng quà</v>
      </c>
      <c r="I25" s="12"/>
      <c r="K25" s="8"/>
    </row>
    <row r="26" spans="1:12" ht="17.25" x14ac:dyDescent="0.3">
      <c r="A26" s="15">
        <v>25</v>
      </c>
      <c r="B26" s="14" t="s">
        <v>294</v>
      </c>
      <c r="C26" s="16">
        <v>40626</v>
      </c>
      <c r="D26" s="14" t="s">
        <v>244</v>
      </c>
      <c r="E26" s="40">
        <v>110</v>
      </c>
      <c r="F26" s="37">
        <v>3200</v>
      </c>
      <c r="G26" s="54">
        <f>E26*F26</f>
        <v>352000</v>
      </c>
      <c r="H26" s="14" t="str">
        <f>IF(MONTH(C26)&gt;1,"tặng quà","")</f>
        <v>tặng quà</v>
      </c>
      <c r="I26" s="12"/>
      <c r="K26" s="8"/>
    </row>
    <row r="27" spans="1:12" ht="17.25" x14ac:dyDescent="0.3">
      <c r="A27" s="15">
        <v>8</v>
      </c>
      <c r="B27" s="14" t="s">
        <v>277</v>
      </c>
      <c r="C27" s="16">
        <v>40558</v>
      </c>
      <c r="D27" s="14" t="s">
        <v>241</v>
      </c>
      <c r="E27" s="40">
        <v>120</v>
      </c>
      <c r="F27" s="37">
        <v>1000</v>
      </c>
      <c r="G27" s="54">
        <f>E27*F27</f>
        <v>120000</v>
      </c>
      <c r="H27" s="14" t="str">
        <f>IF(MONTH(C27)&gt;1,"tặng quà","")</f>
        <v/>
      </c>
      <c r="I27" s="12"/>
      <c r="K27" s="8"/>
    </row>
    <row r="28" spans="1:12" ht="17.25" x14ac:dyDescent="0.3">
      <c r="A28" s="15">
        <v>10</v>
      </c>
      <c r="B28" s="14" t="s">
        <v>279</v>
      </c>
      <c r="C28" s="16">
        <v>40579</v>
      </c>
      <c r="D28" s="14" t="s">
        <v>243</v>
      </c>
      <c r="E28" s="40">
        <v>120</v>
      </c>
      <c r="F28" s="37">
        <v>3000</v>
      </c>
      <c r="G28" s="54">
        <f>E28*F28</f>
        <v>360000</v>
      </c>
      <c r="H28" s="14" t="str">
        <f>IF(MONTH(C28)&gt;1,"tặng quà","")</f>
        <v>tặng quà</v>
      </c>
      <c r="I28" s="12"/>
      <c r="K28" s="8"/>
    </row>
    <row r="29" spans="1:12" ht="17.25" x14ac:dyDescent="0.3">
      <c r="A29" s="15">
        <v>23</v>
      </c>
      <c r="B29" s="14" t="s">
        <v>292</v>
      </c>
      <c r="C29" s="16">
        <v>40624</v>
      </c>
      <c r="D29" s="14" t="s">
        <v>242</v>
      </c>
      <c r="E29" s="40">
        <v>150</v>
      </c>
      <c r="F29" s="37">
        <v>1200</v>
      </c>
      <c r="G29" s="54">
        <f>E29*F29</f>
        <v>180000</v>
      </c>
      <c r="H29" s="14" t="str">
        <f>IF(MONTH(C29)&gt;1,"tặng quà","")</f>
        <v>tặng quà</v>
      </c>
      <c r="I29" s="12"/>
      <c r="K29" s="8"/>
    </row>
    <row r="30" spans="1:12" ht="17.25" x14ac:dyDescent="0.3">
      <c r="B30" s="38"/>
      <c r="I30" s="12"/>
      <c r="J30" s="7"/>
      <c r="K30" s="8"/>
    </row>
    <row r="31" spans="1:12" x14ac:dyDescent="0.25">
      <c r="A31" s="20" t="s">
        <v>257</v>
      </c>
      <c r="B31" s="39">
        <f>COUNTIF(D5:D29,"tivi")</f>
        <v>4</v>
      </c>
      <c r="D31" s="7"/>
      <c r="I31" s="12"/>
      <c r="J31" s="7"/>
    </row>
    <row r="32" spans="1:12" x14ac:dyDescent="0.25">
      <c r="B32" s="55">
        <f ca="1">SUMIF(D5:G29,"tivi",G5:G29)</f>
        <v>310500</v>
      </c>
    </row>
    <row r="33" spans="2:5" x14ac:dyDescent="0.25">
      <c r="B33" s="19"/>
    </row>
    <row r="35" spans="2:5" x14ac:dyDescent="0.25">
      <c r="D35" s="9"/>
      <c r="E35" s="10"/>
    </row>
    <row r="36" spans="2:5" x14ac:dyDescent="0.25">
      <c r="B36" s="7"/>
      <c r="D36" s="9"/>
      <c r="E36" s="10"/>
    </row>
    <row r="37" spans="2:5" x14ac:dyDescent="0.25">
      <c r="B37" s="7"/>
      <c r="D37" s="9"/>
      <c r="E37" s="10"/>
    </row>
    <row r="38" spans="2:5" x14ac:dyDescent="0.25">
      <c r="B38" s="7"/>
      <c r="D38" s="9"/>
      <c r="E38" s="10"/>
    </row>
  </sheetData>
  <sortState ref="A5:H29">
    <sortCondition ref="E5:E29"/>
    <sortCondition ref="G5:G29"/>
  </sortState>
  <mergeCells count="1">
    <mergeCell ref="A1:H2"/>
  </mergeCells>
  <conditionalFormatting sqref="E5:E20 E25:E29 D22:D24 K17:K19 K24:K30">
    <cfRule type="cellIs" dxfId="5" priority="4" operator="lessThan">
      <formula>50</formula>
    </cfRule>
  </conditionalFormatting>
  <conditionalFormatting sqref="E21:E23">
    <cfRule type="cellIs" dxfId="4" priority="2" operator="lessThan">
      <formula>50</formula>
    </cfRule>
  </conditionalFormatting>
  <conditionalFormatting sqref="E1:E1048576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scale="4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V88"/>
  <sheetViews>
    <sheetView zoomScaleNormal="100" zoomScaleSheetLayoutView="86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:K26"/>
    </sheetView>
  </sheetViews>
  <sheetFormatPr defaultRowHeight="12.75" x14ac:dyDescent="0.2"/>
  <cols>
    <col min="1" max="1" width="10.85546875" bestFit="1" customWidth="1"/>
    <col min="2" max="2" width="12.7109375" bestFit="1" customWidth="1"/>
    <col min="3" max="3" width="16.5703125" customWidth="1"/>
    <col min="4" max="4" width="17.42578125" customWidth="1"/>
    <col min="5" max="5" width="8.140625" bestFit="1" customWidth="1"/>
    <col min="6" max="6" width="25.140625" bestFit="1" customWidth="1"/>
    <col min="7" max="7" width="22.7109375" bestFit="1" customWidth="1"/>
    <col min="8" max="8" width="13.42578125" bestFit="1" customWidth="1"/>
    <col min="9" max="9" width="14" bestFit="1" customWidth="1"/>
    <col min="10" max="10" width="17.5703125" hidden="1" customWidth="1"/>
    <col min="11" max="11" width="13.28515625" customWidth="1"/>
    <col min="12" max="12" width="15.28515625" bestFit="1" customWidth="1"/>
  </cols>
  <sheetData>
    <row r="1" spans="1:74" s="1" customFormat="1" x14ac:dyDescent="0.2">
      <c r="A1" s="1" t="s">
        <v>231</v>
      </c>
      <c r="B1" s="1" t="s">
        <v>232</v>
      </c>
      <c r="C1" s="1" t="s">
        <v>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0</v>
      </c>
      <c r="J1" s="1" t="s">
        <v>7</v>
      </c>
      <c r="K1" s="1" t="s">
        <v>8</v>
      </c>
      <c r="L1" s="1" t="s">
        <v>9</v>
      </c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</row>
    <row r="2" spans="1:74" x14ac:dyDescent="0.2">
      <c r="A2">
        <v>1</v>
      </c>
      <c r="B2" t="s">
        <v>16</v>
      </c>
      <c r="C2" t="s">
        <v>20</v>
      </c>
      <c r="D2" s="2">
        <v>40549</v>
      </c>
      <c r="E2" s="3">
        <v>13.25</v>
      </c>
      <c r="F2" t="s">
        <v>17</v>
      </c>
      <c r="G2" t="s">
        <v>18</v>
      </c>
      <c r="H2" t="s">
        <v>19</v>
      </c>
      <c r="I2" s="2">
        <v>40548</v>
      </c>
      <c r="K2" t="s">
        <v>15</v>
      </c>
    </row>
    <row r="3" spans="1:74" x14ac:dyDescent="0.2">
      <c r="A3">
        <v>2</v>
      </c>
      <c r="B3" t="s">
        <v>10</v>
      </c>
      <c r="C3" t="s">
        <v>14</v>
      </c>
      <c r="D3" s="2">
        <v>40550</v>
      </c>
      <c r="E3" s="3">
        <v>18</v>
      </c>
      <c r="F3" t="s">
        <v>11</v>
      </c>
      <c r="G3" t="s">
        <v>12</v>
      </c>
      <c r="H3" t="s">
        <v>13</v>
      </c>
      <c r="I3" s="2">
        <v>40548</v>
      </c>
      <c r="K3" t="s">
        <v>15</v>
      </c>
    </row>
    <row r="4" spans="1:74" x14ac:dyDescent="0.2">
      <c r="A4">
        <v>3</v>
      </c>
      <c r="B4" t="s">
        <v>26</v>
      </c>
      <c r="C4" t="s">
        <v>30</v>
      </c>
      <c r="D4" s="2">
        <v>40551</v>
      </c>
      <c r="E4" s="3">
        <v>5.5</v>
      </c>
      <c r="F4" t="s">
        <v>27</v>
      </c>
      <c r="G4" t="s">
        <v>28</v>
      </c>
      <c r="H4" t="s">
        <v>29</v>
      </c>
      <c r="I4" s="2">
        <v>40549</v>
      </c>
      <c r="K4" t="s">
        <v>15</v>
      </c>
      <c r="L4" s="2">
        <v>40555</v>
      </c>
    </row>
    <row r="5" spans="1:74" x14ac:dyDescent="0.2">
      <c r="A5">
        <v>4</v>
      </c>
      <c r="B5" t="s">
        <v>21</v>
      </c>
      <c r="C5" t="s">
        <v>25</v>
      </c>
      <c r="D5" s="2">
        <v>40550</v>
      </c>
      <c r="E5" s="3">
        <v>8.9499999999999993</v>
      </c>
      <c r="F5" t="s">
        <v>22</v>
      </c>
      <c r="G5" t="s">
        <v>23</v>
      </c>
      <c r="H5" t="s">
        <v>24</v>
      </c>
      <c r="I5" s="2">
        <v>40549</v>
      </c>
      <c r="K5" t="s">
        <v>15</v>
      </c>
    </row>
    <row r="6" spans="1:74" x14ac:dyDescent="0.2">
      <c r="A6">
        <v>5</v>
      </c>
      <c r="B6" t="s">
        <v>31</v>
      </c>
      <c r="C6" t="s">
        <v>30</v>
      </c>
      <c r="D6" s="2">
        <v>40552</v>
      </c>
      <c r="E6" s="3">
        <v>28</v>
      </c>
      <c r="F6" t="s">
        <v>32</v>
      </c>
      <c r="G6" t="s">
        <v>33</v>
      </c>
      <c r="H6" t="s">
        <v>34</v>
      </c>
      <c r="I6" s="2">
        <v>40551</v>
      </c>
      <c r="K6" t="s">
        <v>15</v>
      </c>
      <c r="L6" s="2">
        <v>40555</v>
      </c>
    </row>
    <row r="7" spans="1:74" x14ac:dyDescent="0.2">
      <c r="A7">
        <v>6</v>
      </c>
      <c r="B7" t="s">
        <v>35</v>
      </c>
      <c r="C7" t="s">
        <v>39</v>
      </c>
      <c r="D7" s="2">
        <v>40557</v>
      </c>
      <c r="E7" s="3">
        <v>8.5</v>
      </c>
      <c r="F7" t="s">
        <v>36</v>
      </c>
      <c r="G7" t="s">
        <v>37</v>
      </c>
      <c r="H7" t="s">
        <v>38</v>
      </c>
      <c r="I7" s="2">
        <v>40555</v>
      </c>
      <c r="K7" t="s">
        <v>15</v>
      </c>
    </row>
    <row r="8" spans="1:74" x14ac:dyDescent="0.2">
      <c r="A8">
        <v>7</v>
      </c>
      <c r="B8" t="s">
        <v>40</v>
      </c>
      <c r="C8" t="s">
        <v>44</v>
      </c>
      <c r="D8" s="2">
        <v>40556</v>
      </c>
      <c r="E8" s="3">
        <v>3</v>
      </c>
      <c r="F8" t="s">
        <v>41</v>
      </c>
      <c r="G8" t="s">
        <v>42</v>
      </c>
      <c r="H8" t="s">
        <v>43</v>
      </c>
      <c r="I8" s="2">
        <v>40555</v>
      </c>
      <c r="K8" t="s">
        <v>15</v>
      </c>
    </row>
    <row r="9" spans="1:74" x14ac:dyDescent="0.2">
      <c r="A9">
        <v>8</v>
      </c>
      <c r="B9" t="s">
        <v>45</v>
      </c>
      <c r="C9" t="s">
        <v>30</v>
      </c>
      <c r="D9" s="2">
        <v>40556</v>
      </c>
      <c r="E9" s="3">
        <v>6.95</v>
      </c>
      <c r="F9" t="s">
        <v>46</v>
      </c>
      <c r="G9" t="s">
        <v>47</v>
      </c>
      <c r="H9" t="s">
        <v>34</v>
      </c>
      <c r="I9" s="2">
        <v>40555</v>
      </c>
      <c r="K9" t="s">
        <v>15</v>
      </c>
    </row>
    <row r="10" spans="1:74" x14ac:dyDescent="0.2">
      <c r="A10">
        <v>9</v>
      </c>
      <c r="B10" t="s">
        <v>48</v>
      </c>
      <c r="C10" t="s">
        <v>30</v>
      </c>
      <c r="D10" s="2">
        <v>40556</v>
      </c>
      <c r="E10" s="3">
        <v>20</v>
      </c>
      <c r="F10" t="s">
        <v>49</v>
      </c>
      <c r="G10" t="s">
        <v>50</v>
      </c>
      <c r="H10" t="s">
        <v>34</v>
      </c>
      <c r="I10" s="2">
        <v>40555</v>
      </c>
      <c r="K10" t="s">
        <v>15</v>
      </c>
    </row>
    <row r="11" spans="1:74" x14ac:dyDescent="0.2">
      <c r="A11">
        <v>10</v>
      </c>
      <c r="B11" t="s">
        <v>51</v>
      </c>
      <c r="C11" t="s">
        <v>30</v>
      </c>
      <c r="D11" s="2">
        <v>40557</v>
      </c>
      <c r="E11" s="3">
        <v>7.95</v>
      </c>
      <c r="F11" t="s">
        <v>52</v>
      </c>
      <c r="G11" t="s">
        <v>53</v>
      </c>
      <c r="H11" t="s">
        <v>54</v>
      </c>
      <c r="I11" s="2">
        <v>40556</v>
      </c>
      <c r="K11" t="s">
        <v>15</v>
      </c>
    </row>
    <row r="12" spans="1:74" x14ac:dyDescent="0.2">
      <c r="A12">
        <v>11</v>
      </c>
      <c r="B12" t="s">
        <v>55</v>
      </c>
      <c r="C12" t="s">
        <v>59</v>
      </c>
      <c r="D12" s="2">
        <v>40559</v>
      </c>
      <c r="E12" s="3">
        <v>7.5</v>
      </c>
      <c r="F12" t="s">
        <v>56</v>
      </c>
      <c r="G12" t="s">
        <v>57</v>
      </c>
      <c r="H12" t="s">
        <v>58</v>
      </c>
      <c r="I12" s="2">
        <v>40557</v>
      </c>
      <c r="K12" t="s">
        <v>15</v>
      </c>
      <c r="L12" s="2">
        <v>40562</v>
      </c>
    </row>
    <row r="13" spans="1:74" x14ac:dyDescent="0.2">
      <c r="A13">
        <v>12</v>
      </c>
      <c r="B13" t="s">
        <v>60</v>
      </c>
      <c r="C13" t="s">
        <v>30</v>
      </c>
      <c r="D13" s="2">
        <v>40559</v>
      </c>
      <c r="E13" s="3">
        <v>14.5</v>
      </c>
      <c r="F13" t="s">
        <v>61</v>
      </c>
      <c r="G13" t="s">
        <v>62</v>
      </c>
      <c r="H13" t="s">
        <v>34</v>
      </c>
      <c r="I13" s="2">
        <v>40557</v>
      </c>
      <c r="K13" t="s">
        <v>15</v>
      </c>
    </row>
    <row r="14" spans="1:74" x14ac:dyDescent="0.2">
      <c r="A14">
        <v>13</v>
      </c>
      <c r="B14" t="s">
        <v>63</v>
      </c>
      <c r="C14" t="s">
        <v>30</v>
      </c>
      <c r="D14" s="2">
        <v>40562</v>
      </c>
      <c r="E14" s="3">
        <v>24.5</v>
      </c>
      <c r="F14" t="s">
        <v>64</v>
      </c>
      <c r="G14" t="s">
        <v>65</v>
      </c>
      <c r="H14" t="s">
        <v>66</v>
      </c>
      <c r="I14" s="2">
        <v>40558</v>
      </c>
      <c r="K14" t="s">
        <v>15</v>
      </c>
      <c r="L14" s="2">
        <v>40563</v>
      </c>
    </row>
    <row r="15" spans="1:74" x14ac:dyDescent="0.2">
      <c r="A15">
        <v>14</v>
      </c>
      <c r="B15" t="s">
        <v>67</v>
      </c>
      <c r="C15" t="s">
        <v>30</v>
      </c>
      <c r="D15" s="2">
        <v>40562</v>
      </c>
      <c r="E15" s="3">
        <v>17</v>
      </c>
      <c r="F15" t="s">
        <v>68</v>
      </c>
      <c r="G15" t="s">
        <v>69</v>
      </c>
      <c r="H15" t="s">
        <v>70</v>
      </c>
      <c r="I15" s="2">
        <v>40559</v>
      </c>
      <c r="K15" t="s">
        <v>15</v>
      </c>
    </row>
    <row r="16" spans="1:74" x14ac:dyDescent="0.2">
      <c r="A16">
        <v>15</v>
      </c>
      <c r="B16" t="s">
        <v>71</v>
      </c>
      <c r="C16" t="s">
        <v>30</v>
      </c>
      <c r="D16" s="2">
        <v>40564</v>
      </c>
      <c r="E16" s="3">
        <v>0</v>
      </c>
      <c r="F16" t="s">
        <v>72</v>
      </c>
      <c r="G16" t="s">
        <v>73</v>
      </c>
      <c r="H16" t="s">
        <v>74</v>
      </c>
      <c r="I16" s="2">
        <v>40562</v>
      </c>
      <c r="K16" t="s">
        <v>15</v>
      </c>
    </row>
    <row r="17" spans="1:12" x14ac:dyDescent="0.2">
      <c r="A17">
        <v>16</v>
      </c>
      <c r="B17" t="s">
        <v>88</v>
      </c>
      <c r="C17" t="s">
        <v>59</v>
      </c>
      <c r="D17" s="2">
        <v>40566</v>
      </c>
      <c r="E17" s="3">
        <v>18.5</v>
      </c>
      <c r="F17" t="s">
        <v>89</v>
      </c>
      <c r="G17" t="s">
        <v>90</v>
      </c>
      <c r="H17" t="s">
        <v>91</v>
      </c>
      <c r="I17" s="2">
        <v>40565</v>
      </c>
      <c r="K17" t="s">
        <v>15</v>
      </c>
      <c r="L17" s="2">
        <v>40570</v>
      </c>
    </row>
    <row r="18" spans="1:12" x14ac:dyDescent="0.2">
      <c r="A18">
        <v>17</v>
      </c>
      <c r="B18" t="s">
        <v>75</v>
      </c>
      <c r="C18" t="s">
        <v>30</v>
      </c>
      <c r="D18" s="2">
        <v>40566</v>
      </c>
      <c r="E18" s="3">
        <v>4.3499999999999996</v>
      </c>
      <c r="F18" t="s">
        <v>76</v>
      </c>
      <c r="G18" t="s">
        <v>77</v>
      </c>
      <c r="H18" t="s">
        <v>78</v>
      </c>
      <c r="I18" s="2">
        <v>40565</v>
      </c>
      <c r="K18" t="s">
        <v>15</v>
      </c>
    </row>
    <row r="19" spans="1:12" x14ac:dyDescent="0.2">
      <c r="A19">
        <v>18</v>
      </c>
      <c r="B19" t="s">
        <v>79</v>
      </c>
      <c r="C19" t="s">
        <v>30</v>
      </c>
      <c r="D19" s="2">
        <v>40567</v>
      </c>
      <c r="E19" s="3">
        <v>18.95</v>
      </c>
      <c r="F19" t="s">
        <v>80</v>
      </c>
      <c r="G19" t="s">
        <v>81</v>
      </c>
      <c r="H19" t="s">
        <v>34</v>
      </c>
      <c r="I19" s="2">
        <v>40565</v>
      </c>
      <c r="K19" t="s">
        <v>15</v>
      </c>
    </row>
    <row r="20" spans="1:12" x14ac:dyDescent="0.2">
      <c r="A20">
        <v>19</v>
      </c>
      <c r="B20" t="s">
        <v>82</v>
      </c>
      <c r="C20" t="s">
        <v>30</v>
      </c>
      <c r="D20" s="2">
        <v>40566</v>
      </c>
      <c r="E20" s="3">
        <v>14.4</v>
      </c>
      <c r="F20" t="s">
        <v>83</v>
      </c>
      <c r="G20" t="s">
        <v>84</v>
      </c>
      <c r="H20" t="s">
        <v>66</v>
      </c>
      <c r="I20" s="2">
        <v>40565</v>
      </c>
      <c r="K20" t="s">
        <v>15</v>
      </c>
    </row>
    <row r="21" spans="1:12" x14ac:dyDescent="0.2">
      <c r="A21">
        <v>20</v>
      </c>
      <c r="B21" t="s">
        <v>85</v>
      </c>
      <c r="C21" t="s">
        <v>30</v>
      </c>
      <c r="D21" s="2">
        <v>40566</v>
      </c>
      <c r="E21" s="3">
        <v>30</v>
      </c>
      <c r="F21" t="s">
        <v>86</v>
      </c>
      <c r="G21" t="s">
        <v>87</v>
      </c>
      <c r="H21" t="s">
        <v>70</v>
      </c>
      <c r="I21" s="2">
        <v>40565</v>
      </c>
      <c r="K21" t="s">
        <v>15</v>
      </c>
      <c r="L21" s="2">
        <v>40570</v>
      </c>
    </row>
    <row r="22" spans="1:12" x14ac:dyDescent="0.2">
      <c r="A22">
        <v>21</v>
      </c>
      <c r="B22" t="s">
        <v>92</v>
      </c>
      <c r="C22" t="s">
        <v>30</v>
      </c>
      <c r="D22" s="2">
        <v>40566</v>
      </c>
      <c r="E22" s="3">
        <v>9.9499999999999993</v>
      </c>
      <c r="F22" t="s">
        <v>93</v>
      </c>
      <c r="G22" t="s">
        <v>94</v>
      </c>
      <c r="H22" t="s">
        <v>95</v>
      </c>
      <c r="I22" s="2">
        <v>40565</v>
      </c>
      <c r="K22" t="s">
        <v>15</v>
      </c>
      <c r="L22" s="2">
        <v>40570</v>
      </c>
    </row>
    <row r="23" spans="1:12" x14ac:dyDescent="0.2">
      <c r="A23">
        <v>22</v>
      </c>
      <c r="B23" t="s">
        <v>106</v>
      </c>
      <c r="C23" t="s">
        <v>44</v>
      </c>
      <c r="D23" s="2">
        <v>40567</v>
      </c>
      <c r="E23" s="3">
        <v>21.5</v>
      </c>
      <c r="F23" t="s">
        <v>107</v>
      </c>
      <c r="G23" t="s">
        <v>108</v>
      </c>
      <c r="H23" t="s">
        <v>109</v>
      </c>
      <c r="I23" s="2">
        <v>40566</v>
      </c>
      <c r="K23" t="s">
        <v>15</v>
      </c>
      <c r="L23" s="2">
        <v>40571</v>
      </c>
    </row>
    <row r="24" spans="1:12" x14ac:dyDescent="0.2">
      <c r="A24">
        <v>23</v>
      </c>
      <c r="B24" t="s">
        <v>114</v>
      </c>
      <c r="C24" t="s">
        <v>59</v>
      </c>
      <c r="D24" s="2">
        <v>40568</v>
      </c>
      <c r="E24" s="3">
        <v>2.95</v>
      </c>
      <c r="F24" t="s">
        <v>115</v>
      </c>
      <c r="G24" t="s">
        <v>116</v>
      </c>
      <c r="H24" t="s">
        <v>117</v>
      </c>
      <c r="I24" s="2">
        <v>40566</v>
      </c>
      <c r="K24" t="s">
        <v>15</v>
      </c>
    </row>
    <row r="25" spans="1:12" x14ac:dyDescent="0.2">
      <c r="A25">
        <v>24</v>
      </c>
      <c r="B25" t="s">
        <v>96</v>
      </c>
      <c r="C25" t="s">
        <v>30</v>
      </c>
      <c r="D25" s="2">
        <v>40567</v>
      </c>
      <c r="E25" s="3">
        <v>16.5</v>
      </c>
      <c r="F25" t="s">
        <v>97</v>
      </c>
      <c r="G25" t="s">
        <v>98</v>
      </c>
      <c r="H25" t="s">
        <v>99</v>
      </c>
      <c r="I25" s="2">
        <v>40566</v>
      </c>
      <c r="K25" t="s">
        <v>15</v>
      </c>
      <c r="L25" s="2">
        <v>40571</v>
      </c>
    </row>
    <row r="26" spans="1:12" x14ac:dyDescent="0.2">
      <c r="A26">
        <v>25</v>
      </c>
      <c r="B26" t="s">
        <v>100</v>
      </c>
      <c r="C26" t="s">
        <v>30</v>
      </c>
      <c r="D26" s="2">
        <v>40567</v>
      </c>
      <c r="E26" s="3">
        <v>3.25</v>
      </c>
      <c r="F26" t="s">
        <v>101</v>
      </c>
      <c r="G26" t="s">
        <v>102</v>
      </c>
      <c r="H26" t="s">
        <v>34</v>
      </c>
      <c r="I26" s="2">
        <v>40566</v>
      </c>
      <c r="K26" t="s">
        <v>15</v>
      </c>
    </row>
    <row r="27" spans="1:12" x14ac:dyDescent="0.2">
      <c r="A27">
        <v>26</v>
      </c>
      <c r="B27" t="s">
        <v>103</v>
      </c>
      <c r="C27" t="s">
        <v>30</v>
      </c>
      <c r="D27" s="2">
        <v>40567</v>
      </c>
      <c r="E27" s="3">
        <v>12.45</v>
      </c>
      <c r="F27" t="s">
        <v>104</v>
      </c>
      <c r="G27" t="s">
        <v>105</v>
      </c>
      <c r="H27" t="s">
        <v>70</v>
      </c>
      <c r="I27" s="2">
        <v>40566</v>
      </c>
      <c r="K27" t="s">
        <v>15</v>
      </c>
      <c r="L27" s="2">
        <v>40571</v>
      </c>
    </row>
    <row r="28" spans="1:12" x14ac:dyDescent="0.2">
      <c r="A28">
        <v>27</v>
      </c>
      <c r="B28" t="s">
        <v>110</v>
      </c>
      <c r="C28" t="s">
        <v>30</v>
      </c>
      <c r="D28" s="2">
        <v>40568</v>
      </c>
      <c r="E28" s="3">
        <v>8.5</v>
      </c>
      <c r="F28" t="s">
        <v>111</v>
      </c>
      <c r="G28" t="s">
        <v>112</v>
      </c>
      <c r="H28" t="s">
        <v>113</v>
      </c>
      <c r="I28" s="2">
        <v>40566</v>
      </c>
      <c r="K28" t="s">
        <v>15</v>
      </c>
      <c r="L28" s="2">
        <v>40571</v>
      </c>
    </row>
    <row r="29" spans="1:12" x14ac:dyDescent="0.2">
      <c r="A29">
        <v>28</v>
      </c>
      <c r="B29" t="s">
        <v>118</v>
      </c>
      <c r="C29" t="s">
        <v>30</v>
      </c>
      <c r="D29" s="2">
        <v>40568</v>
      </c>
      <c r="E29" s="3">
        <v>14.5</v>
      </c>
      <c r="F29" t="s">
        <v>119</v>
      </c>
      <c r="G29" t="s">
        <v>120</v>
      </c>
      <c r="H29" t="s">
        <v>70</v>
      </c>
      <c r="I29" s="2">
        <v>40567</v>
      </c>
      <c r="K29" t="s">
        <v>15</v>
      </c>
    </row>
    <row r="30" spans="1:12" x14ac:dyDescent="0.2">
      <c r="A30">
        <v>29</v>
      </c>
      <c r="B30" t="s">
        <v>121</v>
      </c>
      <c r="C30" t="s">
        <v>30</v>
      </c>
      <c r="D30" s="2">
        <v>40568</v>
      </c>
      <c r="E30" s="3">
        <v>4.5</v>
      </c>
      <c r="F30" t="s">
        <v>122</v>
      </c>
      <c r="G30" t="s">
        <v>123</v>
      </c>
      <c r="H30" t="s">
        <v>34</v>
      </c>
      <c r="I30" s="2">
        <v>40567</v>
      </c>
      <c r="K30" t="s">
        <v>15</v>
      </c>
    </row>
    <row r="31" spans="1:12" x14ac:dyDescent="0.2">
      <c r="A31">
        <v>30</v>
      </c>
      <c r="B31" t="s">
        <v>124</v>
      </c>
      <c r="C31" t="s">
        <v>30</v>
      </c>
      <c r="D31" s="2">
        <v>40568</v>
      </c>
      <c r="E31" s="3">
        <v>2.95</v>
      </c>
      <c r="F31" t="s">
        <v>125</v>
      </c>
      <c r="G31" t="s">
        <v>126</v>
      </c>
      <c r="H31" t="s">
        <v>127</v>
      </c>
      <c r="I31" s="2">
        <v>40567</v>
      </c>
      <c r="K31" t="s">
        <v>15</v>
      </c>
      <c r="L31" s="2">
        <v>40573</v>
      </c>
    </row>
    <row r="32" spans="1:12" x14ac:dyDescent="0.2">
      <c r="A32">
        <v>31</v>
      </c>
      <c r="B32" t="s">
        <v>131</v>
      </c>
      <c r="C32" t="s">
        <v>30</v>
      </c>
      <c r="D32" s="2">
        <v>40568</v>
      </c>
      <c r="E32" s="3">
        <v>14.5</v>
      </c>
      <c r="F32" t="s">
        <v>132</v>
      </c>
      <c r="G32" t="s">
        <v>133</v>
      </c>
      <c r="H32" t="s">
        <v>113</v>
      </c>
      <c r="I32" s="2">
        <v>40567</v>
      </c>
      <c r="K32" t="s">
        <v>15</v>
      </c>
    </row>
    <row r="33" spans="1:12" x14ac:dyDescent="0.2">
      <c r="A33">
        <v>32</v>
      </c>
      <c r="B33" t="s">
        <v>134</v>
      </c>
      <c r="C33" t="s">
        <v>30</v>
      </c>
      <c r="D33" s="2">
        <v>40568</v>
      </c>
      <c r="E33" s="3">
        <v>25</v>
      </c>
      <c r="F33" t="s">
        <v>135</v>
      </c>
      <c r="G33" t="s">
        <v>136</v>
      </c>
      <c r="H33" t="s">
        <v>137</v>
      </c>
      <c r="I33" s="2">
        <v>40567</v>
      </c>
      <c r="K33" t="s">
        <v>15</v>
      </c>
    </row>
    <row r="34" spans="1:12" x14ac:dyDescent="0.2">
      <c r="A34">
        <v>33</v>
      </c>
      <c r="B34" t="s">
        <v>128</v>
      </c>
      <c r="C34" t="s">
        <v>30</v>
      </c>
      <c r="D34" s="2">
        <v>40569</v>
      </c>
      <c r="E34" s="3">
        <v>2.95</v>
      </c>
      <c r="F34" t="s">
        <v>129</v>
      </c>
      <c r="G34" t="s">
        <v>130</v>
      </c>
      <c r="H34" t="s">
        <v>34</v>
      </c>
      <c r="I34" s="2">
        <v>40568</v>
      </c>
      <c r="K34" t="s">
        <v>15</v>
      </c>
    </row>
    <row r="35" spans="1:12" x14ac:dyDescent="0.2">
      <c r="A35">
        <v>34</v>
      </c>
      <c r="B35" t="s">
        <v>138</v>
      </c>
      <c r="C35" t="s">
        <v>30</v>
      </c>
      <c r="D35" s="2">
        <v>40569</v>
      </c>
      <c r="E35" s="3">
        <v>12.95</v>
      </c>
      <c r="F35" t="s">
        <v>139</v>
      </c>
      <c r="G35" t="s">
        <v>140</v>
      </c>
      <c r="H35" t="s">
        <v>34</v>
      </c>
      <c r="I35" s="2">
        <v>40568</v>
      </c>
      <c r="K35" t="s">
        <v>15</v>
      </c>
      <c r="L35" s="2">
        <v>40573</v>
      </c>
    </row>
    <row r="36" spans="1:12" x14ac:dyDescent="0.2">
      <c r="A36">
        <v>35</v>
      </c>
      <c r="B36" t="s">
        <v>141</v>
      </c>
      <c r="C36" t="s">
        <v>30</v>
      </c>
      <c r="D36" s="2">
        <v>40569</v>
      </c>
      <c r="E36" s="3">
        <v>21.95</v>
      </c>
      <c r="F36" t="s">
        <v>142</v>
      </c>
      <c r="G36" t="s">
        <v>143</v>
      </c>
      <c r="H36" t="s">
        <v>144</v>
      </c>
      <c r="I36" s="2">
        <v>40568</v>
      </c>
      <c r="K36" t="s">
        <v>15</v>
      </c>
      <c r="L36" s="2">
        <v>40573</v>
      </c>
    </row>
    <row r="37" spans="1:12" x14ac:dyDescent="0.2">
      <c r="A37">
        <v>36</v>
      </c>
      <c r="B37" t="s">
        <v>145</v>
      </c>
      <c r="C37" t="s">
        <v>30</v>
      </c>
      <c r="D37" s="2">
        <v>40569</v>
      </c>
      <c r="E37" s="3">
        <v>10.95</v>
      </c>
      <c r="F37" t="s">
        <v>146</v>
      </c>
      <c r="G37" t="s">
        <v>147</v>
      </c>
      <c r="H37" t="s">
        <v>34</v>
      </c>
      <c r="I37" s="2">
        <v>40568</v>
      </c>
      <c r="K37" t="s">
        <v>15</v>
      </c>
      <c r="L37" s="2">
        <v>40573</v>
      </c>
    </row>
    <row r="38" spans="1:12" x14ac:dyDescent="0.2">
      <c r="A38">
        <v>37</v>
      </c>
      <c r="B38" t="s">
        <v>148</v>
      </c>
      <c r="C38" t="s">
        <v>30</v>
      </c>
      <c r="D38" s="2">
        <v>40569</v>
      </c>
      <c r="E38" s="3">
        <v>11.95</v>
      </c>
      <c r="F38" t="s">
        <v>149</v>
      </c>
      <c r="G38" t="s">
        <v>150</v>
      </c>
      <c r="H38" t="s">
        <v>70</v>
      </c>
      <c r="I38" s="2">
        <v>40568</v>
      </c>
      <c r="K38" t="s">
        <v>15</v>
      </c>
      <c r="L38" s="2">
        <v>40573</v>
      </c>
    </row>
    <row r="39" spans="1:12" x14ac:dyDescent="0.2">
      <c r="A39">
        <v>38</v>
      </c>
      <c r="B39" t="s">
        <v>151</v>
      </c>
      <c r="C39" t="s">
        <v>155</v>
      </c>
      <c r="D39" s="2">
        <v>40572</v>
      </c>
      <c r="E39" s="3">
        <v>4.75</v>
      </c>
      <c r="F39" t="s">
        <v>152</v>
      </c>
      <c r="G39" t="s">
        <v>153</v>
      </c>
      <c r="H39" t="s">
        <v>154</v>
      </c>
      <c r="I39" s="2">
        <v>40569</v>
      </c>
      <c r="K39" t="s">
        <v>156</v>
      </c>
    </row>
    <row r="40" spans="1:12" x14ac:dyDescent="0.2">
      <c r="A40">
        <v>39</v>
      </c>
      <c r="B40" t="s">
        <v>157</v>
      </c>
      <c r="C40" t="s">
        <v>161</v>
      </c>
      <c r="D40" s="2">
        <v>40572</v>
      </c>
      <c r="E40" s="3">
        <v>3.5</v>
      </c>
      <c r="F40" t="s">
        <v>158</v>
      </c>
      <c r="G40" t="s">
        <v>159</v>
      </c>
      <c r="H40" t="s">
        <v>160</v>
      </c>
      <c r="I40" s="2">
        <v>40569</v>
      </c>
      <c r="K40" t="s">
        <v>15</v>
      </c>
    </row>
    <row r="41" spans="1:12" x14ac:dyDescent="0.2">
      <c r="A41">
        <v>40</v>
      </c>
      <c r="B41" t="s">
        <v>162</v>
      </c>
      <c r="C41" t="s">
        <v>30</v>
      </c>
      <c r="D41" s="2">
        <v>40572</v>
      </c>
      <c r="E41" s="3">
        <v>8.4</v>
      </c>
      <c r="F41" t="s">
        <v>163</v>
      </c>
      <c r="G41" t="s">
        <v>164</v>
      </c>
      <c r="H41" t="s">
        <v>34</v>
      </c>
      <c r="I41" s="2">
        <v>40569</v>
      </c>
      <c r="K41" t="s">
        <v>15</v>
      </c>
    </row>
    <row r="42" spans="1:12" x14ac:dyDescent="0.2">
      <c r="A42">
        <v>41</v>
      </c>
      <c r="B42" t="s">
        <v>165</v>
      </c>
      <c r="C42" t="s">
        <v>30</v>
      </c>
      <c r="D42" s="2">
        <v>40572</v>
      </c>
      <c r="E42" s="3">
        <v>18.5</v>
      </c>
      <c r="F42" t="s">
        <v>166</v>
      </c>
      <c r="G42" t="s">
        <v>167</v>
      </c>
      <c r="H42" t="s">
        <v>34</v>
      </c>
      <c r="I42" s="2">
        <v>40569</v>
      </c>
      <c r="K42" t="s">
        <v>15</v>
      </c>
      <c r="L42" s="2">
        <v>40574</v>
      </c>
    </row>
    <row r="43" spans="1:12" x14ac:dyDescent="0.2">
      <c r="A43">
        <v>42</v>
      </c>
      <c r="B43" t="s">
        <v>193</v>
      </c>
      <c r="C43" t="s">
        <v>155</v>
      </c>
      <c r="D43" s="2">
        <v>40574</v>
      </c>
      <c r="E43" s="3">
        <v>6.95</v>
      </c>
      <c r="F43" t="s">
        <v>194</v>
      </c>
      <c r="G43" t="s">
        <v>195</v>
      </c>
      <c r="H43" t="s">
        <v>196</v>
      </c>
      <c r="I43" s="2">
        <v>40572</v>
      </c>
      <c r="K43" t="s">
        <v>156</v>
      </c>
      <c r="L43" s="2">
        <v>40577</v>
      </c>
    </row>
    <row r="44" spans="1:12" x14ac:dyDescent="0.2">
      <c r="A44">
        <v>43</v>
      </c>
      <c r="B44" t="s">
        <v>178</v>
      </c>
      <c r="C44" t="s">
        <v>161</v>
      </c>
      <c r="D44" s="2">
        <v>40573</v>
      </c>
      <c r="E44" s="3">
        <v>4.95</v>
      </c>
      <c r="F44" t="s">
        <v>179</v>
      </c>
      <c r="G44" t="s">
        <v>180</v>
      </c>
      <c r="H44" t="s">
        <v>181</v>
      </c>
      <c r="I44" s="2">
        <v>40572</v>
      </c>
      <c r="K44" t="s">
        <v>15</v>
      </c>
      <c r="L44" s="2">
        <v>40577</v>
      </c>
    </row>
    <row r="45" spans="1:12" x14ac:dyDescent="0.2">
      <c r="A45">
        <v>44</v>
      </c>
      <c r="B45" t="s">
        <v>182</v>
      </c>
      <c r="C45" t="s">
        <v>161</v>
      </c>
      <c r="D45" s="2">
        <v>40573</v>
      </c>
      <c r="E45" s="3">
        <v>12.95</v>
      </c>
      <c r="F45" t="s">
        <v>183</v>
      </c>
      <c r="G45" t="s">
        <v>184</v>
      </c>
      <c r="H45" t="s">
        <v>185</v>
      </c>
      <c r="I45" s="2">
        <v>40572</v>
      </c>
      <c r="K45" t="s">
        <v>15</v>
      </c>
      <c r="L45" s="2">
        <v>40577</v>
      </c>
    </row>
    <row r="46" spans="1:12" x14ac:dyDescent="0.2">
      <c r="A46">
        <v>45</v>
      </c>
      <c r="B46" t="s">
        <v>175</v>
      </c>
      <c r="C46" t="s">
        <v>59</v>
      </c>
      <c r="D46" s="2">
        <v>40573</v>
      </c>
      <c r="E46" s="3">
        <v>6.95</v>
      </c>
      <c r="F46" t="s">
        <v>176</v>
      </c>
      <c r="G46" t="s">
        <v>177</v>
      </c>
      <c r="H46" t="s">
        <v>91</v>
      </c>
      <c r="I46" s="2">
        <v>40572</v>
      </c>
      <c r="K46" t="s">
        <v>15</v>
      </c>
    </row>
    <row r="47" spans="1:12" x14ac:dyDescent="0.2">
      <c r="A47">
        <v>46</v>
      </c>
      <c r="B47" t="s">
        <v>168</v>
      </c>
      <c r="C47" t="s">
        <v>30</v>
      </c>
      <c r="D47" s="2">
        <v>40573</v>
      </c>
      <c r="E47" s="3">
        <v>2.95</v>
      </c>
      <c r="F47" t="s">
        <v>169</v>
      </c>
      <c r="G47" t="s">
        <v>170</v>
      </c>
      <c r="H47" t="s">
        <v>70</v>
      </c>
      <c r="I47" s="2">
        <v>40572</v>
      </c>
      <c r="K47" t="s">
        <v>15</v>
      </c>
    </row>
    <row r="48" spans="1:12" x14ac:dyDescent="0.2">
      <c r="A48">
        <v>47</v>
      </c>
      <c r="B48" t="s">
        <v>168</v>
      </c>
      <c r="C48" t="s">
        <v>30</v>
      </c>
      <c r="D48" s="2">
        <v>40573</v>
      </c>
      <c r="E48" s="3">
        <v>2.95</v>
      </c>
      <c r="F48" t="s">
        <v>169</v>
      </c>
      <c r="G48" t="s">
        <v>170</v>
      </c>
      <c r="H48" t="s">
        <v>70</v>
      </c>
      <c r="I48" s="2">
        <v>40572</v>
      </c>
      <c r="K48" t="s">
        <v>15</v>
      </c>
    </row>
    <row r="49" spans="1:12" x14ac:dyDescent="0.2">
      <c r="A49">
        <v>48</v>
      </c>
      <c r="B49" t="s">
        <v>171</v>
      </c>
      <c r="C49" t="s">
        <v>30</v>
      </c>
      <c r="D49" s="2">
        <v>40573</v>
      </c>
      <c r="E49" s="3">
        <v>12.95</v>
      </c>
      <c r="F49" t="s">
        <v>172</v>
      </c>
      <c r="G49" t="s">
        <v>173</v>
      </c>
      <c r="H49" t="s">
        <v>174</v>
      </c>
      <c r="I49" s="2">
        <v>40572</v>
      </c>
      <c r="K49" t="s">
        <v>15</v>
      </c>
    </row>
    <row r="50" spans="1:12" x14ac:dyDescent="0.2">
      <c r="A50">
        <v>49</v>
      </c>
      <c r="B50" t="s">
        <v>186</v>
      </c>
      <c r="C50" t="s">
        <v>30</v>
      </c>
      <c r="D50" s="2">
        <v>40573</v>
      </c>
      <c r="E50" s="3">
        <v>4.25</v>
      </c>
      <c r="F50" t="s">
        <v>187</v>
      </c>
      <c r="G50" t="s">
        <v>188</v>
      </c>
      <c r="H50" t="s">
        <v>34</v>
      </c>
      <c r="I50" s="2">
        <v>40572</v>
      </c>
      <c r="K50" t="s">
        <v>15</v>
      </c>
      <c r="L50" s="2">
        <v>40577</v>
      </c>
    </row>
    <row r="51" spans="1:12" x14ac:dyDescent="0.2">
      <c r="A51">
        <v>50</v>
      </c>
      <c r="B51" t="s">
        <v>189</v>
      </c>
      <c r="C51" t="s">
        <v>30</v>
      </c>
      <c r="D51" s="2">
        <v>40573</v>
      </c>
      <c r="E51" s="3">
        <v>3.25</v>
      </c>
      <c r="F51" t="s">
        <v>190</v>
      </c>
      <c r="G51" t="s">
        <v>191</v>
      </c>
      <c r="H51" t="s">
        <v>192</v>
      </c>
      <c r="I51" s="2">
        <v>40572</v>
      </c>
      <c r="K51" t="s">
        <v>15</v>
      </c>
      <c r="L51" s="2">
        <v>40577</v>
      </c>
    </row>
    <row r="52" spans="1:12" x14ac:dyDescent="0.2">
      <c r="A52">
        <v>51</v>
      </c>
      <c r="B52" t="s">
        <v>197</v>
      </c>
      <c r="C52" t="s">
        <v>161</v>
      </c>
      <c r="D52" s="2">
        <v>40574</v>
      </c>
      <c r="E52" s="3">
        <v>4.25</v>
      </c>
      <c r="F52" t="s">
        <v>198</v>
      </c>
      <c r="G52" t="s">
        <v>199</v>
      </c>
      <c r="H52" t="s">
        <v>200</v>
      </c>
      <c r="I52" s="2">
        <v>40573</v>
      </c>
      <c r="K52" t="s">
        <v>15</v>
      </c>
    </row>
    <row r="53" spans="1:12" x14ac:dyDescent="0.2">
      <c r="A53">
        <v>52</v>
      </c>
      <c r="B53" t="s">
        <v>211</v>
      </c>
      <c r="C53" t="s">
        <v>39</v>
      </c>
      <c r="D53" s="2">
        <v>40574</v>
      </c>
      <c r="E53" s="3">
        <v>29.95</v>
      </c>
      <c r="F53" t="s">
        <v>212</v>
      </c>
      <c r="G53" t="s">
        <v>213</v>
      </c>
      <c r="H53" t="s">
        <v>214</v>
      </c>
      <c r="I53" s="2">
        <v>40573</v>
      </c>
      <c r="K53" t="s">
        <v>15</v>
      </c>
    </row>
    <row r="54" spans="1:12" x14ac:dyDescent="0.2">
      <c r="A54">
        <v>53</v>
      </c>
      <c r="B54" t="s">
        <v>201</v>
      </c>
      <c r="C54" t="s">
        <v>30</v>
      </c>
      <c r="D54" s="2">
        <v>40574</v>
      </c>
      <c r="E54" s="3">
        <v>5.25</v>
      </c>
      <c r="F54" t="s">
        <v>202</v>
      </c>
      <c r="G54" t="s">
        <v>203</v>
      </c>
      <c r="H54" t="s">
        <v>204</v>
      </c>
      <c r="I54" s="2">
        <v>40573</v>
      </c>
      <c r="K54" t="s">
        <v>15</v>
      </c>
    </row>
    <row r="55" spans="1:12" x14ac:dyDescent="0.2">
      <c r="A55">
        <v>54</v>
      </c>
      <c r="B55" t="s">
        <v>205</v>
      </c>
      <c r="C55" t="s">
        <v>30</v>
      </c>
      <c r="D55" s="2">
        <v>40574</v>
      </c>
      <c r="E55" s="3">
        <v>4.95</v>
      </c>
      <c r="F55" t="s">
        <v>206</v>
      </c>
      <c r="G55" t="s">
        <v>207</v>
      </c>
      <c r="H55" t="s">
        <v>34</v>
      </c>
      <c r="I55" s="2">
        <v>40573</v>
      </c>
      <c r="K55" t="s">
        <v>15</v>
      </c>
    </row>
    <row r="56" spans="1:12" x14ac:dyDescent="0.2">
      <c r="A56">
        <v>55</v>
      </c>
      <c r="B56" t="s">
        <v>208</v>
      </c>
      <c r="C56" t="s">
        <v>30</v>
      </c>
      <c r="D56" s="2">
        <v>40574</v>
      </c>
      <c r="E56" s="3">
        <v>21.5</v>
      </c>
      <c r="F56" t="s">
        <v>209</v>
      </c>
      <c r="G56" t="s">
        <v>210</v>
      </c>
      <c r="H56" t="s">
        <v>34</v>
      </c>
      <c r="I56" s="2">
        <v>40573</v>
      </c>
      <c r="K56" t="s">
        <v>15</v>
      </c>
    </row>
    <row r="57" spans="1:12" x14ac:dyDescent="0.2">
      <c r="A57">
        <v>56</v>
      </c>
      <c r="B57" t="s">
        <v>215</v>
      </c>
      <c r="C57" t="s">
        <v>30</v>
      </c>
      <c r="D57" s="2">
        <v>40574</v>
      </c>
      <c r="E57" s="3">
        <v>22</v>
      </c>
      <c r="F57" t="s">
        <v>216</v>
      </c>
      <c r="G57" t="s">
        <v>217</v>
      </c>
      <c r="H57" t="s">
        <v>66</v>
      </c>
      <c r="I57" s="2">
        <v>40573</v>
      </c>
      <c r="K57" t="s">
        <v>15</v>
      </c>
    </row>
    <row r="58" spans="1:12" x14ac:dyDescent="0.2">
      <c r="A58">
        <v>57</v>
      </c>
      <c r="B58" t="s">
        <v>218</v>
      </c>
      <c r="C58" t="s">
        <v>30</v>
      </c>
      <c r="D58" s="2">
        <v>40574</v>
      </c>
      <c r="E58" s="3">
        <v>14.95</v>
      </c>
      <c r="F58" t="s">
        <v>219</v>
      </c>
      <c r="G58" t="s">
        <v>220</v>
      </c>
      <c r="H58" t="s">
        <v>95</v>
      </c>
      <c r="I58" s="2">
        <v>40573</v>
      </c>
      <c r="K58" t="s">
        <v>15</v>
      </c>
    </row>
    <row r="59" spans="1:12" x14ac:dyDescent="0.2">
      <c r="A59">
        <v>58</v>
      </c>
      <c r="B59" t="s">
        <v>221</v>
      </c>
      <c r="C59" t="s">
        <v>30</v>
      </c>
      <c r="D59" s="2">
        <v>40575</v>
      </c>
      <c r="E59" s="3">
        <v>2.95</v>
      </c>
      <c r="F59" t="s">
        <v>222</v>
      </c>
      <c r="G59" t="s">
        <v>223</v>
      </c>
      <c r="H59" t="s">
        <v>224</v>
      </c>
      <c r="I59" s="2">
        <v>40574</v>
      </c>
      <c r="K59" t="s">
        <v>15</v>
      </c>
      <c r="L59" s="2">
        <v>40577</v>
      </c>
    </row>
    <row r="60" spans="1:12" x14ac:dyDescent="0.2">
      <c r="A60">
        <v>59</v>
      </c>
      <c r="B60" t="s">
        <v>225</v>
      </c>
      <c r="C60" t="s">
        <v>30</v>
      </c>
      <c r="D60" s="2">
        <v>40575</v>
      </c>
      <c r="E60" s="3">
        <v>19.95</v>
      </c>
      <c r="F60" t="s">
        <v>226</v>
      </c>
      <c r="G60" t="s">
        <v>227</v>
      </c>
      <c r="H60" t="s">
        <v>66</v>
      </c>
      <c r="I60" s="2">
        <v>40574</v>
      </c>
      <c r="K60" t="s">
        <v>15</v>
      </c>
      <c r="L60" s="2">
        <v>40579</v>
      </c>
    </row>
    <row r="61" spans="1:12" x14ac:dyDescent="0.2">
      <c r="A61">
        <v>60</v>
      </c>
      <c r="B61" t="s">
        <v>228</v>
      </c>
      <c r="C61" t="s">
        <v>30</v>
      </c>
      <c r="D61" s="2">
        <v>40575</v>
      </c>
      <c r="E61" s="3">
        <v>12.95</v>
      </c>
      <c r="F61" t="s">
        <v>229</v>
      </c>
      <c r="G61" t="s">
        <v>230</v>
      </c>
      <c r="H61" t="s">
        <v>113</v>
      </c>
      <c r="I61" s="2">
        <v>40574</v>
      </c>
      <c r="K61" t="s">
        <v>15</v>
      </c>
      <c r="L61" s="2">
        <v>40579</v>
      </c>
    </row>
    <row r="62" spans="1:12" x14ac:dyDescent="0.2">
      <c r="A62">
        <v>61</v>
      </c>
      <c r="B62" t="s">
        <v>228</v>
      </c>
      <c r="C62" t="s">
        <v>30</v>
      </c>
      <c r="D62" s="2">
        <v>40575</v>
      </c>
      <c r="E62" s="3">
        <v>12.95</v>
      </c>
      <c r="F62" t="s">
        <v>229</v>
      </c>
      <c r="G62" t="s">
        <v>230</v>
      </c>
      <c r="H62" t="s">
        <v>113</v>
      </c>
      <c r="I62" s="2">
        <v>40574</v>
      </c>
      <c r="K62" t="s">
        <v>15</v>
      </c>
      <c r="L62" s="2">
        <v>40579</v>
      </c>
    </row>
    <row r="63" spans="1:12" x14ac:dyDescent="0.2">
      <c r="C63" s="2"/>
      <c r="D63" s="2"/>
      <c r="E63" s="3"/>
    </row>
    <row r="64" spans="1:12" x14ac:dyDescent="0.2">
      <c r="C64" s="2"/>
      <c r="D64" s="2"/>
      <c r="E64" s="3"/>
    </row>
    <row r="65" spans="3:12" x14ac:dyDescent="0.2">
      <c r="C65" s="2"/>
      <c r="D65" s="2"/>
      <c r="E65" s="3"/>
    </row>
    <row r="66" spans="3:12" x14ac:dyDescent="0.2">
      <c r="C66" s="2"/>
      <c r="D66" s="2"/>
      <c r="E66" s="3"/>
    </row>
    <row r="67" spans="3:12" x14ac:dyDescent="0.2">
      <c r="C67" s="2"/>
      <c r="D67" s="2"/>
      <c r="E67" s="3"/>
    </row>
    <row r="68" spans="3:12" x14ac:dyDescent="0.2">
      <c r="C68" s="2"/>
      <c r="D68" s="2"/>
      <c r="E68" s="3"/>
    </row>
    <row r="69" spans="3:12" x14ac:dyDescent="0.2">
      <c r="C69" s="2"/>
      <c r="D69" s="2"/>
      <c r="E69" s="3"/>
      <c r="L69" s="2"/>
    </row>
    <row r="70" spans="3:12" x14ac:dyDescent="0.2">
      <c r="C70" s="2"/>
      <c r="D70" s="2"/>
      <c r="E70" s="3"/>
      <c r="L70" s="2"/>
    </row>
    <row r="71" spans="3:12" x14ac:dyDescent="0.2">
      <c r="C71" s="2"/>
      <c r="D71" s="2"/>
      <c r="E71" s="3"/>
    </row>
    <row r="72" spans="3:12" x14ac:dyDescent="0.2">
      <c r="C72" s="2"/>
      <c r="D72" s="2"/>
      <c r="E72" s="3"/>
      <c r="L72" s="2"/>
    </row>
    <row r="73" spans="3:12" x14ac:dyDescent="0.2">
      <c r="C73" s="2"/>
      <c r="D73" s="2"/>
      <c r="E73" s="3"/>
      <c r="L73" s="2"/>
    </row>
    <row r="74" spans="3:12" x14ac:dyDescent="0.2">
      <c r="C74" s="2"/>
      <c r="D74" s="2"/>
      <c r="E74" s="3"/>
    </row>
    <row r="75" spans="3:12" x14ac:dyDescent="0.2">
      <c r="C75" s="2"/>
      <c r="D75" s="2"/>
      <c r="E75" s="3"/>
    </row>
    <row r="76" spans="3:12" x14ac:dyDescent="0.2">
      <c r="C76" s="2"/>
      <c r="D76" s="2"/>
      <c r="E76" s="3"/>
    </row>
    <row r="77" spans="3:12" x14ac:dyDescent="0.2">
      <c r="C77" s="2"/>
      <c r="D77" s="2"/>
      <c r="E77" s="3"/>
    </row>
    <row r="78" spans="3:12" x14ac:dyDescent="0.2">
      <c r="C78" s="2"/>
      <c r="D78" s="2"/>
      <c r="E78" s="3"/>
    </row>
    <row r="79" spans="3:12" x14ac:dyDescent="0.2">
      <c r="C79" s="2"/>
      <c r="D79" s="2"/>
      <c r="E79" s="3"/>
    </row>
    <row r="80" spans="3:12" x14ac:dyDescent="0.2">
      <c r="C80" s="2"/>
      <c r="D80" s="2"/>
      <c r="E80" s="3"/>
    </row>
    <row r="81" spans="3:5" x14ac:dyDescent="0.2">
      <c r="C81" s="2"/>
      <c r="D81" s="2"/>
      <c r="E81" s="3"/>
    </row>
    <row r="82" spans="3:5" x14ac:dyDescent="0.2">
      <c r="C82" s="2"/>
      <c r="D82" s="2"/>
      <c r="E82" s="3"/>
    </row>
    <row r="83" spans="3:5" x14ac:dyDescent="0.2">
      <c r="C83" s="2"/>
      <c r="D83" s="2"/>
      <c r="E83" s="3"/>
    </row>
    <row r="84" spans="3:5" x14ac:dyDescent="0.2">
      <c r="C84" s="2"/>
      <c r="D84" s="2"/>
      <c r="E84" s="3"/>
    </row>
    <row r="85" spans="3:5" x14ac:dyDescent="0.2">
      <c r="C85" s="2"/>
      <c r="D85" s="2"/>
      <c r="E85" s="3"/>
    </row>
    <row r="86" spans="3:5" x14ac:dyDescent="0.2">
      <c r="C86" s="2"/>
      <c r="D86" s="2"/>
      <c r="E86" s="3"/>
    </row>
    <row r="87" spans="3:5" x14ac:dyDescent="0.2">
      <c r="C87" s="2"/>
      <c r="D87" s="2"/>
      <c r="E87" s="3"/>
    </row>
    <row r="88" spans="3:5" x14ac:dyDescent="0.2">
      <c r="C88" s="2"/>
      <c r="D88" s="2"/>
      <c r="E88" s="3"/>
    </row>
  </sheetData>
  <sortState ref="A2:L62">
    <sortCondition ref="C2:C62"/>
  </sortState>
  <pageMargins left="0.23622047244094491" right="0.23622047244094491" top="0.74803149606299213" bottom="0.74803149606299213" header="0.31496062992125984" footer="0.31496062992125984"/>
  <pageSetup scale="98" orientation="landscape" horizontalDpi="200" verticalDpi="200" r:id="rId1"/>
  <rowBreaks count="2" manualBreakCount="2">
    <brk id="28" max="16383" man="1"/>
    <brk id="3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6"/>
  <sheetViews>
    <sheetView workbookViewId="0">
      <selection activeCell="E2" sqref="E2"/>
    </sheetView>
  </sheetViews>
  <sheetFormatPr defaultRowHeight="12.75" x14ac:dyDescent="0.2"/>
  <cols>
    <col min="1" max="1" width="9.140625" style="4"/>
    <col min="2" max="2" width="20.85546875" style="36" customWidth="1"/>
    <col min="3" max="5" width="13.85546875" style="4" customWidth="1"/>
    <col min="6" max="6" width="17.85546875" style="4" customWidth="1"/>
    <col min="7" max="16384" width="9.140625" style="4"/>
  </cols>
  <sheetData>
    <row r="1" spans="1:5" ht="15.75" x14ac:dyDescent="0.2">
      <c r="A1" s="11" t="s">
        <v>236</v>
      </c>
      <c r="B1" s="34" t="s">
        <v>259</v>
      </c>
      <c r="C1" s="11" t="s">
        <v>256</v>
      </c>
      <c r="D1" s="11" t="s">
        <v>296</v>
      </c>
      <c r="E1" s="11" t="s">
        <v>295</v>
      </c>
    </row>
    <row r="2" spans="1:5" ht="15.75" x14ac:dyDescent="0.25">
      <c r="A2" s="32">
        <v>1</v>
      </c>
      <c r="B2" s="35">
        <v>40549</v>
      </c>
      <c r="C2" s="33" t="s">
        <v>241</v>
      </c>
      <c r="D2" s="46">
        <v>50</v>
      </c>
      <c r="E2" s="4">
        <v>1000</v>
      </c>
    </row>
    <row r="3" spans="1:5" ht="15.75" x14ac:dyDescent="0.25">
      <c r="A3" s="32">
        <v>2</v>
      </c>
      <c r="B3" s="35">
        <v>40550</v>
      </c>
      <c r="C3" s="33" t="s">
        <v>242</v>
      </c>
      <c r="D3" s="46">
        <v>55</v>
      </c>
      <c r="E3" s="33">
        <v>1200</v>
      </c>
    </row>
    <row r="4" spans="1:5" ht="15.75" x14ac:dyDescent="0.25">
      <c r="A4" s="32">
        <v>3</v>
      </c>
      <c r="B4" s="35">
        <v>40552</v>
      </c>
      <c r="C4" s="33" t="s">
        <v>243</v>
      </c>
      <c r="D4" s="46">
        <v>50</v>
      </c>
      <c r="E4" s="33">
        <v>3000</v>
      </c>
    </row>
    <row r="5" spans="1:5" ht="15.75" x14ac:dyDescent="0.25">
      <c r="A5" s="32">
        <v>4</v>
      </c>
      <c r="B5" s="35">
        <v>40557</v>
      </c>
      <c r="C5" s="33" t="s">
        <v>244</v>
      </c>
      <c r="D5" s="46">
        <v>25</v>
      </c>
      <c r="E5" s="33">
        <v>3200</v>
      </c>
    </row>
    <row r="6" spans="1:5" ht="15.75" x14ac:dyDescent="0.25">
      <c r="A6" s="32">
        <v>5</v>
      </c>
      <c r="B6" s="35">
        <v>40556</v>
      </c>
      <c r="C6" s="33" t="s">
        <v>245</v>
      </c>
      <c r="D6" s="46">
        <v>35</v>
      </c>
      <c r="E6" s="33">
        <v>1200</v>
      </c>
    </row>
    <row r="7" spans="1:5" ht="15.75" x14ac:dyDescent="0.25">
      <c r="A7" s="32">
        <v>6</v>
      </c>
      <c r="B7" s="35">
        <v>40556</v>
      </c>
      <c r="C7" s="33" t="s">
        <v>246</v>
      </c>
      <c r="D7" s="46">
        <v>75</v>
      </c>
      <c r="E7" s="33">
        <v>1500</v>
      </c>
    </row>
    <row r="8" spans="1:5" ht="15.75" x14ac:dyDescent="0.25">
      <c r="A8" s="32">
        <v>7</v>
      </c>
      <c r="B8" s="35">
        <v>40556</v>
      </c>
      <c r="C8" s="33" t="s">
        <v>241</v>
      </c>
      <c r="D8" s="46">
        <v>60</v>
      </c>
      <c r="E8" s="33">
        <v>3200</v>
      </c>
    </row>
    <row r="9" spans="1:5" ht="15.75" x14ac:dyDescent="0.25">
      <c r="A9" s="32">
        <v>8</v>
      </c>
      <c r="B9" s="35">
        <v>40558</v>
      </c>
      <c r="C9" s="33" t="s">
        <v>242</v>
      </c>
      <c r="D9" s="46">
        <v>120</v>
      </c>
      <c r="E9" s="33">
        <v>1000</v>
      </c>
    </row>
    <row r="10" spans="1:5" ht="15.75" x14ac:dyDescent="0.25">
      <c r="A10" s="32">
        <v>9</v>
      </c>
      <c r="B10" s="35">
        <v>40558</v>
      </c>
      <c r="C10" s="33" t="s">
        <v>243</v>
      </c>
      <c r="D10" s="46">
        <v>85</v>
      </c>
      <c r="E10" s="33">
        <v>1200</v>
      </c>
    </row>
    <row r="11" spans="1:5" ht="15.75" x14ac:dyDescent="0.25">
      <c r="A11" s="32">
        <v>10</v>
      </c>
      <c r="B11" s="35">
        <v>40579</v>
      </c>
      <c r="C11" s="33" t="s">
        <v>244</v>
      </c>
      <c r="D11" s="46">
        <v>120</v>
      </c>
      <c r="E11" s="33">
        <v>3000</v>
      </c>
    </row>
    <row r="12" spans="1:5" ht="15.75" x14ac:dyDescent="0.25">
      <c r="A12" s="32">
        <v>11</v>
      </c>
      <c r="B12" s="35">
        <v>40584</v>
      </c>
      <c r="C12" s="33" t="s">
        <v>245</v>
      </c>
      <c r="D12" s="46">
        <v>20</v>
      </c>
      <c r="E12" s="33">
        <v>3200</v>
      </c>
    </row>
    <row r="13" spans="1:5" ht="15.75" x14ac:dyDescent="0.25">
      <c r="A13" s="32">
        <v>12</v>
      </c>
      <c r="B13" s="35">
        <v>40589</v>
      </c>
      <c r="C13" s="33" t="s">
        <v>246</v>
      </c>
      <c r="D13" s="46">
        <v>110</v>
      </c>
      <c r="E13" s="33">
        <v>1200</v>
      </c>
    </row>
    <row r="14" spans="1:5" ht="15.75" x14ac:dyDescent="0.25">
      <c r="A14" s="32">
        <v>13</v>
      </c>
      <c r="B14" s="35">
        <v>40595</v>
      </c>
      <c r="C14" s="33" t="s">
        <v>241</v>
      </c>
      <c r="D14" s="46">
        <v>62</v>
      </c>
      <c r="E14" s="33">
        <v>1500</v>
      </c>
    </row>
    <row r="15" spans="1:5" ht="15.75" x14ac:dyDescent="0.25">
      <c r="A15" s="32">
        <v>14</v>
      </c>
      <c r="B15" s="35">
        <v>40597</v>
      </c>
      <c r="C15" s="33" t="s">
        <v>242</v>
      </c>
      <c r="D15" s="46">
        <v>110</v>
      </c>
      <c r="E15" s="33">
        <v>3000</v>
      </c>
    </row>
    <row r="16" spans="1:5" ht="15.75" x14ac:dyDescent="0.25">
      <c r="A16" s="32">
        <v>15</v>
      </c>
      <c r="B16" s="35">
        <v>40597</v>
      </c>
      <c r="C16" s="33" t="s">
        <v>243</v>
      </c>
      <c r="D16" s="46">
        <v>56</v>
      </c>
      <c r="E16" s="33">
        <v>1000</v>
      </c>
    </row>
    <row r="17" spans="1:5" ht="15.75" x14ac:dyDescent="0.25">
      <c r="A17" s="32">
        <v>16</v>
      </c>
      <c r="B17" s="35">
        <v>40599</v>
      </c>
      <c r="C17" s="33" t="s">
        <v>244</v>
      </c>
      <c r="D17" s="46">
        <v>82</v>
      </c>
      <c r="E17" s="33">
        <v>1200</v>
      </c>
    </row>
    <row r="18" spans="1:5" ht="15.75" x14ac:dyDescent="0.25">
      <c r="A18" s="32">
        <v>17</v>
      </c>
      <c r="B18" s="35">
        <v>40599</v>
      </c>
      <c r="C18" s="33" t="s">
        <v>245</v>
      </c>
      <c r="D18" s="46">
        <v>50</v>
      </c>
      <c r="E18" s="33">
        <v>3000</v>
      </c>
    </row>
    <row r="19" spans="1:5" ht="15.75" x14ac:dyDescent="0.25">
      <c r="A19" s="32">
        <v>18</v>
      </c>
      <c r="B19" s="35">
        <v>40612</v>
      </c>
      <c r="C19" s="33" t="s">
        <v>246</v>
      </c>
      <c r="D19" s="46">
        <v>35</v>
      </c>
      <c r="E19" s="33">
        <v>3200</v>
      </c>
    </row>
    <row r="20" spans="1:5" ht="15.75" x14ac:dyDescent="0.25">
      <c r="A20" s="32">
        <v>19</v>
      </c>
      <c r="B20" s="35">
        <v>40613</v>
      </c>
      <c r="C20" s="33" t="s">
        <v>243</v>
      </c>
      <c r="D20" s="46">
        <v>48</v>
      </c>
      <c r="E20" s="33">
        <v>1200</v>
      </c>
    </row>
    <row r="21" spans="1:5" ht="15.75" x14ac:dyDescent="0.25">
      <c r="A21" s="32">
        <v>20</v>
      </c>
      <c r="B21" s="35">
        <v>40617</v>
      </c>
      <c r="C21" s="33" t="s">
        <v>244</v>
      </c>
      <c r="D21" s="46">
        <v>20</v>
      </c>
      <c r="E21" s="33">
        <v>1500</v>
      </c>
    </row>
    <row r="22" spans="1:5" ht="15.75" x14ac:dyDescent="0.25">
      <c r="A22" s="32">
        <v>21</v>
      </c>
      <c r="B22" s="35">
        <v>40617</v>
      </c>
      <c r="C22" s="33" t="s">
        <v>245</v>
      </c>
      <c r="D22" s="46">
        <v>50</v>
      </c>
      <c r="E22" s="33">
        <v>1500</v>
      </c>
    </row>
    <row r="23" spans="1:5" ht="15.75" x14ac:dyDescent="0.25">
      <c r="A23" s="32">
        <v>22</v>
      </c>
      <c r="B23" s="35">
        <v>40617</v>
      </c>
      <c r="C23" s="33" t="s">
        <v>246</v>
      </c>
      <c r="D23" s="46">
        <v>100</v>
      </c>
      <c r="E23" s="33">
        <v>1000</v>
      </c>
    </row>
    <row r="24" spans="1:5" ht="15.75" x14ac:dyDescent="0.25">
      <c r="A24" s="32">
        <v>23</v>
      </c>
      <c r="B24" s="35">
        <v>40624</v>
      </c>
      <c r="C24" s="33" t="s">
        <v>241</v>
      </c>
      <c r="D24" s="46">
        <v>150</v>
      </c>
      <c r="E24" s="33">
        <v>1200</v>
      </c>
    </row>
    <row r="25" spans="1:5" ht="15.75" x14ac:dyDescent="0.25">
      <c r="A25" s="32">
        <v>24</v>
      </c>
      <c r="B25" s="35">
        <v>40625</v>
      </c>
      <c r="C25" s="33" t="s">
        <v>242</v>
      </c>
      <c r="D25" s="46">
        <v>80</v>
      </c>
      <c r="E25" s="33">
        <v>3000</v>
      </c>
    </row>
    <row r="26" spans="1:5" ht="15.75" x14ac:dyDescent="0.25">
      <c r="A26" s="32">
        <v>25</v>
      </c>
      <c r="B26" s="35">
        <v>40626</v>
      </c>
      <c r="C26" s="33" t="s">
        <v>243</v>
      </c>
      <c r="D26" s="46">
        <v>110</v>
      </c>
      <c r="E26" s="33">
        <v>3200</v>
      </c>
    </row>
  </sheetData>
  <conditionalFormatting sqref="D2:D17 D22:D26">
    <cfRule type="cellIs" dxfId="7" priority="2" operator="lessThan">
      <formula>50</formula>
    </cfRule>
  </conditionalFormatting>
  <conditionalFormatting sqref="D18:D20">
    <cfRule type="cellIs" dxfId="6" priority="1" operator="lessThan">
      <formula>50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F0"/>
  </sheetPr>
  <dimension ref="B2:I27"/>
  <sheetViews>
    <sheetView workbookViewId="0">
      <selection activeCell="D37" sqref="D37"/>
    </sheetView>
  </sheetViews>
  <sheetFormatPr defaultRowHeight="12.75" x14ac:dyDescent="0.2"/>
  <cols>
    <col min="4" max="4" width="15.28515625" customWidth="1"/>
  </cols>
  <sheetData>
    <row r="2" spans="2:9" ht="15" x14ac:dyDescent="0.25">
      <c r="B2" s="17" t="s">
        <v>236</v>
      </c>
      <c r="C2" s="17" t="s">
        <v>254</v>
      </c>
      <c r="D2" s="17" t="s">
        <v>258</v>
      </c>
      <c r="E2" s="17" t="s">
        <v>237</v>
      </c>
      <c r="F2" s="17" t="s">
        <v>238</v>
      </c>
      <c r="G2" s="52" t="s">
        <v>239</v>
      </c>
      <c r="H2" s="52" t="s">
        <v>240</v>
      </c>
      <c r="I2" s="17" t="s">
        <v>255</v>
      </c>
    </row>
    <row r="3" spans="2:9" ht="15" hidden="1" x14ac:dyDescent="0.25">
      <c r="B3" s="15">
        <v>20</v>
      </c>
      <c r="C3" s="14" t="s">
        <v>289</v>
      </c>
      <c r="D3" s="16">
        <v>40617</v>
      </c>
      <c r="E3" s="14" t="s">
        <v>246</v>
      </c>
      <c r="F3" s="40">
        <v>20</v>
      </c>
      <c r="G3" s="37">
        <v>1500</v>
      </c>
      <c r="H3" s="54">
        <f>F3*G3</f>
        <v>30000</v>
      </c>
      <c r="I3" s="14" t="str">
        <f>IF(MONTH(D3)&gt;1,"tặng quà","")</f>
        <v>tặng quà</v>
      </c>
    </row>
    <row r="4" spans="2:9" ht="15" x14ac:dyDescent="0.25">
      <c r="B4" s="15">
        <v>5</v>
      </c>
      <c r="C4" s="14" t="s">
        <v>274</v>
      </c>
      <c r="D4" s="16">
        <v>40556</v>
      </c>
      <c r="E4" s="14" t="s">
        <v>245</v>
      </c>
      <c r="F4" s="40">
        <v>35</v>
      </c>
      <c r="G4" s="37">
        <v>1200</v>
      </c>
      <c r="H4" s="54">
        <f>F4*G4</f>
        <v>42000</v>
      </c>
      <c r="I4" s="14" t="str">
        <f>IF(MONTH(D4)&gt;1,"tặng quà","")</f>
        <v/>
      </c>
    </row>
    <row r="5" spans="2:9" ht="15" hidden="1" x14ac:dyDescent="0.25">
      <c r="B5" s="15">
        <v>1</v>
      </c>
      <c r="C5" s="14" t="s">
        <v>270</v>
      </c>
      <c r="D5" s="16">
        <v>40549</v>
      </c>
      <c r="E5" s="14" t="s">
        <v>241</v>
      </c>
      <c r="F5" s="40">
        <v>50</v>
      </c>
      <c r="G5" s="37">
        <v>1000</v>
      </c>
      <c r="H5" s="54">
        <f>F5*G5</f>
        <v>50000</v>
      </c>
      <c r="I5" s="14" t="str">
        <f>IF(MONTH(D5)&gt;1,"tặng quà","")</f>
        <v/>
      </c>
    </row>
    <row r="6" spans="2:9" ht="15" hidden="1" x14ac:dyDescent="0.25">
      <c r="B6" s="15">
        <v>15</v>
      </c>
      <c r="C6" s="14" t="s">
        <v>284</v>
      </c>
      <c r="D6" s="16">
        <v>40597</v>
      </c>
      <c r="E6" s="14" t="s">
        <v>241</v>
      </c>
      <c r="F6" s="40">
        <v>56</v>
      </c>
      <c r="G6" s="37">
        <v>1000</v>
      </c>
      <c r="H6" s="54">
        <f>F6*G6</f>
        <v>56000</v>
      </c>
      <c r="I6" s="14" t="str">
        <f>IF(MONTH(D6)&gt;1,"tặng quà","")</f>
        <v>tặng quà</v>
      </c>
    </row>
    <row r="7" spans="2:9" ht="15" x14ac:dyDescent="0.25">
      <c r="B7" s="15">
        <v>19</v>
      </c>
      <c r="C7" s="14" t="s">
        <v>288</v>
      </c>
      <c r="D7" s="16">
        <v>40613</v>
      </c>
      <c r="E7" s="14" t="s">
        <v>245</v>
      </c>
      <c r="F7" s="40">
        <v>48</v>
      </c>
      <c r="G7" s="37">
        <v>1200</v>
      </c>
      <c r="H7" s="54">
        <f>F7*G7</f>
        <v>57600</v>
      </c>
      <c r="I7" s="14" t="str">
        <f>IF(MONTH(D7)&gt;1,"tặng quà","")</f>
        <v>tặng quà</v>
      </c>
    </row>
    <row r="8" spans="2:9" ht="15" hidden="1" x14ac:dyDescent="0.25">
      <c r="B8" s="15">
        <v>11</v>
      </c>
      <c r="C8" s="14" t="s">
        <v>280</v>
      </c>
      <c r="D8" s="16">
        <v>40584</v>
      </c>
      <c r="E8" s="14" t="s">
        <v>244</v>
      </c>
      <c r="F8" s="40">
        <v>20</v>
      </c>
      <c r="G8" s="37">
        <v>3200</v>
      </c>
      <c r="H8" s="54">
        <f>F8*G8</f>
        <v>64000</v>
      </c>
      <c r="I8" s="14" t="str">
        <f>IF(MONTH(D8)&gt;1,"tặng quà","")</f>
        <v>tặng quà</v>
      </c>
    </row>
    <row r="9" spans="2:9" ht="15" hidden="1" x14ac:dyDescent="0.25">
      <c r="B9" s="15">
        <v>2</v>
      </c>
      <c r="C9" s="14" t="s">
        <v>271</v>
      </c>
      <c r="D9" s="16">
        <v>40550</v>
      </c>
      <c r="E9" s="14" t="s">
        <v>242</v>
      </c>
      <c r="F9" s="40">
        <v>55</v>
      </c>
      <c r="G9" s="37">
        <v>1200</v>
      </c>
      <c r="H9" s="54">
        <f>F9*G9</f>
        <v>66000</v>
      </c>
      <c r="I9" s="14" t="str">
        <f>IF(MONTH(D9)&gt;1,"tặng quà","")</f>
        <v/>
      </c>
    </row>
    <row r="10" spans="2:9" ht="15" hidden="1" x14ac:dyDescent="0.25">
      <c r="B10" s="15">
        <v>21</v>
      </c>
      <c r="C10" s="14" t="s">
        <v>290</v>
      </c>
      <c r="D10" s="16">
        <v>40617</v>
      </c>
      <c r="E10" s="14" t="s">
        <v>246</v>
      </c>
      <c r="F10" s="40">
        <v>50</v>
      </c>
      <c r="G10" s="37">
        <v>1500</v>
      </c>
      <c r="H10" s="54">
        <f>F10*G10</f>
        <v>75000</v>
      </c>
      <c r="I10" s="14" t="str">
        <f>IF(MONTH(D10)&gt;1,"tặng quà","")</f>
        <v>tặng quà</v>
      </c>
    </row>
    <row r="11" spans="2:9" ht="15" hidden="1" x14ac:dyDescent="0.25">
      <c r="B11" s="15">
        <v>4</v>
      </c>
      <c r="C11" s="14" t="s">
        <v>273</v>
      </c>
      <c r="D11" s="16">
        <v>40553</v>
      </c>
      <c r="E11" s="14" t="s">
        <v>244</v>
      </c>
      <c r="F11" s="40">
        <v>25</v>
      </c>
      <c r="G11" s="37">
        <v>3200</v>
      </c>
      <c r="H11" s="54">
        <f>F11*G11</f>
        <v>80000</v>
      </c>
      <c r="I11" s="14" t="str">
        <f>IF(MONTH(D11)&gt;1,"tặng quà","")</f>
        <v/>
      </c>
    </row>
    <row r="12" spans="2:9" ht="15" hidden="1" x14ac:dyDescent="0.25">
      <c r="B12" s="15">
        <v>13</v>
      </c>
      <c r="C12" s="14" t="s">
        <v>282</v>
      </c>
      <c r="D12" s="16">
        <v>40595</v>
      </c>
      <c r="E12" s="14" t="s">
        <v>246</v>
      </c>
      <c r="F12" s="40">
        <v>62</v>
      </c>
      <c r="G12" s="37">
        <v>1500</v>
      </c>
      <c r="H12" s="54">
        <f>F12*G12</f>
        <v>93000</v>
      </c>
      <c r="I12" s="14" t="str">
        <f>IF(MONTH(D12)&gt;1,"tặng quà","")</f>
        <v>tặng quà</v>
      </c>
    </row>
    <row r="13" spans="2:9" ht="15" hidden="1" x14ac:dyDescent="0.25">
      <c r="B13" s="15">
        <v>16</v>
      </c>
      <c r="C13" s="14" t="s">
        <v>285</v>
      </c>
      <c r="D13" s="16">
        <v>40599</v>
      </c>
      <c r="E13" s="14" t="s">
        <v>242</v>
      </c>
      <c r="F13" s="40">
        <v>82</v>
      </c>
      <c r="G13" s="37">
        <v>1200</v>
      </c>
      <c r="H13" s="54">
        <f>F13*G13</f>
        <v>98400</v>
      </c>
      <c r="I13" s="14" t="str">
        <f>IF(MONTH(D13)&gt;1,"tặng quà","")</f>
        <v>tặng quà</v>
      </c>
    </row>
    <row r="14" spans="2:9" ht="15" hidden="1" x14ac:dyDescent="0.25">
      <c r="B14" s="15">
        <v>22</v>
      </c>
      <c r="C14" s="14" t="s">
        <v>291</v>
      </c>
      <c r="D14" s="16">
        <v>40617</v>
      </c>
      <c r="E14" s="14" t="s">
        <v>241</v>
      </c>
      <c r="F14" s="40">
        <v>100</v>
      </c>
      <c r="G14" s="37">
        <v>1000</v>
      </c>
      <c r="H14" s="54">
        <f>F14*G14</f>
        <v>100000</v>
      </c>
      <c r="I14" s="14" t="str">
        <f>IF(MONTH(D14)&gt;1,"tặng quà","")</f>
        <v>tặng quà</v>
      </c>
    </row>
    <row r="15" spans="2:9" ht="15" hidden="1" x14ac:dyDescent="0.25">
      <c r="B15" s="15">
        <v>9</v>
      </c>
      <c r="C15" s="14" t="s">
        <v>278</v>
      </c>
      <c r="D15" s="16">
        <v>40558</v>
      </c>
      <c r="E15" s="14" t="s">
        <v>242</v>
      </c>
      <c r="F15" s="40">
        <v>85</v>
      </c>
      <c r="G15" s="37">
        <v>1200</v>
      </c>
      <c r="H15" s="54">
        <f>F15*G15</f>
        <v>102000</v>
      </c>
      <c r="I15" s="14" t="str">
        <f>IF(MONTH(D15)&gt;1,"tặng quà","")</f>
        <v/>
      </c>
    </row>
    <row r="16" spans="2:9" ht="15" hidden="1" x14ac:dyDescent="0.25">
      <c r="B16" s="15">
        <v>18</v>
      </c>
      <c r="C16" s="14" t="s">
        <v>287</v>
      </c>
      <c r="D16" s="16">
        <v>40612</v>
      </c>
      <c r="E16" s="14" t="s">
        <v>244</v>
      </c>
      <c r="F16" s="40">
        <v>35</v>
      </c>
      <c r="G16" s="37">
        <v>3200</v>
      </c>
      <c r="H16" s="54">
        <f>F16*G16</f>
        <v>112000</v>
      </c>
      <c r="I16" s="14" t="str">
        <f>IF(MONTH(D16)&gt;1,"tặng quà","")</f>
        <v>tặng quà</v>
      </c>
    </row>
    <row r="17" spans="2:9" ht="15" hidden="1" x14ac:dyDescent="0.25">
      <c r="B17" s="15">
        <v>6</v>
      </c>
      <c r="C17" s="14" t="s">
        <v>275</v>
      </c>
      <c r="D17" s="16">
        <v>40556</v>
      </c>
      <c r="E17" s="14" t="s">
        <v>246</v>
      </c>
      <c r="F17" s="40">
        <v>75</v>
      </c>
      <c r="G17" s="37">
        <v>1500</v>
      </c>
      <c r="H17" s="54">
        <f>F17*G17</f>
        <v>112500</v>
      </c>
      <c r="I17" s="14" t="str">
        <f>IF(MONTH(D17)&gt;1,"tặng quà","")</f>
        <v/>
      </c>
    </row>
    <row r="18" spans="2:9" ht="15" hidden="1" x14ac:dyDescent="0.25">
      <c r="B18" s="15">
        <v>8</v>
      </c>
      <c r="C18" s="14" t="s">
        <v>277</v>
      </c>
      <c r="D18" s="16">
        <v>40558</v>
      </c>
      <c r="E18" s="14" t="s">
        <v>241</v>
      </c>
      <c r="F18" s="40">
        <v>120</v>
      </c>
      <c r="G18" s="37">
        <v>1000</v>
      </c>
      <c r="H18" s="54">
        <f>F18*G18</f>
        <v>120000</v>
      </c>
      <c r="I18" s="14" t="str">
        <f>IF(MONTH(D18)&gt;1,"tặng quà","")</f>
        <v/>
      </c>
    </row>
    <row r="19" spans="2:9" ht="15" x14ac:dyDescent="0.25">
      <c r="B19" s="15">
        <v>12</v>
      </c>
      <c r="C19" s="14" t="s">
        <v>281</v>
      </c>
      <c r="D19" s="16">
        <v>40589</v>
      </c>
      <c r="E19" s="14" t="s">
        <v>245</v>
      </c>
      <c r="F19" s="40">
        <v>110</v>
      </c>
      <c r="G19" s="37">
        <v>1200</v>
      </c>
      <c r="H19" s="54">
        <f>F19*G19</f>
        <v>132000</v>
      </c>
      <c r="I19" s="14" t="str">
        <f>IF(MONTH(D19)&gt;1,"tặng quà","")</f>
        <v>tặng quà</v>
      </c>
    </row>
    <row r="20" spans="2:9" ht="15" hidden="1" x14ac:dyDescent="0.25">
      <c r="B20" s="15">
        <v>3</v>
      </c>
      <c r="C20" s="14" t="s">
        <v>272</v>
      </c>
      <c r="D20" s="16">
        <v>40552</v>
      </c>
      <c r="E20" s="14" t="s">
        <v>243</v>
      </c>
      <c r="F20" s="40">
        <v>50</v>
      </c>
      <c r="G20" s="37">
        <v>3000</v>
      </c>
      <c r="H20" s="54">
        <f>F20*G20</f>
        <v>150000</v>
      </c>
      <c r="I20" s="14" t="str">
        <f>IF(MONTH(D20)&gt;1,"tặng quà","")</f>
        <v/>
      </c>
    </row>
    <row r="21" spans="2:9" ht="15" hidden="1" x14ac:dyDescent="0.25">
      <c r="B21" s="15">
        <v>17</v>
      </c>
      <c r="C21" s="14" t="s">
        <v>286</v>
      </c>
      <c r="D21" s="16">
        <v>40599</v>
      </c>
      <c r="E21" s="14" t="s">
        <v>243</v>
      </c>
      <c r="F21" s="40">
        <v>50</v>
      </c>
      <c r="G21" s="37">
        <v>3000</v>
      </c>
      <c r="H21" s="54">
        <f>F21*G21</f>
        <v>150000</v>
      </c>
      <c r="I21" s="14" t="str">
        <f>IF(MONTH(D21)&gt;1,"tặng quà","")</f>
        <v>tặng quà</v>
      </c>
    </row>
    <row r="22" spans="2:9" ht="15" hidden="1" x14ac:dyDescent="0.25">
      <c r="B22" s="15">
        <v>23</v>
      </c>
      <c r="C22" s="14" t="s">
        <v>292</v>
      </c>
      <c r="D22" s="16">
        <v>40624</v>
      </c>
      <c r="E22" s="14" t="s">
        <v>242</v>
      </c>
      <c r="F22" s="40">
        <v>150</v>
      </c>
      <c r="G22" s="37">
        <v>1200</v>
      </c>
      <c r="H22" s="54">
        <f>F22*G22</f>
        <v>180000</v>
      </c>
      <c r="I22" s="14" t="str">
        <f>IF(MONTH(D22)&gt;1,"tặng quà","")</f>
        <v>tặng quà</v>
      </c>
    </row>
    <row r="23" spans="2:9" ht="15" hidden="1" x14ac:dyDescent="0.25">
      <c r="B23" s="15">
        <v>7</v>
      </c>
      <c r="C23" s="14" t="s">
        <v>276</v>
      </c>
      <c r="D23" s="16">
        <v>40556</v>
      </c>
      <c r="E23" s="14" t="s">
        <v>244</v>
      </c>
      <c r="F23" s="40">
        <v>60</v>
      </c>
      <c r="G23" s="37">
        <v>3200</v>
      </c>
      <c r="H23" s="54">
        <f>F23*G23</f>
        <v>192000</v>
      </c>
      <c r="I23" s="14" t="str">
        <f>IF(MONTH(D23)&gt;1,"tặng quà","")</f>
        <v/>
      </c>
    </row>
    <row r="24" spans="2:9" ht="15" hidden="1" x14ac:dyDescent="0.25">
      <c r="B24" s="15">
        <v>24</v>
      </c>
      <c r="C24" s="14" t="s">
        <v>293</v>
      </c>
      <c r="D24" s="16">
        <v>40625</v>
      </c>
      <c r="E24" s="14" t="s">
        <v>243</v>
      </c>
      <c r="F24" s="40">
        <v>80</v>
      </c>
      <c r="G24" s="37">
        <v>3000</v>
      </c>
      <c r="H24" s="54">
        <f>F24*G24</f>
        <v>240000</v>
      </c>
      <c r="I24" s="14" t="str">
        <f>IF(MONTH(D24)&gt;1,"tặng quà","")</f>
        <v>tặng quà</v>
      </c>
    </row>
    <row r="25" spans="2:9" ht="15" hidden="1" x14ac:dyDescent="0.25">
      <c r="B25" s="15">
        <v>14</v>
      </c>
      <c r="C25" s="14" t="s">
        <v>283</v>
      </c>
      <c r="D25" s="16">
        <v>40597</v>
      </c>
      <c r="E25" s="14" t="s">
        <v>243</v>
      </c>
      <c r="F25" s="40">
        <v>110</v>
      </c>
      <c r="G25" s="37">
        <v>3000</v>
      </c>
      <c r="H25" s="54">
        <f>F25*G25</f>
        <v>330000</v>
      </c>
      <c r="I25" s="14" t="str">
        <f>IF(MONTH(D25)&gt;1,"tặng quà","")</f>
        <v>tặng quà</v>
      </c>
    </row>
    <row r="26" spans="2:9" ht="15" hidden="1" x14ac:dyDescent="0.25">
      <c r="B26" s="15">
        <v>25</v>
      </c>
      <c r="C26" s="14" t="s">
        <v>294</v>
      </c>
      <c r="D26" s="16">
        <v>40626</v>
      </c>
      <c r="E26" s="14" t="s">
        <v>244</v>
      </c>
      <c r="F26" s="40">
        <v>110</v>
      </c>
      <c r="G26" s="37">
        <v>3200</v>
      </c>
      <c r="H26" s="54">
        <f>F26*G26</f>
        <v>352000</v>
      </c>
      <c r="I26" s="14" t="str">
        <f>IF(MONTH(D26)&gt;1,"tặng quà","")</f>
        <v>tặng quà</v>
      </c>
    </row>
    <row r="27" spans="2:9" ht="15" hidden="1" x14ac:dyDescent="0.25">
      <c r="B27" s="15">
        <v>10</v>
      </c>
      <c r="C27" s="14" t="s">
        <v>279</v>
      </c>
      <c r="D27" s="16">
        <v>40579</v>
      </c>
      <c r="E27" s="14" t="s">
        <v>243</v>
      </c>
      <c r="F27" s="40">
        <v>120</v>
      </c>
      <c r="G27" s="37">
        <v>3000</v>
      </c>
      <c r="H27" s="54">
        <f>F27*G27</f>
        <v>360000</v>
      </c>
      <c r="I27" s="14" t="str">
        <f>IF(MONTH(D27)&gt;1,"tặng quà","")</f>
        <v>tặng quà</v>
      </c>
    </row>
  </sheetData>
  <autoFilter ref="B2:I27">
    <filterColumn colId="3">
      <filters>
        <filter val="đầu máy"/>
      </filters>
    </filterColumn>
  </autoFilter>
  <conditionalFormatting sqref="F3:F18 F23:F27 E20:E22">
    <cfRule type="cellIs" dxfId="1" priority="3" operator="lessThan">
      <formula>50</formula>
    </cfRule>
  </conditionalFormatting>
  <conditionalFormatting sqref="F19:F21">
    <cfRule type="cellIs" dxfId="0" priority="2" operator="lessThan">
      <formula>50</formula>
    </cfRule>
  </conditionalFormatting>
  <conditionalFormatting sqref="F2:F27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9"/>
  <sheetViews>
    <sheetView workbookViewId="0">
      <selection activeCell="M15" sqref="M15"/>
    </sheetView>
  </sheetViews>
  <sheetFormatPr defaultRowHeight="15" x14ac:dyDescent="0.25"/>
  <cols>
    <col min="1" max="1" width="25.7109375" style="27" bestFit="1" customWidth="1"/>
    <col min="2" max="2" width="12.7109375" style="21" customWidth="1"/>
    <col min="3" max="3" width="13.140625" style="21" customWidth="1"/>
    <col min="4" max="16384" width="9.140625" style="21"/>
  </cols>
  <sheetData>
    <row r="1" spans="1:5" ht="18.75" x14ac:dyDescent="0.3">
      <c r="A1" s="47" t="s">
        <v>260</v>
      </c>
      <c r="B1" s="47"/>
      <c r="C1" s="47"/>
    </row>
    <row r="2" spans="1:5" x14ac:dyDescent="0.25">
      <c r="A2" s="48" t="s">
        <v>261</v>
      </c>
      <c r="B2" s="48"/>
      <c r="C2" s="48"/>
    </row>
    <row r="3" spans="1:5" x14ac:dyDescent="0.25">
      <c r="A3" s="22"/>
      <c r="B3" s="22"/>
      <c r="C3" s="22"/>
    </row>
    <row r="4" spans="1:5" x14ac:dyDescent="0.25">
      <c r="A4" s="31" t="s">
        <v>262</v>
      </c>
      <c r="B4" s="31" t="s">
        <v>263</v>
      </c>
      <c r="C4" s="31" t="s">
        <v>264</v>
      </c>
      <c r="D4" s="23"/>
      <c r="E4" s="23"/>
    </row>
    <row r="5" spans="1:5" x14ac:dyDescent="0.25">
      <c r="A5" s="28" t="s">
        <v>265</v>
      </c>
      <c r="B5" s="29">
        <v>284</v>
      </c>
      <c r="C5" s="30">
        <f>B5/B$9</f>
        <v>0.77808219178082194</v>
      </c>
    </row>
    <row r="6" spans="1:5" x14ac:dyDescent="0.25">
      <c r="A6" s="28" t="s">
        <v>266</v>
      </c>
      <c r="B6" s="29">
        <v>73</v>
      </c>
      <c r="C6" s="30">
        <f t="shared" ref="C6:C8" si="0">B6/B$9</f>
        <v>0.2</v>
      </c>
    </row>
    <row r="7" spans="1:5" x14ac:dyDescent="0.25">
      <c r="A7" s="28" t="s">
        <v>267</v>
      </c>
      <c r="B7" s="29">
        <v>7</v>
      </c>
      <c r="C7" s="30">
        <f t="shared" si="0"/>
        <v>1.9178082191780823E-2</v>
      </c>
    </row>
    <row r="8" spans="1:5" x14ac:dyDescent="0.25">
      <c r="A8" s="28" t="s">
        <v>268</v>
      </c>
      <c r="B8" s="29">
        <v>1</v>
      </c>
      <c r="C8" s="30">
        <f t="shared" si="0"/>
        <v>2.7397260273972603E-3</v>
      </c>
    </row>
    <row r="9" spans="1:5" x14ac:dyDescent="0.25">
      <c r="A9" s="24" t="s">
        <v>269</v>
      </c>
      <c r="B9" s="25">
        <f>SUM(B5:B8)</f>
        <v>365</v>
      </c>
      <c r="C9" s="26"/>
    </row>
  </sheetData>
  <mergeCells count="2">
    <mergeCell ref="A1:C1"/>
    <mergeCell ref="A2:C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Sheet1</vt:lpstr>
      <vt:lpstr>Sheet2</vt:lpstr>
      <vt:lpstr>Sheet3</vt:lpstr>
      <vt:lpstr>Trích lọc</vt:lpstr>
      <vt:lpstr>Biểu đồ</vt:lpstr>
      <vt:lpstr>CSDL</vt:lpstr>
      <vt:lpstr>FIELD</vt:lpstr>
      <vt:lpstr>TIEUDE</vt:lpstr>
      <vt:lpstr>VUNGDL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admin</cp:lastModifiedBy>
  <cp:lastPrinted>2018-06-30T03:37:41Z</cp:lastPrinted>
  <dcterms:created xsi:type="dcterms:W3CDTF">2018-06-25T03:39:12Z</dcterms:created>
  <dcterms:modified xsi:type="dcterms:W3CDTF">2018-07-11T09:23:21Z</dcterms:modified>
</cp:coreProperties>
</file>