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gan sach" sheetId="1" r:id="rId1"/>
    <sheet name="Du lieu" sheetId="2" r:id="rId2"/>
    <sheet name="Doanh so" sheetId="3" r:id="rId3"/>
  </sheets>
  <calcPr calcId="144525"/>
</workbook>
</file>

<file path=xl/calcChain.xml><?xml version="1.0" encoding="utf-8"?>
<calcChain xmlns="http://schemas.openxmlformats.org/spreadsheetml/2006/main">
  <c r="F15" i="3" l="1"/>
  <c r="F14" i="3"/>
  <c r="F13" i="3"/>
  <c r="F12" i="3"/>
  <c r="F11" i="3"/>
  <c r="F10" i="3"/>
  <c r="F9" i="3"/>
  <c r="F8" i="3"/>
  <c r="F7" i="3"/>
  <c r="F6" i="3"/>
  <c r="D93" i="1"/>
  <c r="D92" i="1"/>
  <c r="D91" i="1"/>
  <c r="D90" i="1"/>
  <c r="D95" i="1" s="1"/>
  <c r="D85" i="1"/>
  <c r="D84" i="1"/>
  <c r="D83" i="1"/>
  <c r="D82" i="1"/>
  <c r="D81" i="1"/>
  <c r="D80" i="1"/>
  <c r="D79" i="1"/>
  <c r="D78" i="1"/>
  <c r="D87" i="1" s="1"/>
  <c r="D73" i="1"/>
  <c r="D72" i="1"/>
  <c r="D71" i="1"/>
  <c r="D75" i="1" s="1"/>
  <c r="D63" i="1"/>
  <c r="D64" i="1" s="1"/>
  <c r="D62" i="1"/>
  <c r="D58" i="1"/>
  <c r="D57" i="1"/>
  <c r="D56" i="1"/>
  <c r="D55" i="1"/>
  <c r="D59" i="1" s="1"/>
  <c r="C51" i="1"/>
  <c r="D50" i="1"/>
  <c r="D49" i="1"/>
  <c r="D48" i="1"/>
  <c r="D47" i="1"/>
  <c r="D46" i="1"/>
  <c r="D45" i="1"/>
  <c r="D44" i="1"/>
  <c r="D43" i="1"/>
  <c r="D39" i="1"/>
  <c r="D38" i="1"/>
  <c r="D37" i="1"/>
  <c r="D36" i="1"/>
  <c r="D40" i="1" s="1"/>
  <c r="D31" i="1"/>
  <c r="C31" i="1"/>
  <c r="C32" i="1" s="1"/>
  <c r="D32" i="1" s="1"/>
  <c r="D30" i="1"/>
  <c r="D33" i="1" s="1"/>
  <c r="D23" i="1"/>
  <c r="D22" i="1"/>
  <c r="D21" i="1"/>
  <c r="D16" i="1"/>
  <c r="D15" i="1"/>
  <c r="D14" i="1"/>
  <c r="D13" i="1"/>
  <c r="D8" i="1"/>
  <c r="D7" i="1"/>
  <c r="D6" i="1"/>
  <c r="D5" i="1"/>
  <c r="D51" i="1" l="1"/>
  <c r="D52" i="1" s="1"/>
  <c r="D66" i="1" s="1"/>
  <c r="D97" i="1" l="1"/>
  <c r="B68" i="1"/>
</calcChain>
</file>

<file path=xl/comments1.xml><?xml version="1.0" encoding="utf-8"?>
<comments xmlns="http://schemas.openxmlformats.org/spreadsheetml/2006/main">
  <authors>
    <author>GMetrix</author>
  </authors>
  <commentList>
    <comment ref="A62" authorId="0">
      <text>
        <r>
          <rPr>
            <b/>
            <sz val="9"/>
            <color indexed="81"/>
            <rFont val="Tahoma"/>
            <charset val="1"/>
          </rPr>
          <t>Let's giveaway something big this year.</t>
        </r>
      </text>
    </comment>
  </commentList>
</comments>
</file>

<file path=xl/sharedStrings.xml><?xml version="1.0" encoding="utf-8"?>
<sst xmlns="http://schemas.openxmlformats.org/spreadsheetml/2006/main" count="667" uniqueCount="211">
  <si>
    <t>Fusion Tomo Marketing Budget Plan</t>
  </si>
  <si>
    <t>Category</t>
  </si>
  <si>
    <t>Estimated
Quantity</t>
  </si>
  <si>
    <t>Estimated
Cost per Unit</t>
  </si>
  <si>
    <t>Estimated
Subtotal</t>
  </si>
  <si>
    <t>Data</t>
  </si>
  <si>
    <t>Research</t>
  </si>
  <si>
    <t>Research firm fees</t>
  </si>
  <si>
    <t>Web research</t>
  </si>
  <si>
    <t>Independent research</t>
  </si>
  <si>
    <t>Other research</t>
  </si>
  <si>
    <t xml:space="preserve"> </t>
  </si>
  <si>
    <t>Research Costs Total</t>
  </si>
  <si>
    <t>Promotional brochures</t>
  </si>
  <si>
    <t>Television</t>
  </si>
  <si>
    <t>Radio</t>
  </si>
  <si>
    <t>Web</t>
  </si>
  <si>
    <t>Communications Costs Total</t>
  </si>
  <si>
    <t>Networking</t>
  </si>
  <si>
    <t>Memberships</t>
  </si>
  <si>
    <t>Affiliations</t>
  </si>
  <si>
    <t>Subscriptions</t>
  </si>
  <si>
    <t>Networking Costs Total</t>
  </si>
  <si>
    <t>Event</t>
  </si>
  <si>
    <t>Number of attendees</t>
  </si>
  <si>
    <r>
      <t xml:space="preserve">Meal </t>
    </r>
    <r>
      <rPr>
        <sz val="10"/>
        <color theme="1"/>
        <rFont val="Tahoma"/>
        <family val="2"/>
      </rPr>
      <t>(breakfast, lunch, or dinner)</t>
    </r>
  </si>
  <si>
    <t>Food</t>
  </si>
  <si>
    <t>Tax (10%)</t>
  </si>
  <si>
    <t>Food and beverage gratuity (20%)</t>
  </si>
  <si>
    <t>Meal Costs Subtotal</t>
  </si>
  <si>
    <t>List Services</t>
  </si>
  <si>
    <t>Valet services</t>
  </si>
  <si>
    <t>Entertainment #1</t>
  </si>
  <si>
    <t>Entertainment #2</t>
  </si>
  <si>
    <t>Other services</t>
  </si>
  <si>
    <t>List Service Costs Subtotal</t>
  </si>
  <si>
    <t>Audio/Visual Services</t>
  </si>
  <si>
    <t>Basic PA system and podium</t>
  </si>
  <si>
    <t>Screen</t>
  </si>
  <si>
    <t>XGA data/video projector rental</t>
  </si>
  <si>
    <t>Wireless mouse</t>
  </si>
  <si>
    <t>Power strips</t>
  </si>
  <si>
    <t>Extension cords</t>
  </si>
  <si>
    <t>Lavalier microphone</t>
  </si>
  <si>
    <t>Labor and AV technicians</t>
  </si>
  <si>
    <t>Tax (8.8%)</t>
  </si>
  <si>
    <t>Audio/Visual Services Subtotal</t>
  </si>
  <si>
    <t>Additional Costs</t>
  </si>
  <si>
    <r>
      <t xml:space="preserve">Invitation 
</t>
    </r>
    <r>
      <rPr>
        <i/>
        <sz val="10"/>
        <color theme="1"/>
        <rFont val="Tahoma"/>
        <family val="2"/>
      </rPr>
      <t>(printing and postage costs)</t>
    </r>
  </si>
  <si>
    <t>Time &amp; Expense (T&amp;E)</t>
  </si>
  <si>
    <t>Company staff T&amp;E</t>
  </si>
  <si>
    <t>Customer testimonial T&amp;E</t>
  </si>
  <si>
    <t>Additional Costs Subtotal</t>
  </si>
  <si>
    <t>Giveaways</t>
  </si>
  <si>
    <t>Giveaway #1</t>
  </si>
  <si>
    <t>Giveaway #2</t>
  </si>
  <si>
    <t>Giveaway Subtotal</t>
  </si>
  <si>
    <t>Event Costs Total</t>
  </si>
  <si>
    <t>Event Price per Person</t>
  </si>
  <si>
    <t>Promotions</t>
  </si>
  <si>
    <t>Product giveaways</t>
  </si>
  <si>
    <t>Product discounts</t>
  </si>
  <si>
    <t>Special offers</t>
  </si>
  <si>
    <t>Promotions Costs Total</t>
  </si>
  <si>
    <t>Advertising</t>
  </si>
  <si>
    <t>Brochures (development and production)</t>
  </si>
  <si>
    <t>Mailings</t>
  </si>
  <si>
    <t>Postcards</t>
  </si>
  <si>
    <t>Newspapers</t>
  </si>
  <si>
    <t>Billboards</t>
  </si>
  <si>
    <t>Bus sides</t>
  </si>
  <si>
    <t>Advertising Costs Total</t>
  </si>
  <si>
    <t>Public Relations</t>
  </si>
  <si>
    <t>Charity events</t>
  </si>
  <si>
    <t>Employee promotions</t>
  </si>
  <si>
    <t>Sponsorships</t>
  </si>
  <si>
    <t>Public Relations Costs Total</t>
  </si>
  <si>
    <t>ESTIMATED MARKETING GRAND TOTAL</t>
  </si>
  <si>
    <t>Tên Sản phẩm</t>
  </si>
  <si>
    <t>Mã khách hàng</t>
  </si>
  <si>
    <t>Số lượng 
Đợt 1</t>
  </si>
  <si>
    <t>Số lượng 
Đợt 2</t>
  </si>
  <si>
    <t>Số lượng 
Đợt 3</t>
  </si>
  <si>
    <t>Số lượng 
Đợt 4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</si>
  <si>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</si>
  <si>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</si>
  <si>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</si>
  <si>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</si>
  <si>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</si>
  <si>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</si>
  <si>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</si>
  <si>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</si>
  <si>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</si>
  <si>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</si>
  <si>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</si>
  <si>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</si>
  <si>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</si>
  <si>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</si>
  <si>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</si>
  <si>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ALFKI</t>
  </si>
  <si>
    <t>LINOD</t>
  </si>
  <si>
    <t>QUICK</t>
  </si>
  <si>
    <t>VAFFE</t>
  </si>
  <si>
    <t>Boston Crab Meat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</si>
  <si>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</si>
  <si>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</si>
  <si>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</si>
  <si>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</si>
  <si>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</si>
  <si>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</si>
  <si>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</si>
  <si>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</si>
  <si>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</si>
  <si>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</si>
  <si>
    <t>RANCH</t>
  </si>
  <si>
    <t>TRAIH</t>
  </si>
  <si>
    <t>Camembert Pierrot</t>
  </si>
  <si>
    <t>ANATR</t>
  </si>
  <si>
    <t>AROUT</t>
  </si>
  <si>
    <t>CHOPS</t>
  </si>
  <si>
    <t>FAMIA</t>
  </si>
  <si>
    <t>FRANK</t>
  </si>
  <si>
    <t>FURIB</t>
  </si>
  <si>
    <t>GOURL</t>
  </si>
  <si>
    <t>MEREP</t>
  </si>
  <si>
    <t>RICAR</t>
  </si>
  <si>
    <t>RICSU</t>
  </si>
  <si>
    <t>WARTH</t>
  </si>
  <si>
    <t>WOLZA</t>
  </si>
  <si>
    <t>Chef Anton's Cajun Seasoning</t>
  </si>
  <si>
    <t>EASTC</t>
  </si>
  <si>
    <t>FOLKO</t>
  </si>
  <si>
    <t>TRADH</t>
  </si>
  <si>
    <t>Chef Anton's Gumbo Mix</t>
  </si>
  <si>
    <t>THEBI</t>
  </si>
  <si>
    <t>Filo Mix</t>
  </si>
  <si>
    <t>BLONP</t>
  </si>
  <si>
    <t>DUMON</t>
  </si>
  <si>
    <t>LAUGB</t>
  </si>
  <si>
    <t>NORTS</t>
  </si>
  <si>
    <t>OLDWO</t>
  </si>
  <si>
    <t>TOMSP</t>
  </si>
  <si>
    <t>VINET</t>
  </si>
  <si>
    <t>Gorgonzola Telino</t>
  </si>
  <si>
    <t>CACTU</t>
  </si>
  <si>
    <t>HANAR</t>
  </si>
  <si>
    <t>HUNGO</t>
  </si>
  <si>
    <t>SUPRD</t>
  </si>
  <si>
    <t>TORTU</t>
  </si>
  <si>
    <t>WANDK</t>
  </si>
  <si>
    <t>Grandma's Boysenberry Spread</t>
  </si>
  <si>
    <t>Ipoh Coffee</t>
  </si>
  <si>
    <t>KOENE</t>
  </si>
  <si>
    <t>MAISD</t>
  </si>
  <si>
    <t>WELLI</t>
  </si>
  <si>
    <t>WILMK</t>
  </si>
  <si>
    <t>Jack's New England Clam Chowder</t>
  </si>
  <si>
    <t>Laughing Lumberjack Lager</t>
  </si>
  <si>
    <t>LONEP</t>
  </si>
  <si>
    <t>THECR</t>
  </si>
  <si>
    <t>Longlife Tofu</t>
  </si>
  <si>
    <t>VICTE</t>
  </si>
  <si>
    <t>Louisiana Fiery Hot Pepper Sauce</t>
  </si>
  <si>
    <t>FRANR</t>
  </si>
  <si>
    <t>LAMAI</t>
  </si>
  <si>
    <t>Louisiana Hot Spiced Okra</t>
  </si>
  <si>
    <t>Mozzarella di Giovanni</t>
  </si>
  <si>
    <t>CONSH</t>
  </si>
  <si>
    <t>GREAL</t>
  </si>
  <si>
    <t>ISLAT</t>
  </si>
  <si>
    <t>MORGK</t>
  </si>
  <si>
    <t>SIMOB</t>
  </si>
  <si>
    <t>Northwoods Cranberry Sauce</t>
  </si>
  <si>
    <t>Ravioli Angelo</t>
  </si>
  <si>
    <t>BLAUS</t>
  </si>
  <si>
    <t>Sasquatch Ale</t>
  </si>
  <si>
    <t>Sir Rodney's Marmalade</t>
  </si>
  <si>
    <t>Sir Rodney's Scones</t>
  </si>
  <si>
    <t>FOLIG</t>
  </si>
  <si>
    <t>LILAS</t>
  </si>
  <si>
    <t>OCEAN</t>
  </si>
  <si>
    <t>PRINI</t>
  </si>
  <si>
    <t>Steeleye Stout</t>
  </si>
  <si>
    <t>QUEDE</t>
  </si>
  <si>
    <t>Teatime Chocolate Biscuits</t>
  </si>
  <si>
    <t>Uncle Bob's Organic Dried Pears</t>
  </si>
  <si>
    <t>Veggie-spread</t>
  </si>
  <si>
    <t>FusionTomo Inc.</t>
  </si>
  <si>
    <t>Software Sales</t>
  </si>
  <si>
    <t>1111 East Main Street, Gainesville, FL 32605</t>
  </si>
  <si>
    <t>TEL: 555-485-6252 FAX: 555-485-6556</t>
  </si>
  <si>
    <t>Qúi 1</t>
  </si>
  <si>
    <t>Qúi 2</t>
  </si>
  <si>
    <t>Qúi 3</t>
  </si>
  <si>
    <t>Qúi 4</t>
  </si>
  <si>
    <t>Tổng Doanh số</t>
  </si>
  <si>
    <t>Đạt yêu cầu</t>
  </si>
  <si>
    <t xml:space="preserve">Thưởng </t>
  </si>
  <si>
    <t>Số quí thưởng</t>
  </si>
  <si>
    <t>Tuyên dương</t>
  </si>
  <si>
    <t>Emerson Finch</t>
  </si>
  <si>
    <t>Emil Emilsson</t>
  </si>
  <si>
    <t>Mandrake Wilson</t>
  </si>
  <si>
    <t>Adrian Parmalee</t>
  </si>
  <si>
    <t>Patricia Marconi</t>
  </si>
  <si>
    <t>Víctor French</t>
  </si>
  <si>
    <t>Liliana Umberton</t>
  </si>
  <si>
    <t>Elroy Carter</t>
  </si>
  <si>
    <t>Hubie Huber</t>
  </si>
  <si>
    <t>Oscar Miller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</si>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</sst>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[$$-409]#,##0.00_);[Red]\([$$-409]#,##0.00\)"/>
    <numFmt numFmtId="166" formatCode="[$$-409]#,##0.00"/>
    <numFmt numFmtId="167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</font>
    <font>
      <sz val="10"/>
      <color theme="1"/>
      <name val="Tahoma"/>
      <family val="2"/>
    </font>
    <font>
      <b/>
      <sz val="9"/>
      <color theme="0"/>
      <name val="Tahoma"/>
      <family val="2"/>
    </font>
    <font>
      <sz val="10"/>
      <name val="Arial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b/>
      <sz val="10"/>
      <color theme="1"/>
      <name val="Tahoma"/>
      <family val="2"/>
    </font>
    <font>
      <i/>
      <sz val="10"/>
      <color theme="1"/>
      <name val="Tahoma"/>
      <family val="2"/>
    </font>
    <font>
      <sz val="8"/>
      <color theme="1"/>
      <name val="Tahoma"/>
      <family val="2"/>
    </font>
    <font>
      <b/>
      <sz val="12"/>
      <color theme="0"/>
      <name val="Tahoma"/>
      <family val="2"/>
    </font>
    <font>
      <b/>
      <sz val="9"/>
      <color indexed="81"/>
      <name val="Tahoma"/>
      <charset val="1"/>
    </font>
    <font>
      <sz val="10"/>
      <name val="Arial"/>
      <family val="2"/>
      <charset val="163"/>
    </font>
    <font>
      <b/>
      <sz val="12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6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theme="5" tint="-0.249977111117893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ott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5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44" fontId="7" fillId="0" borderId="0" applyFont="0" applyFill="0" applyBorder="0" applyAlignment="0" applyProtection="0"/>
    <xf numFmtId="0" fontId="17" fillId="0" borderId="0"/>
    <xf numFmtId="43" fontId="7" fillId="0" borderId="0" applyFont="0" applyFill="0" applyBorder="0" applyAlignment="0" applyProtection="0"/>
  </cellStyleXfs>
  <cellXfs count="153">
    <xf numFmtId="0" fontId="0" fillId="0" borderId="0" xfId="0"/>
    <xf numFmtId="0" fontId="5" fillId="0" borderId="0" xfId="3" applyFont="1" applyAlignment="1">
      <alignment vertical="center"/>
    </xf>
    <xf numFmtId="0" fontId="6" fillId="3" borderId="2" xfId="3" applyFont="1" applyFill="1" applyBorder="1" applyAlignment="1">
      <alignment horizontal="center" vertical="center" wrapText="1"/>
    </xf>
    <xf numFmtId="1" fontId="6" fillId="3" borderId="2" xfId="4" applyNumberFormat="1" applyFont="1" applyFill="1" applyBorder="1" applyAlignment="1">
      <alignment horizontal="center" vertical="center" wrapText="1"/>
    </xf>
    <xf numFmtId="164" fontId="6" fillId="3" borderId="2" xfId="4" applyNumberFormat="1" applyFont="1" applyFill="1" applyBorder="1" applyAlignment="1">
      <alignment horizontal="center" vertical="center" wrapText="1"/>
    </xf>
    <xf numFmtId="0" fontId="6" fillId="3" borderId="2" xfId="4" applyNumberFormat="1" applyFont="1" applyFill="1" applyBorder="1" applyAlignment="1">
      <alignment horizontal="center" vertical="center" wrapText="1"/>
    </xf>
    <xf numFmtId="0" fontId="8" fillId="0" borderId="0" xfId="3" applyFont="1" applyAlignment="1">
      <alignment horizontal="left" vertical="center"/>
    </xf>
    <xf numFmtId="0" fontId="9" fillId="0" borderId="0" xfId="3" applyFont="1" applyFill="1" applyBorder="1" applyAlignment="1">
      <alignment horizontal="left" vertical="center" wrapText="1"/>
    </xf>
    <xf numFmtId="1" fontId="9" fillId="0" borderId="0" xfId="4" applyNumberFormat="1" applyFont="1" applyFill="1" applyBorder="1" applyAlignment="1">
      <alignment horizontal="center" vertical="center" wrapText="1"/>
    </xf>
    <xf numFmtId="164" fontId="9" fillId="0" borderId="0" xfId="4" applyNumberFormat="1" applyFont="1" applyFill="1" applyBorder="1" applyAlignment="1">
      <alignment horizontal="center" vertical="center" wrapText="1"/>
    </xf>
    <xf numFmtId="0" fontId="9" fillId="0" borderId="0" xfId="4" applyNumberFormat="1" applyFont="1" applyFill="1" applyBorder="1" applyAlignment="1">
      <alignment horizontal="center" vertical="center" wrapText="1"/>
    </xf>
    <xf numFmtId="0" fontId="8" fillId="0" borderId="0" xfId="3" applyFont="1" applyFill="1" applyBorder="1" applyAlignment="1">
      <alignment horizontal="left" vertical="center" wrapText="1"/>
    </xf>
    <xf numFmtId="0" fontId="8" fillId="0" borderId="0" xfId="3" applyFont="1" applyFill="1" applyAlignment="1">
      <alignment horizontal="left" vertical="center"/>
    </xf>
    <xf numFmtId="0" fontId="10" fillId="2" borderId="1" xfId="3" applyFont="1" applyFill="1" applyBorder="1" applyAlignment="1">
      <alignment horizontal="left" vertical="center" wrapText="1"/>
    </xf>
    <xf numFmtId="1" fontId="10" fillId="2" borderId="1" xfId="4" applyNumberFormat="1" applyFont="1" applyFill="1" applyBorder="1" applyAlignment="1">
      <alignment horizontal="center" vertical="center" wrapText="1"/>
    </xf>
    <xf numFmtId="164" fontId="10" fillId="2" borderId="1" xfId="4" applyNumberFormat="1" applyFont="1" applyFill="1" applyBorder="1" applyAlignment="1">
      <alignment horizontal="center" vertical="center" wrapText="1"/>
    </xf>
    <xf numFmtId="0" fontId="10" fillId="2" borderId="1" xfId="4" applyNumberFormat="1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left" vertical="center" wrapText="1"/>
    </xf>
    <xf numFmtId="0" fontId="5" fillId="0" borderId="0" xfId="3" applyFont="1" applyAlignment="1">
      <alignment horizontal="left" vertical="center"/>
    </xf>
    <xf numFmtId="0" fontId="5" fillId="0" borderId="0" xfId="3" applyFont="1" applyFill="1" applyBorder="1" applyAlignment="1">
      <alignment horizontal="left" vertical="center" wrapText="1" indent="1"/>
    </xf>
    <xf numFmtId="3" fontId="5" fillId="0" borderId="0" xfId="4" applyNumberFormat="1" applyFont="1" applyFill="1" applyBorder="1" applyAlignment="1">
      <alignment horizontal="center" vertical="center" wrapText="1"/>
    </xf>
    <xf numFmtId="165" fontId="5" fillId="0" borderId="0" xfId="4" applyNumberFormat="1" applyFont="1" applyFill="1" applyBorder="1" applyAlignment="1">
      <alignment horizontal="right" vertical="center" wrapText="1"/>
    </xf>
    <xf numFmtId="165" fontId="5" fillId="4" borderId="0" xfId="4" applyNumberFormat="1" applyFont="1" applyFill="1" applyBorder="1" applyAlignment="1">
      <alignment horizontal="right" vertical="center" wrapText="1"/>
    </xf>
    <xf numFmtId="0" fontId="5" fillId="0" borderId="0" xfId="3" applyFont="1" applyFill="1" applyAlignment="1">
      <alignment horizontal="left" vertical="center"/>
    </xf>
    <xf numFmtId="0" fontId="5" fillId="4" borderId="0" xfId="4" applyNumberFormat="1" applyFont="1" applyFill="1" applyBorder="1" applyAlignment="1">
      <alignment horizontal="right" vertical="center" wrapText="1"/>
    </xf>
    <xf numFmtId="0" fontId="10" fillId="2" borderId="2" xfId="3" applyFont="1" applyFill="1" applyBorder="1" applyAlignment="1">
      <alignment horizontal="left" vertical="center" wrapText="1" indent="1"/>
    </xf>
    <xf numFmtId="3" fontId="10" fillId="2" borderId="2" xfId="4" applyNumberFormat="1" applyFont="1" applyFill="1" applyBorder="1" applyAlignment="1">
      <alignment horizontal="center" vertical="center" wrapText="1"/>
    </xf>
    <xf numFmtId="165" fontId="11" fillId="2" borderId="2" xfId="4" applyNumberFormat="1" applyFont="1" applyFill="1" applyBorder="1" applyAlignment="1">
      <alignment horizontal="right" vertical="center" wrapText="1"/>
    </xf>
    <xf numFmtId="0" fontId="10" fillId="2" borderId="3" xfId="4" applyNumberFormat="1" applyFont="1" applyFill="1" applyBorder="1" applyAlignment="1">
      <alignment horizontal="right" vertical="center" wrapText="1"/>
    </xf>
    <xf numFmtId="0" fontId="12" fillId="0" borderId="2" xfId="3" applyFont="1" applyFill="1" applyBorder="1" applyAlignment="1">
      <alignment horizontal="left" vertical="center" wrapText="1"/>
    </xf>
    <xf numFmtId="0" fontId="12" fillId="0" borderId="0" xfId="3" applyFont="1" applyFill="1" applyBorder="1" applyAlignment="1">
      <alignment horizontal="left" vertical="center" wrapText="1" indent="1"/>
    </xf>
    <xf numFmtId="3" fontId="12" fillId="0" borderId="0" xfId="4" applyNumberFormat="1" applyFont="1" applyFill="1" applyBorder="1" applyAlignment="1">
      <alignment horizontal="center" vertical="center" wrapText="1"/>
    </xf>
    <xf numFmtId="164" fontId="5" fillId="0" borderId="0" xfId="4" applyNumberFormat="1" applyFont="1" applyFill="1" applyBorder="1" applyAlignment="1">
      <alignment horizontal="right" vertical="center" wrapText="1"/>
    </xf>
    <xf numFmtId="0" fontId="12" fillId="0" borderId="0" xfId="4" applyNumberFormat="1" applyFont="1" applyFill="1" applyBorder="1" applyAlignment="1">
      <alignment horizontal="right" vertical="center" wrapText="1"/>
    </xf>
    <xf numFmtId="0" fontId="12" fillId="0" borderId="0" xfId="3" applyFont="1" applyFill="1" applyBorder="1" applyAlignment="1">
      <alignment horizontal="left" vertical="center" wrapText="1"/>
    </xf>
    <xf numFmtId="3" fontId="10" fillId="2" borderId="1" xfId="4" applyNumberFormat="1" applyFont="1" applyFill="1" applyBorder="1" applyAlignment="1">
      <alignment horizontal="center" vertical="center" wrapText="1"/>
    </xf>
    <xf numFmtId="164" fontId="10" fillId="2" borderId="1" xfId="4" applyNumberFormat="1" applyFont="1" applyFill="1" applyBorder="1" applyAlignment="1">
      <alignment horizontal="right" vertical="center" wrapText="1"/>
    </xf>
    <xf numFmtId="0" fontId="10" fillId="2" borderId="1" xfId="4" applyNumberFormat="1" applyFont="1" applyFill="1" applyBorder="1" applyAlignment="1">
      <alignment horizontal="right" vertical="center" wrapText="1"/>
    </xf>
    <xf numFmtId="166" fontId="5" fillId="0" borderId="0" xfId="4" applyNumberFormat="1" applyFont="1" applyFill="1" applyBorder="1" applyAlignment="1">
      <alignment horizontal="right" vertical="center" wrapText="1"/>
    </xf>
    <xf numFmtId="166" fontId="12" fillId="0" borderId="0" xfId="4" applyNumberFormat="1" applyFont="1" applyFill="1" applyBorder="1" applyAlignment="1">
      <alignment horizontal="right" vertical="center" wrapText="1"/>
    </xf>
    <xf numFmtId="0" fontId="12" fillId="4" borderId="0" xfId="4" applyNumberFormat="1" applyFont="1" applyFill="1" applyBorder="1" applyAlignment="1">
      <alignment horizontal="right" vertical="center" wrapText="1"/>
    </xf>
    <xf numFmtId="166" fontId="11" fillId="2" borderId="2" xfId="4" applyNumberFormat="1" applyFont="1" applyFill="1" applyBorder="1" applyAlignment="1">
      <alignment horizontal="right" vertical="center" wrapText="1"/>
    </xf>
    <xf numFmtId="0" fontId="5" fillId="0" borderId="2" xfId="3" applyFont="1" applyFill="1" applyBorder="1" applyAlignment="1">
      <alignment horizontal="left" vertical="center" wrapText="1"/>
    </xf>
    <xf numFmtId="164" fontId="5" fillId="0" borderId="0" xfId="4" applyNumberFormat="1" applyFont="1" applyFill="1" applyBorder="1" applyAlignment="1">
      <alignment horizontal="center" vertical="center" wrapText="1"/>
    </xf>
    <xf numFmtId="3" fontId="11" fillId="2" borderId="1" xfId="3" applyNumberFormat="1" applyFont="1" applyFill="1" applyBorder="1" applyAlignment="1">
      <alignment horizontal="left" vertical="center"/>
    </xf>
    <xf numFmtId="0" fontId="11" fillId="2" borderId="1" xfId="3" applyFont="1" applyFill="1" applyBorder="1" applyAlignment="1">
      <alignment horizontal="left" vertical="center" wrapText="1"/>
    </xf>
    <xf numFmtId="0" fontId="11" fillId="2" borderId="1" xfId="4" applyNumberFormat="1" applyFont="1" applyFill="1" applyBorder="1" applyAlignment="1">
      <alignment horizontal="right" vertical="center" wrapText="1"/>
    </xf>
    <xf numFmtId="0" fontId="5" fillId="0" borderId="0" xfId="3" applyFont="1" applyFill="1" applyBorder="1" applyAlignment="1">
      <alignment horizontal="left" vertical="center"/>
    </xf>
    <xf numFmtId="0" fontId="13" fillId="0" borderId="0" xfId="3" applyFont="1" applyFill="1" applyBorder="1" applyAlignment="1">
      <alignment horizontal="left" vertical="center" wrapText="1"/>
    </xf>
    <xf numFmtId="0" fontId="5" fillId="0" borderId="0" xfId="4" applyNumberFormat="1" applyFont="1" applyFill="1" applyBorder="1" applyAlignment="1">
      <alignment horizontal="right" vertical="center" wrapText="1"/>
    </xf>
    <xf numFmtId="0" fontId="12" fillId="0" borderId="0" xfId="3" applyFont="1" applyBorder="1" applyAlignment="1">
      <alignment horizontal="left" vertical="center" wrapText="1" indent="1"/>
    </xf>
    <xf numFmtId="44" fontId="5" fillId="0" borderId="0" xfId="4" applyFont="1" applyFill="1" applyBorder="1" applyAlignment="1">
      <alignment horizontal="right" vertical="center" wrapText="1"/>
    </xf>
    <xf numFmtId="0" fontId="5" fillId="0" borderId="0" xfId="3" applyNumberFormat="1" applyFont="1" applyFill="1" applyBorder="1" applyAlignment="1">
      <alignment horizontal="left" vertical="center"/>
    </xf>
    <xf numFmtId="0" fontId="5" fillId="0" borderId="0" xfId="3" applyFont="1" applyBorder="1" applyAlignment="1">
      <alignment horizontal="left" vertical="center" wrapText="1"/>
    </xf>
    <xf numFmtId="0" fontId="5" fillId="0" borderId="0" xfId="3" applyFont="1" applyBorder="1" applyAlignment="1">
      <alignment horizontal="left" vertical="center" wrapText="1" indent="2"/>
    </xf>
    <xf numFmtId="3" fontId="12" fillId="0" borderId="0" xfId="3" applyNumberFormat="1" applyFont="1" applyFill="1" applyBorder="1" applyAlignment="1">
      <alignment horizontal="center" vertical="center" wrapText="1"/>
    </xf>
    <xf numFmtId="44" fontId="5" fillId="0" borderId="0" xfId="4" applyFont="1" applyBorder="1" applyAlignment="1">
      <alignment horizontal="left" vertical="center" wrapText="1"/>
    </xf>
    <xf numFmtId="0" fontId="14" fillId="0" borderId="0" xfId="3" applyFont="1" applyBorder="1" applyAlignment="1">
      <alignment horizontal="left" vertical="center" wrapText="1"/>
    </xf>
    <xf numFmtId="0" fontId="14" fillId="0" borderId="0" xfId="3" applyFont="1" applyBorder="1" applyAlignment="1">
      <alignment vertical="center" wrapText="1"/>
    </xf>
    <xf numFmtId="0" fontId="14" fillId="0" borderId="0" xfId="3" applyFont="1" applyAlignment="1">
      <alignment horizontal="left" vertical="center" wrapText="1"/>
    </xf>
    <xf numFmtId="0" fontId="14" fillId="0" borderId="0" xfId="3" applyFont="1" applyAlignment="1">
      <alignment vertical="center" wrapText="1"/>
    </xf>
    <xf numFmtId="0" fontId="12" fillId="5" borderId="4" xfId="3" applyFont="1" applyFill="1" applyBorder="1" applyAlignment="1">
      <alignment horizontal="left" vertical="center" wrapText="1" indent="3"/>
    </xf>
    <xf numFmtId="3" fontId="12" fillId="5" borderId="4" xfId="4" applyNumberFormat="1" applyFont="1" applyFill="1" applyBorder="1" applyAlignment="1">
      <alignment horizontal="center" vertical="center" wrapText="1"/>
    </xf>
    <xf numFmtId="166" fontId="12" fillId="5" borderId="4" xfId="4" applyNumberFormat="1" applyFont="1" applyFill="1" applyBorder="1" applyAlignment="1">
      <alignment horizontal="right" vertical="center" wrapText="1"/>
    </xf>
    <xf numFmtId="0" fontId="5" fillId="5" borderId="5" xfId="3" applyNumberFormat="1" applyFont="1" applyFill="1" applyBorder="1" applyAlignment="1">
      <alignment horizontal="right" vertical="center"/>
    </xf>
    <xf numFmtId="0" fontId="5" fillId="0" borderId="4" xfId="3" applyFont="1" applyBorder="1" applyAlignment="1">
      <alignment horizontal="left" vertical="center" wrapText="1"/>
    </xf>
    <xf numFmtId="0" fontId="12" fillId="0" borderId="0" xfId="3" applyFont="1" applyBorder="1" applyAlignment="1">
      <alignment vertical="center" wrapText="1"/>
    </xf>
    <xf numFmtId="164" fontId="12" fillId="0" borderId="0" xfId="4" applyNumberFormat="1" applyFont="1" applyFill="1" applyBorder="1" applyAlignment="1">
      <alignment horizontal="right" vertical="center" wrapText="1"/>
    </xf>
    <xf numFmtId="0" fontId="8" fillId="0" borderId="0" xfId="3" applyFont="1" applyAlignment="1">
      <alignment vertical="center"/>
    </xf>
    <xf numFmtId="3" fontId="5" fillId="5" borderId="4" xfId="4" applyNumberFormat="1" applyFont="1" applyFill="1" applyBorder="1" applyAlignment="1">
      <alignment horizontal="center" vertical="center" wrapText="1"/>
    </xf>
    <xf numFmtId="166" fontId="5" fillId="5" borderId="4" xfId="4" applyNumberFormat="1" applyFont="1" applyFill="1" applyBorder="1" applyAlignment="1">
      <alignment horizontal="right" vertical="center" wrapText="1"/>
    </xf>
    <xf numFmtId="0" fontId="5" fillId="5" borderId="6" xfId="3" applyNumberFormat="1" applyFont="1" applyFill="1" applyBorder="1" applyAlignment="1">
      <alignment horizontal="right" vertical="center"/>
    </xf>
    <xf numFmtId="0" fontId="12" fillId="0" borderId="0" xfId="3" applyFont="1" applyBorder="1" applyAlignment="1">
      <alignment horizontal="right" vertical="center" wrapText="1"/>
    </xf>
    <xf numFmtId="0" fontId="5" fillId="0" borderId="0" xfId="3" applyFont="1" applyFill="1" applyBorder="1" applyAlignment="1">
      <alignment horizontal="left" vertical="center" wrapText="1" indent="2"/>
    </xf>
    <xf numFmtId="0" fontId="5" fillId="0" borderId="0" xfId="3" applyFont="1" applyFill="1" applyAlignment="1">
      <alignment vertical="center"/>
    </xf>
    <xf numFmtId="44" fontId="5" fillId="0" borderId="0" xfId="3" applyNumberFormat="1" applyFont="1" applyBorder="1" applyAlignment="1">
      <alignment horizontal="right" vertical="center" wrapText="1"/>
    </xf>
    <xf numFmtId="44" fontId="12" fillId="0" borderId="0" xfId="4" applyFont="1" applyBorder="1" applyAlignment="1">
      <alignment horizontal="left" vertical="center" wrapText="1"/>
    </xf>
    <xf numFmtId="0" fontId="8" fillId="0" borderId="0" xfId="3" applyFont="1" applyAlignment="1">
      <alignment vertical="center" wrapText="1"/>
    </xf>
    <xf numFmtId="0" fontId="12" fillId="5" borderId="0" xfId="3" applyFont="1" applyFill="1" applyBorder="1" applyAlignment="1">
      <alignment horizontal="left" vertical="center" wrapText="1" indent="3"/>
    </xf>
    <xf numFmtId="3" fontId="12" fillId="5" borderId="0" xfId="4" applyNumberFormat="1" applyFont="1" applyFill="1" applyBorder="1" applyAlignment="1">
      <alignment horizontal="center" vertical="center" wrapText="1"/>
    </xf>
    <xf numFmtId="166" fontId="5" fillId="5" borderId="0" xfId="4" applyNumberFormat="1" applyFont="1" applyFill="1" applyBorder="1" applyAlignment="1">
      <alignment horizontal="right" vertical="center" wrapText="1"/>
    </xf>
    <xf numFmtId="0" fontId="5" fillId="5" borderId="7" xfId="3" applyNumberFormat="1" applyFont="1" applyFill="1" applyBorder="1" applyAlignment="1">
      <alignment horizontal="right" vertical="center"/>
    </xf>
    <xf numFmtId="0" fontId="5" fillId="0" borderId="0" xfId="3" applyNumberFormat="1" applyFont="1" applyFill="1" applyBorder="1" applyAlignment="1">
      <alignment horizontal="right" vertical="center"/>
    </xf>
    <xf numFmtId="0" fontId="10" fillId="2" borderId="2" xfId="3" applyFont="1" applyFill="1" applyBorder="1" applyAlignment="1">
      <alignment vertical="center" wrapText="1"/>
    </xf>
    <xf numFmtId="164" fontId="11" fillId="2" borderId="2" xfId="4" applyNumberFormat="1" applyFont="1" applyFill="1" applyBorder="1" applyAlignment="1">
      <alignment horizontal="right" vertical="center" wrapText="1"/>
    </xf>
    <xf numFmtId="0" fontId="10" fillId="2" borderId="2" xfId="4" applyNumberFormat="1" applyFont="1" applyFill="1" applyBorder="1" applyAlignment="1">
      <alignment horizontal="right" vertical="center" wrapText="1"/>
    </xf>
    <xf numFmtId="0" fontId="8" fillId="0" borderId="0" xfId="3" applyFont="1" applyFill="1" applyAlignment="1">
      <alignment vertical="center"/>
    </xf>
    <xf numFmtId="0" fontId="12" fillId="0" borderId="0" xfId="3" applyFont="1" applyFill="1" applyBorder="1" applyAlignment="1">
      <alignment vertical="center" wrapText="1"/>
    </xf>
    <xf numFmtId="0" fontId="12" fillId="0" borderId="0" xfId="3" applyFont="1" applyFill="1" applyBorder="1" applyAlignment="1">
      <alignment horizontal="left" vertical="center" wrapText="1" indent="3"/>
    </xf>
    <xf numFmtId="164" fontId="12" fillId="0" borderId="0" xfId="4" applyNumberFormat="1" applyFont="1" applyFill="1" applyBorder="1" applyAlignment="1">
      <alignment horizontal="center" vertical="center" wrapText="1"/>
    </xf>
    <xf numFmtId="0" fontId="5" fillId="0" borderId="0" xfId="3" applyFont="1" applyBorder="1" applyAlignment="1">
      <alignment vertical="center"/>
    </xf>
    <xf numFmtId="3" fontId="12" fillId="0" borderId="0" xfId="3" applyNumberFormat="1" applyFont="1" applyFill="1" applyBorder="1" applyAlignment="1">
      <alignment horizontal="center" vertical="center"/>
    </xf>
    <xf numFmtId="164" fontId="5" fillId="0" borderId="0" xfId="3" applyNumberFormat="1" applyFont="1" applyBorder="1" applyAlignment="1">
      <alignment horizontal="right" vertical="center"/>
    </xf>
    <xf numFmtId="0" fontId="5" fillId="0" borderId="0" xfId="3" applyNumberFormat="1" applyFont="1" applyBorder="1" applyAlignment="1">
      <alignment horizontal="right" vertical="center"/>
    </xf>
    <xf numFmtId="0" fontId="5" fillId="0" borderId="0" xfId="3" applyFont="1" applyBorder="1" applyAlignment="1">
      <alignment horizontal="left" vertical="center"/>
    </xf>
    <xf numFmtId="0" fontId="10" fillId="2" borderId="1" xfId="3" applyFont="1" applyFill="1" applyBorder="1" applyAlignment="1">
      <alignment vertical="center"/>
    </xf>
    <xf numFmtId="3" fontId="10" fillId="2" borderId="1" xfId="3" applyNumberFormat="1" applyFont="1" applyFill="1" applyBorder="1" applyAlignment="1">
      <alignment horizontal="center" vertical="center"/>
    </xf>
    <xf numFmtId="164" fontId="11" fillId="2" borderId="1" xfId="3" applyNumberFormat="1" applyFont="1" applyFill="1" applyBorder="1" applyAlignment="1">
      <alignment horizontal="right" vertical="center"/>
    </xf>
    <xf numFmtId="0" fontId="11" fillId="2" borderId="1" xfId="3" applyNumberFormat="1" applyFont="1" applyFill="1" applyBorder="1" applyAlignment="1">
      <alignment horizontal="right" vertical="center"/>
    </xf>
    <xf numFmtId="0" fontId="5" fillId="0" borderId="0" xfId="3" applyFont="1" applyBorder="1" applyAlignment="1">
      <alignment horizontal="left" vertical="center" indent="1"/>
    </xf>
    <xf numFmtId="3" fontId="5" fillId="0" borderId="0" xfId="3" applyNumberFormat="1" applyFont="1" applyFill="1" applyBorder="1" applyAlignment="1">
      <alignment horizontal="center" vertical="center"/>
    </xf>
    <xf numFmtId="166" fontId="5" fillId="0" borderId="0" xfId="3" applyNumberFormat="1" applyFont="1" applyBorder="1" applyAlignment="1">
      <alignment horizontal="right" vertical="center"/>
    </xf>
    <xf numFmtId="0" fontId="5" fillId="4" borderId="0" xfId="3" applyNumberFormat="1" applyFont="1" applyFill="1" applyBorder="1" applyAlignment="1">
      <alignment horizontal="right" vertical="center"/>
    </xf>
    <xf numFmtId="0" fontId="10" fillId="2" borderId="2" xfId="3" applyFont="1" applyFill="1" applyBorder="1" applyAlignment="1">
      <alignment horizontal="left" vertical="center" indent="1"/>
    </xf>
    <xf numFmtId="3" fontId="10" fillId="2" borderId="2" xfId="3" applyNumberFormat="1" applyFont="1" applyFill="1" applyBorder="1" applyAlignment="1">
      <alignment horizontal="center" vertical="center"/>
    </xf>
    <xf numFmtId="166" fontId="11" fillId="2" borderId="2" xfId="3" applyNumberFormat="1" applyFont="1" applyFill="1" applyBorder="1" applyAlignment="1">
      <alignment horizontal="right" vertical="center"/>
    </xf>
    <xf numFmtId="0" fontId="11" fillId="2" borderId="0" xfId="3" applyNumberFormat="1" applyFont="1" applyFill="1" applyBorder="1" applyAlignment="1">
      <alignment horizontal="righ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 vertical="center" indent="1"/>
    </xf>
    <xf numFmtId="166" fontId="5" fillId="0" borderId="0" xfId="3" applyNumberFormat="1" applyFont="1" applyFill="1" applyBorder="1" applyAlignment="1">
      <alignment horizontal="right" vertical="center"/>
    </xf>
    <xf numFmtId="0" fontId="10" fillId="2" borderId="2" xfId="3" applyNumberFormat="1" applyFont="1" applyFill="1" applyBorder="1" applyAlignment="1">
      <alignment horizontal="right" vertical="center"/>
    </xf>
    <xf numFmtId="0" fontId="10" fillId="2" borderId="0" xfId="3" applyFont="1" applyFill="1" applyBorder="1" applyAlignment="1">
      <alignment vertical="center"/>
    </xf>
    <xf numFmtId="3" fontId="10" fillId="2" borderId="0" xfId="3" applyNumberFormat="1" applyFont="1" applyFill="1" applyBorder="1" applyAlignment="1">
      <alignment horizontal="center" vertical="center"/>
    </xf>
    <xf numFmtId="164" fontId="11" fillId="2" borderId="0" xfId="3" applyNumberFormat="1" applyFont="1" applyFill="1" applyBorder="1" applyAlignment="1">
      <alignment horizontal="right" vertical="center"/>
    </xf>
    <xf numFmtId="0" fontId="10" fillId="2" borderId="2" xfId="3" applyFont="1" applyFill="1" applyBorder="1" applyAlignment="1">
      <alignment vertical="center"/>
    </xf>
    <xf numFmtId="1" fontId="10" fillId="2" borderId="2" xfId="3" applyNumberFormat="1" applyFont="1" applyFill="1" applyBorder="1" applyAlignment="1">
      <alignment horizontal="center" vertical="center"/>
    </xf>
    <xf numFmtId="1" fontId="12" fillId="0" borderId="0" xfId="3" applyNumberFormat="1" applyFont="1" applyFill="1" applyBorder="1" applyAlignment="1">
      <alignment horizontal="center" vertical="center"/>
    </xf>
    <xf numFmtId="0" fontId="15" fillId="3" borderId="10" xfId="3" applyNumberFormat="1" applyFont="1" applyFill="1" applyBorder="1" applyAlignment="1">
      <alignment horizontal="right" vertical="center"/>
    </xf>
    <xf numFmtId="0" fontId="12" fillId="0" borderId="11" xfId="3" applyFont="1" applyFill="1" applyBorder="1" applyAlignment="1">
      <alignment horizontal="left" vertical="center"/>
    </xf>
    <xf numFmtId="1" fontId="12" fillId="0" borderId="0" xfId="3" applyNumberFormat="1" applyFont="1" applyFill="1" applyAlignment="1">
      <alignment horizontal="center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NumberFormat="1" applyFont="1" applyAlignment="1">
      <alignment horizontal="right" vertical="center"/>
    </xf>
    <xf numFmtId="0" fontId="2" fillId="6" borderId="12" xfId="0" applyNumberFormat="1" applyFont="1" applyFill="1" applyBorder="1" applyAlignment="1">
      <alignment horizontal="center" vertical="center" wrapText="1"/>
    </xf>
    <xf numFmtId="0" fontId="2" fillId="6" borderId="12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1" applyNumberFormat="1" applyFont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1" applyNumberFormat="1" applyFont="1" applyFill="1"/>
    <xf numFmtId="1" fontId="0" fillId="0" borderId="0" xfId="1" applyNumberFormat="1" applyFont="1"/>
    <xf numFmtId="0" fontId="17" fillId="0" borderId="0" xfId="5"/>
    <xf numFmtId="43" fontId="20" fillId="7" borderId="13" xfId="6" applyFont="1" applyFill="1" applyBorder="1" applyAlignment="1">
      <alignment horizontal="center"/>
    </xf>
    <xf numFmtId="43" fontId="21" fillId="0" borderId="0" xfId="6" applyFont="1"/>
    <xf numFmtId="167" fontId="0" fillId="0" borderId="0" xfId="6" applyNumberFormat="1" applyFont="1"/>
    <xf numFmtId="0" fontId="21" fillId="0" borderId="0" xfId="5" applyFont="1" applyAlignment="1">
      <alignment horizontal="center" wrapText="1"/>
    </xf>
    <xf numFmtId="0" fontId="21" fillId="0" borderId="0" xfId="5" applyFont="1"/>
    <xf numFmtId="0" fontId="21" fillId="0" borderId="13" xfId="5" applyNumberFormat="1" applyFont="1" applyFill="1" applyBorder="1" applyAlignment="1">
      <alignment horizontal="left"/>
    </xf>
    <xf numFmtId="164" fontId="0" fillId="0" borderId="13" xfId="4" applyNumberFormat="1" applyFont="1" applyFill="1" applyBorder="1"/>
    <xf numFmtId="164" fontId="17" fillId="0" borderId="13" xfId="5" applyNumberFormat="1" applyFill="1" applyBorder="1"/>
    <xf numFmtId="0" fontId="22" fillId="0" borderId="13" xfId="5" applyNumberFormat="1" applyFont="1" applyFill="1" applyBorder="1" applyAlignment="1">
      <alignment horizontal="left"/>
    </xf>
    <xf numFmtId="0" fontId="21" fillId="0" borderId="13" xfId="6" applyNumberFormat="1" applyFont="1" applyFill="1" applyBorder="1" applyAlignment="1">
      <alignment horizontal="left"/>
    </xf>
    <xf numFmtId="0" fontId="21" fillId="0" borderId="0" xfId="5" applyFont="1" applyFill="1" applyBorder="1"/>
    <xf numFmtId="0" fontId="17" fillId="0" borderId="0" xfId="5" applyFill="1" applyBorder="1"/>
    <xf numFmtId="0" fontId="21" fillId="0" borderId="0" xfId="5" applyFont="1" applyFill="1" applyBorder="1" applyAlignment="1">
      <alignment horizontal="right"/>
    </xf>
    <xf numFmtId="167" fontId="0" fillId="0" borderId="0" xfId="6" applyNumberFormat="1" applyFont="1" applyFill="1" applyBorder="1"/>
    <xf numFmtId="44" fontId="0" fillId="0" borderId="0" xfId="1" applyFont="1"/>
    <xf numFmtId="0" fontId="15" fillId="3" borderId="8" xfId="3" applyFont="1" applyFill="1" applyBorder="1" applyAlignment="1">
      <alignment horizontal="right" vertical="center"/>
    </xf>
    <xf numFmtId="0" fontId="15" fillId="3" borderId="9" xfId="3" applyFont="1" applyFill="1" applyBorder="1" applyAlignment="1">
      <alignment horizontal="right" vertical="center"/>
    </xf>
    <xf numFmtId="0" fontId="18" fillId="0" borderId="0" xfId="5" applyFont="1" applyBorder="1" applyAlignment="1">
      <alignment horizontal="center"/>
    </xf>
    <xf numFmtId="0" fontId="19" fillId="0" borderId="0" xfId="5" applyFont="1" applyBorder="1" applyAlignment="1">
      <alignment horizontal="center"/>
    </xf>
    <xf numFmtId="0" fontId="0" fillId="0" borderId="0" xfId="0"/>
  </cellXfs>
  <cellStyles count="7">
    <cellStyle name="Comma 2" xfId="6"/>
    <cellStyle name="Currency" xfId="1" builtinId="4"/>
    <cellStyle name="Currency 2" xfId="4"/>
    <cellStyle name="Hyperlink 2" xfId="2"/>
    <cellStyle name="Normal" xfId="0" builtinId="0"/>
    <cellStyle name="Normal 2" xfId="3"/>
    <cellStyle name="Normal 2 2" xf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6" sqref="F6"/>
    </sheetView>
  </sheetViews>
  <sheetFormatPr defaultRowHeight="24.95" customHeight="1" x14ac:dyDescent="0.25"/>
  <cols>
    <col min="1" max="1" width="35" style="1" customWidth="1"/>
    <col min="2" max="2" width="13.28515625" style="119" customWidth="1"/>
    <col min="3" max="3" width="16.42578125" style="120" customWidth="1"/>
    <col min="4" max="4" width="15.140625" style="121" customWidth="1"/>
    <col min="5" max="5" width="32.5703125" style="1" customWidth="1"/>
    <col min="6" max="16384" width="9.140625" style="1"/>
  </cols>
  <sheetData>
    <row r="1" spans="1:5" ht="24.95" customHeight="1" x14ac:dyDescent="0.25">
      <c r="A1" s="152" t="s">
        <v>0</v>
      </c>
      <c r="B1" s="152"/>
      <c r="C1" s="152"/>
      <c r="D1" s="152"/>
      <c r="E1" s="152"/>
    </row>
    <row r="2" spans="1:5" s="6" customFormat="1" ht="24.95" customHeight="1" thickBot="1" x14ac:dyDescent="0.3">
      <c r="A2" s="2" t="s">
        <v>1</v>
      </c>
      <c r="B2" s="3" t="s">
        <v>2</v>
      </c>
      <c r="C2" s="4" t="s">
        <v>3</v>
      </c>
      <c r="D2" s="5" t="s">
        <v>4</v>
      </c>
      <c r="E2" s="2" t="s">
        <v>5</v>
      </c>
    </row>
    <row r="3" spans="1:5" s="12" customFormat="1" ht="24.95" customHeight="1" thickBot="1" x14ac:dyDescent="0.3">
      <c r="A3" s="7"/>
      <c r="B3" s="8"/>
      <c r="C3" s="9"/>
      <c r="D3" s="10"/>
      <c r="E3" s="11"/>
    </row>
    <row r="4" spans="1:5" s="18" customFormat="1" ht="24.95" customHeight="1" x14ac:dyDescent="0.25">
      <c r="A4" s="13" t="s">
        <v>6</v>
      </c>
      <c r="B4" s="14"/>
      <c r="C4" s="15"/>
      <c r="D4" s="16"/>
      <c r="E4" s="17"/>
    </row>
    <row r="5" spans="1:5" s="23" customFormat="1" ht="24.95" customHeight="1" x14ac:dyDescent="0.25">
      <c r="A5" s="19" t="s">
        <v>7</v>
      </c>
      <c r="B5" s="20">
        <v>2</v>
      </c>
      <c r="C5" s="21">
        <v>2300</v>
      </c>
      <c r="D5" s="22">
        <f>SUM(B5*C5)</f>
        <v>4600</v>
      </c>
      <c r="E5" s="17"/>
    </row>
    <row r="6" spans="1:5" s="18" customFormat="1" ht="24.95" customHeight="1" x14ac:dyDescent="0.25">
      <c r="A6" s="19" t="s">
        <v>8</v>
      </c>
      <c r="B6" s="20">
        <v>1</v>
      </c>
      <c r="C6" s="21">
        <v>1100</v>
      </c>
      <c r="D6" s="24">
        <f>SUM(B6*C6)</f>
        <v>1100</v>
      </c>
      <c r="E6" s="17"/>
    </row>
    <row r="7" spans="1:5" s="18" customFormat="1" ht="24.95" customHeight="1" x14ac:dyDescent="0.25">
      <c r="A7" s="19" t="s">
        <v>9</v>
      </c>
      <c r="B7" s="20">
        <v>3</v>
      </c>
      <c r="C7" s="21">
        <v>300</v>
      </c>
      <c r="D7" s="24">
        <f>SUM(B7*C7)</f>
        <v>900</v>
      </c>
      <c r="E7" s="17"/>
    </row>
    <row r="8" spans="1:5" s="18" customFormat="1" ht="24.95" customHeight="1" x14ac:dyDescent="0.25">
      <c r="A8" s="19" t="s">
        <v>10</v>
      </c>
      <c r="B8" s="20">
        <v>2</v>
      </c>
      <c r="C8" s="21">
        <v>250</v>
      </c>
      <c r="D8" s="24">
        <f>SUM(B8*C8)</f>
        <v>500</v>
      </c>
      <c r="E8" s="17" t="s">
        <v>11</v>
      </c>
    </row>
    <row r="9" spans="1:5" s="18" customFormat="1" ht="24.95" customHeight="1" x14ac:dyDescent="0.25">
      <c r="A9" s="19"/>
      <c r="B9" s="20"/>
      <c r="C9" s="21"/>
      <c r="D9" s="24"/>
      <c r="E9" s="17"/>
    </row>
    <row r="10" spans="1:5" s="6" customFormat="1" ht="24.95" customHeight="1" thickBot="1" x14ac:dyDescent="0.3">
      <c r="A10" s="25" t="s">
        <v>12</v>
      </c>
      <c r="B10" s="26"/>
      <c r="C10" s="27"/>
      <c r="D10" s="28"/>
      <c r="E10" s="29"/>
    </row>
    <row r="11" spans="1:5" s="12" customFormat="1" ht="24.95" customHeight="1" thickBot="1" x14ac:dyDescent="0.3">
      <c r="A11" s="30"/>
      <c r="B11" s="31"/>
      <c r="C11" s="32"/>
      <c r="D11" s="33"/>
      <c r="E11" s="34"/>
    </row>
    <row r="12" spans="1:5" s="18" customFormat="1" ht="24.95" customHeight="1" x14ac:dyDescent="0.25">
      <c r="A12" s="13"/>
      <c r="B12" s="35"/>
      <c r="C12" s="36"/>
      <c r="D12" s="37"/>
      <c r="E12" s="34"/>
    </row>
    <row r="13" spans="1:5" s="18" customFormat="1" ht="24.95" customHeight="1" x14ac:dyDescent="0.25">
      <c r="A13" s="19" t="s">
        <v>13</v>
      </c>
      <c r="B13" s="20">
        <v>5000</v>
      </c>
      <c r="C13" s="38">
        <v>0.15</v>
      </c>
      <c r="D13" s="24">
        <f>SUM(B13*C13)</f>
        <v>750</v>
      </c>
      <c r="E13" s="17"/>
    </row>
    <row r="14" spans="1:5" s="18" customFormat="1" ht="24.95" customHeight="1" x14ac:dyDescent="0.25">
      <c r="A14" s="19" t="s">
        <v>14</v>
      </c>
      <c r="B14" s="20">
        <v>5</v>
      </c>
      <c r="C14" s="38">
        <v>4000</v>
      </c>
      <c r="D14" s="24">
        <f>SUM(B14*C14)</f>
        <v>20000</v>
      </c>
      <c r="E14" s="17"/>
    </row>
    <row r="15" spans="1:5" s="18" customFormat="1" ht="24.95" customHeight="1" x14ac:dyDescent="0.25">
      <c r="A15" s="19" t="s">
        <v>15</v>
      </c>
      <c r="B15" s="20">
        <v>13</v>
      </c>
      <c r="C15" s="38">
        <v>350</v>
      </c>
      <c r="D15" s="24">
        <f>SUM(B15*C15)</f>
        <v>4550</v>
      </c>
      <c r="E15" s="17"/>
    </row>
    <row r="16" spans="1:5" s="18" customFormat="1" ht="24.95" customHeight="1" x14ac:dyDescent="0.25">
      <c r="A16" s="19" t="s">
        <v>16</v>
      </c>
      <c r="B16" s="20">
        <v>1</v>
      </c>
      <c r="C16" s="38">
        <v>350</v>
      </c>
      <c r="D16" s="24">
        <f>SUM(B16*C16)</f>
        <v>350</v>
      </c>
      <c r="E16" s="17"/>
    </row>
    <row r="17" spans="1:6" s="18" customFormat="1" ht="24.95" customHeight="1" x14ac:dyDescent="0.25">
      <c r="A17" s="19"/>
      <c r="B17" s="31"/>
      <c r="C17" s="39"/>
      <c r="D17" s="40"/>
      <c r="E17" s="17" t="s">
        <v>11</v>
      </c>
    </row>
    <row r="18" spans="1:6" s="18" customFormat="1" ht="24.95" customHeight="1" thickBot="1" x14ac:dyDescent="0.3">
      <c r="A18" s="25" t="s">
        <v>17</v>
      </c>
      <c r="B18" s="26"/>
      <c r="C18" s="41"/>
      <c r="D18" s="28"/>
      <c r="E18" s="42"/>
    </row>
    <row r="19" spans="1:6" s="23" customFormat="1" ht="24.95" customHeight="1" thickBot="1" x14ac:dyDescent="0.3">
      <c r="A19" s="30"/>
      <c r="B19" s="31"/>
      <c r="C19" s="32"/>
      <c r="D19" s="33"/>
      <c r="E19" s="34"/>
    </row>
    <row r="20" spans="1:6" s="18" customFormat="1" ht="24.95" customHeight="1" x14ac:dyDescent="0.25">
      <c r="A20" s="13" t="s">
        <v>18</v>
      </c>
      <c r="B20" s="35"/>
      <c r="C20" s="36"/>
      <c r="D20" s="37"/>
      <c r="E20" s="34"/>
    </row>
    <row r="21" spans="1:6" s="18" customFormat="1" ht="24.95" customHeight="1" x14ac:dyDescent="0.25">
      <c r="A21" s="19" t="s">
        <v>19</v>
      </c>
      <c r="B21" s="20">
        <v>3</v>
      </c>
      <c r="C21" s="38">
        <v>50</v>
      </c>
      <c r="D21" s="24">
        <f>SUM(B21*C21)</f>
        <v>150</v>
      </c>
      <c r="E21" s="17"/>
    </row>
    <row r="22" spans="1:6" s="18" customFormat="1" ht="24.95" customHeight="1" x14ac:dyDescent="0.25">
      <c r="A22" s="19" t="s">
        <v>20</v>
      </c>
      <c r="B22" s="20">
        <v>2</v>
      </c>
      <c r="C22" s="38">
        <v>20</v>
      </c>
      <c r="D22" s="24">
        <f>SUM(B22*C22)</f>
        <v>40</v>
      </c>
      <c r="E22" s="17"/>
    </row>
    <row r="23" spans="1:6" s="18" customFormat="1" ht="24.95" customHeight="1" x14ac:dyDescent="0.25">
      <c r="A23" s="19" t="s">
        <v>21</v>
      </c>
      <c r="B23" s="20">
        <v>2</v>
      </c>
      <c r="C23" s="38">
        <v>32</v>
      </c>
      <c r="D23" s="24">
        <f>SUM(B23*C23)</f>
        <v>64</v>
      </c>
      <c r="E23" s="17"/>
    </row>
    <row r="24" spans="1:6" s="18" customFormat="1" ht="24.95" customHeight="1" x14ac:dyDescent="0.25">
      <c r="A24" s="19"/>
      <c r="B24" s="20"/>
      <c r="C24" s="38"/>
      <c r="D24" s="24"/>
      <c r="E24" s="17"/>
    </row>
    <row r="25" spans="1:6" s="6" customFormat="1" ht="24.95" customHeight="1" thickBot="1" x14ac:dyDescent="0.3">
      <c r="A25" s="25" t="s">
        <v>22</v>
      </c>
      <c r="B25" s="26"/>
      <c r="C25" s="41"/>
      <c r="D25" s="28"/>
      <c r="E25" s="42"/>
    </row>
    <row r="26" spans="1:6" s="12" customFormat="1" ht="24.95" customHeight="1" thickBot="1" x14ac:dyDescent="0.3">
      <c r="A26" s="30"/>
      <c r="B26" s="31"/>
      <c r="C26" s="43"/>
      <c r="D26" s="33"/>
      <c r="E26" s="34"/>
    </row>
    <row r="27" spans="1:6" s="18" customFormat="1" ht="24.95" customHeight="1" x14ac:dyDescent="0.25">
      <c r="A27" s="13" t="s">
        <v>23</v>
      </c>
      <c r="B27" s="44"/>
      <c r="C27" s="45"/>
      <c r="D27" s="46"/>
      <c r="E27" s="47"/>
    </row>
    <row r="28" spans="1:6" s="18" customFormat="1" ht="24.95" customHeight="1" x14ac:dyDescent="0.25">
      <c r="A28" s="48" t="s">
        <v>24</v>
      </c>
      <c r="B28" s="31">
        <v>50</v>
      </c>
      <c r="C28" s="17"/>
      <c r="D28" s="49"/>
      <c r="E28" s="47"/>
    </row>
    <row r="29" spans="1:6" s="6" customFormat="1" ht="24.95" customHeight="1" x14ac:dyDescent="0.25">
      <c r="A29" s="50" t="s">
        <v>25</v>
      </c>
      <c r="B29" s="31"/>
      <c r="C29" s="51"/>
      <c r="D29" s="52"/>
      <c r="E29" s="53"/>
    </row>
    <row r="30" spans="1:6" s="18" customFormat="1" ht="24.95" customHeight="1" x14ac:dyDescent="0.25">
      <c r="A30" s="54" t="s">
        <v>26</v>
      </c>
      <c r="B30" s="31"/>
      <c r="C30" s="38">
        <v>23</v>
      </c>
      <c r="D30" s="24">
        <f>C30*B28</f>
        <v>1150</v>
      </c>
      <c r="E30" s="53"/>
    </row>
    <row r="31" spans="1:6" s="58" customFormat="1" ht="24.95" customHeight="1" x14ac:dyDescent="0.25">
      <c r="A31" s="54" t="s">
        <v>27</v>
      </c>
      <c r="B31" s="55"/>
      <c r="C31" s="38">
        <f>SUM(C29:C30)*0.1</f>
        <v>2.3000000000000003</v>
      </c>
      <c r="D31" s="24">
        <f>C31*B28</f>
        <v>115.00000000000001</v>
      </c>
      <c r="E31" s="56"/>
      <c r="F31" s="57"/>
    </row>
    <row r="32" spans="1:6" s="60" customFormat="1" ht="24.95" customHeight="1" x14ac:dyDescent="0.25">
      <c r="A32" s="54" t="s">
        <v>28</v>
      </c>
      <c r="B32" s="55"/>
      <c r="C32" s="38">
        <f>SUM(C29:C31)*(0.2)</f>
        <v>5.0600000000000005</v>
      </c>
      <c r="D32" s="24">
        <f>C32*B28</f>
        <v>253.00000000000003</v>
      </c>
      <c r="E32" s="56"/>
      <c r="F32" s="59"/>
    </row>
    <row r="33" spans="1:5" ht="24.95" customHeight="1" x14ac:dyDescent="0.25">
      <c r="A33" s="61" t="s">
        <v>29</v>
      </c>
      <c r="B33" s="62"/>
      <c r="C33" s="63"/>
      <c r="D33" s="64">
        <f>SUM(D30:D32)</f>
        <v>1518</v>
      </c>
      <c r="E33" s="65"/>
    </row>
    <row r="34" spans="1:5" ht="24.95" customHeight="1" x14ac:dyDescent="0.25">
      <c r="A34" s="66"/>
      <c r="B34" s="31"/>
      <c r="C34" s="67"/>
      <c r="D34" s="33"/>
      <c r="E34" s="53"/>
    </row>
    <row r="35" spans="1:5" s="68" customFormat="1" ht="24.95" customHeight="1" x14ac:dyDescent="0.25">
      <c r="A35" s="50" t="s">
        <v>30</v>
      </c>
      <c r="B35" s="31"/>
      <c r="C35" s="67"/>
      <c r="D35" s="33"/>
      <c r="E35" s="53"/>
    </row>
    <row r="36" spans="1:5" ht="24.95" customHeight="1" x14ac:dyDescent="0.25">
      <c r="A36" s="54" t="s">
        <v>31</v>
      </c>
      <c r="B36" s="20">
        <v>1</v>
      </c>
      <c r="C36" s="38">
        <v>300</v>
      </c>
      <c r="D36" s="24">
        <f>SUM(B36*C36)</f>
        <v>300</v>
      </c>
      <c r="E36" s="53"/>
    </row>
    <row r="37" spans="1:5" ht="24.95" customHeight="1" x14ac:dyDescent="0.25">
      <c r="A37" s="54" t="s">
        <v>32</v>
      </c>
      <c r="B37" s="20">
        <v>1</v>
      </c>
      <c r="C37" s="38">
        <v>800</v>
      </c>
      <c r="D37" s="24">
        <f>SUM(B37*C37)</f>
        <v>800</v>
      </c>
      <c r="E37" s="53"/>
    </row>
    <row r="38" spans="1:5" ht="24.95" customHeight="1" x14ac:dyDescent="0.25">
      <c r="A38" s="54" t="s">
        <v>33</v>
      </c>
      <c r="B38" s="20">
        <v>1</v>
      </c>
      <c r="C38" s="38">
        <v>1200</v>
      </c>
      <c r="D38" s="24">
        <f>SUM(B38*C38)</f>
        <v>1200</v>
      </c>
      <c r="E38" s="53"/>
    </row>
    <row r="39" spans="1:5" ht="24.95" customHeight="1" x14ac:dyDescent="0.25">
      <c r="A39" s="54" t="s">
        <v>34</v>
      </c>
      <c r="B39" s="20">
        <v>1</v>
      </c>
      <c r="C39" s="38">
        <v>200</v>
      </c>
      <c r="D39" s="24">
        <f>SUM(B39*C39)</f>
        <v>200</v>
      </c>
      <c r="E39" s="53"/>
    </row>
    <row r="40" spans="1:5" s="68" customFormat="1" ht="24.95" customHeight="1" x14ac:dyDescent="0.25">
      <c r="A40" s="61" t="s">
        <v>35</v>
      </c>
      <c r="B40" s="69"/>
      <c r="C40" s="70"/>
      <c r="D40" s="71">
        <f>SUM(D36:D39)</f>
        <v>2500</v>
      </c>
      <c r="E40" s="65"/>
    </row>
    <row r="41" spans="1:5" ht="24.95" customHeight="1" x14ac:dyDescent="0.25">
      <c r="A41" s="72"/>
      <c r="B41" s="20"/>
      <c r="C41" s="32"/>
      <c r="D41" s="49"/>
      <c r="E41" s="53"/>
    </row>
    <row r="42" spans="1:5" s="68" customFormat="1" ht="24.95" customHeight="1" x14ac:dyDescent="0.25">
      <c r="A42" s="50" t="s">
        <v>36</v>
      </c>
      <c r="B42" s="31"/>
      <c r="C42" s="67"/>
      <c r="D42" s="33"/>
      <c r="E42" s="53"/>
    </row>
    <row r="43" spans="1:5" ht="24.95" customHeight="1" x14ac:dyDescent="0.25">
      <c r="A43" s="54" t="s">
        <v>37</v>
      </c>
      <c r="B43" s="20">
        <v>1</v>
      </c>
      <c r="C43" s="38">
        <v>0</v>
      </c>
      <c r="D43" s="24">
        <f t="shared" ref="D43:D50" si="0">C43*B43</f>
        <v>0</v>
      </c>
      <c r="E43" s="53"/>
    </row>
    <row r="44" spans="1:5" ht="24.95" customHeight="1" x14ac:dyDescent="0.25">
      <c r="A44" s="54" t="s">
        <v>38</v>
      </c>
      <c r="B44" s="20">
        <v>1</v>
      </c>
      <c r="C44" s="38">
        <v>0</v>
      </c>
      <c r="D44" s="24">
        <f t="shared" si="0"/>
        <v>0</v>
      </c>
      <c r="E44" s="53"/>
    </row>
    <row r="45" spans="1:5" ht="24.95" customHeight="1" x14ac:dyDescent="0.25">
      <c r="A45" s="54" t="s">
        <v>39</v>
      </c>
      <c r="B45" s="20">
        <v>1</v>
      </c>
      <c r="C45" s="38">
        <v>45</v>
      </c>
      <c r="D45" s="24">
        <f t="shared" si="0"/>
        <v>45</v>
      </c>
      <c r="E45" s="53"/>
    </row>
    <row r="46" spans="1:5" ht="24.95" customHeight="1" x14ac:dyDescent="0.25">
      <c r="A46" s="54" t="s">
        <v>40</v>
      </c>
      <c r="B46" s="20">
        <v>1</v>
      </c>
      <c r="C46" s="38">
        <v>12</v>
      </c>
      <c r="D46" s="24">
        <f t="shared" si="0"/>
        <v>12</v>
      </c>
      <c r="E46" s="53"/>
    </row>
    <row r="47" spans="1:5" ht="24.95" customHeight="1" x14ac:dyDescent="0.25">
      <c r="A47" s="54" t="s">
        <v>41</v>
      </c>
      <c r="B47" s="20">
        <v>1</v>
      </c>
      <c r="C47" s="38">
        <v>0</v>
      </c>
      <c r="D47" s="24">
        <f t="shared" si="0"/>
        <v>0</v>
      </c>
      <c r="E47" s="53"/>
    </row>
    <row r="48" spans="1:5" ht="24.95" customHeight="1" x14ac:dyDescent="0.25">
      <c r="A48" s="54" t="s">
        <v>42</v>
      </c>
      <c r="B48" s="20">
        <v>1</v>
      </c>
      <c r="C48" s="38">
        <v>0</v>
      </c>
      <c r="D48" s="24">
        <f t="shared" si="0"/>
        <v>0</v>
      </c>
      <c r="E48" s="53"/>
    </row>
    <row r="49" spans="1:6" ht="24.95" customHeight="1" x14ac:dyDescent="0.25">
      <c r="A49" s="54" t="s">
        <v>43</v>
      </c>
      <c r="B49" s="20">
        <v>1</v>
      </c>
      <c r="C49" s="38">
        <v>0</v>
      </c>
      <c r="D49" s="24">
        <f t="shared" si="0"/>
        <v>0</v>
      </c>
      <c r="E49" s="53"/>
    </row>
    <row r="50" spans="1:6" ht="24.95" customHeight="1" x14ac:dyDescent="0.25">
      <c r="A50" s="54" t="s">
        <v>44</v>
      </c>
      <c r="B50" s="20">
        <v>1</v>
      </c>
      <c r="C50" s="38">
        <v>300</v>
      </c>
      <c r="D50" s="24">
        <f t="shared" si="0"/>
        <v>300</v>
      </c>
      <c r="E50" s="53"/>
    </row>
    <row r="51" spans="1:6" ht="24.95" customHeight="1" x14ac:dyDescent="0.25">
      <c r="A51" s="54" t="s">
        <v>45</v>
      </c>
      <c r="B51" s="31"/>
      <c r="C51" s="38">
        <f>SUM(C43:C50)*(0.088)</f>
        <v>31.415999999999997</v>
      </c>
      <c r="D51" s="24">
        <f>SUM(D43:D50)*(0.088)</f>
        <v>31.415999999999997</v>
      </c>
      <c r="E51" s="53"/>
    </row>
    <row r="52" spans="1:6" ht="24.95" customHeight="1" x14ac:dyDescent="0.25">
      <c r="A52" s="61" t="s">
        <v>46</v>
      </c>
      <c r="B52" s="62"/>
      <c r="C52" s="70"/>
      <c r="D52" s="71">
        <f>SUM(D43:D51)</f>
        <v>388.416</v>
      </c>
      <c r="E52" s="65"/>
    </row>
    <row r="53" spans="1:6" ht="24.95" customHeight="1" x14ac:dyDescent="0.25">
      <c r="A53" s="66"/>
      <c r="B53" s="31"/>
      <c r="C53" s="32"/>
      <c r="D53" s="49"/>
      <c r="E53" s="53"/>
    </row>
    <row r="54" spans="1:6" ht="24.95" customHeight="1" x14ac:dyDescent="0.25">
      <c r="A54" s="50" t="s">
        <v>47</v>
      </c>
      <c r="B54" s="31"/>
      <c r="C54" s="67"/>
      <c r="D54" s="33"/>
      <c r="E54" s="53"/>
    </row>
    <row r="55" spans="1:6" s="74" customFormat="1" ht="24.95" customHeight="1" x14ac:dyDescent="0.25">
      <c r="A55" s="73" t="s">
        <v>48</v>
      </c>
      <c r="B55" s="31"/>
      <c r="C55" s="38">
        <v>834</v>
      </c>
      <c r="D55" s="24">
        <f>C55</f>
        <v>834</v>
      </c>
      <c r="E55" s="17"/>
    </row>
    <row r="56" spans="1:6" s="74" customFormat="1" ht="24.95" customHeight="1" x14ac:dyDescent="0.25">
      <c r="A56" s="73" t="s">
        <v>49</v>
      </c>
      <c r="B56" s="31"/>
      <c r="C56" s="38">
        <v>600</v>
      </c>
      <c r="D56" s="24">
        <f>C56</f>
        <v>600</v>
      </c>
      <c r="E56" s="17"/>
    </row>
    <row r="57" spans="1:6" s="74" customFormat="1" ht="24.95" customHeight="1" x14ac:dyDescent="0.25">
      <c r="A57" s="73" t="s">
        <v>50</v>
      </c>
      <c r="B57" s="31" t="s">
        <v>11</v>
      </c>
      <c r="C57" s="38">
        <v>200</v>
      </c>
      <c r="D57" s="24">
        <f>C57</f>
        <v>200</v>
      </c>
      <c r="E57" s="17"/>
    </row>
    <row r="58" spans="1:6" s="74" customFormat="1" ht="24.95" customHeight="1" x14ac:dyDescent="0.25">
      <c r="A58" s="73" t="s">
        <v>51</v>
      </c>
      <c r="B58" s="31"/>
      <c r="C58" s="38">
        <v>100</v>
      </c>
      <c r="D58" s="24">
        <f>C58</f>
        <v>100</v>
      </c>
      <c r="E58" s="17"/>
    </row>
    <row r="59" spans="1:6" s="68" customFormat="1" ht="24.95" customHeight="1" x14ac:dyDescent="0.25">
      <c r="A59" s="61" t="s">
        <v>52</v>
      </c>
      <c r="B59" s="62"/>
      <c r="C59" s="63"/>
      <c r="D59" s="64">
        <f>SUM(D55:D58)</f>
        <v>1734</v>
      </c>
      <c r="E59" s="65"/>
    </row>
    <row r="60" spans="1:6" s="77" customFormat="1" ht="24.95" customHeight="1" x14ac:dyDescent="0.25">
      <c r="A60" s="66"/>
      <c r="B60" s="55"/>
      <c r="C60" s="75"/>
      <c r="D60" s="49"/>
      <c r="E60" s="76"/>
      <c r="F60" s="68"/>
    </row>
    <row r="61" spans="1:6" ht="24.95" customHeight="1" x14ac:dyDescent="0.25">
      <c r="A61" s="50" t="s">
        <v>53</v>
      </c>
      <c r="B61" s="31">
        <v>0</v>
      </c>
      <c r="C61" s="32"/>
      <c r="D61" s="24"/>
      <c r="E61" s="53"/>
    </row>
    <row r="62" spans="1:6" ht="24.95" customHeight="1" x14ac:dyDescent="0.25">
      <c r="A62" s="73" t="s">
        <v>54</v>
      </c>
      <c r="B62" s="20">
        <v>25</v>
      </c>
      <c r="C62" s="38">
        <v>10</v>
      </c>
      <c r="D62" s="24">
        <f>C62*B62</f>
        <v>250</v>
      </c>
      <c r="E62" s="17"/>
    </row>
    <row r="63" spans="1:6" ht="24.95" customHeight="1" x14ac:dyDescent="0.25">
      <c r="A63" s="73" t="s">
        <v>55</v>
      </c>
      <c r="B63" s="20">
        <v>25</v>
      </c>
      <c r="C63" s="38">
        <v>5</v>
      </c>
      <c r="D63" s="24">
        <f>C63*B63</f>
        <v>125</v>
      </c>
      <c r="E63" s="17"/>
    </row>
    <row r="64" spans="1:6" s="68" customFormat="1" ht="24.95" customHeight="1" x14ac:dyDescent="0.25">
      <c r="A64" s="78" t="s">
        <v>56</v>
      </c>
      <c r="B64" s="79"/>
      <c r="C64" s="80"/>
      <c r="D64" s="81">
        <f>SUM(D62:D63)</f>
        <v>375</v>
      </c>
      <c r="E64" s="53"/>
    </row>
    <row r="65" spans="1:5" ht="24.95" customHeight="1" x14ac:dyDescent="0.25">
      <c r="A65" s="72"/>
      <c r="B65" s="31"/>
      <c r="C65" s="32"/>
      <c r="D65" s="82"/>
      <c r="E65" s="53"/>
    </row>
    <row r="66" spans="1:5" s="86" customFormat="1" ht="24.95" customHeight="1" thickBot="1" x14ac:dyDescent="0.3">
      <c r="A66" s="83" t="s">
        <v>57</v>
      </c>
      <c r="B66" s="26"/>
      <c r="C66" s="84"/>
      <c r="D66" s="85">
        <f>SUM(D33+D40+D52+D59+D64)</f>
        <v>6515.4160000000002</v>
      </c>
      <c r="E66" s="42"/>
    </row>
    <row r="67" spans="1:5" s="74" customFormat="1" ht="24.95" customHeight="1" x14ac:dyDescent="0.25">
      <c r="A67" s="87"/>
      <c r="B67" s="31"/>
      <c r="C67" s="32"/>
      <c r="D67" s="49"/>
      <c r="E67" s="17"/>
    </row>
    <row r="68" spans="1:5" ht="24.95" customHeight="1" x14ac:dyDescent="0.25">
      <c r="A68" s="88" t="s">
        <v>58</v>
      </c>
      <c r="B68" s="89">
        <f>D66/B28</f>
        <v>130.30832000000001</v>
      </c>
      <c r="C68" s="67"/>
      <c r="D68" s="33"/>
      <c r="E68" s="53"/>
    </row>
    <row r="69" spans="1:5" ht="24.95" customHeight="1" thickBot="1" x14ac:dyDescent="0.3">
      <c r="A69" s="90"/>
      <c r="B69" s="91"/>
      <c r="C69" s="92"/>
      <c r="D69" s="93"/>
      <c r="E69" s="94"/>
    </row>
    <row r="70" spans="1:5" ht="24.95" customHeight="1" x14ac:dyDescent="0.25">
      <c r="A70" s="95" t="s">
        <v>59</v>
      </c>
      <c r="B70" s="96"/>
      <c r="C70" s="97"/>
      <c r="D70" s="98"/>
      <c r="E70" s="47"/>
    </row>
    <row r="71" spans="1:5" ht="24.95" customHeight="1" x14ac:dyDescent="0.25">
      <c r="A71" s="99" t="s">
        <v>60</v>
      </c>
      <c r="B71" s="100">
        <v>50</v>
      </c>
      <c r="C71" s="101">
        <v>8</v>
      </c>
      <c r="D71" s="102">
        <f>SUM(B71*C71)</f>
        <v>400</v>
      </c>
      <c r="E71" s="94"/>
    </row>
    <row r="72" spans="1:5" ht="24.95" customHeight="1" x14ac:dyDescent="0.25">
      <c r="A72" s="99" t="s">
        <v>61</v>
      </c>
      <c r="B72" s="100">
        <v>300</v>
      </c>
      <c r="C72" s="101">
        <v>3</v>
      </c>
      <c r="D72" s="102">
        <f>SUM(B72*C72)</f>
        <v>900</v>
      </c>
      <c r="E72" s="94"/>
    </row>
    <row r="73" spans="1:5" ht="24.95" customHeight="1" x14ac:dyDescent="0.25">
      <c r="A73" s="99" t="s">
        <v>62</v>
      </c>
      <c r="B73" s="100">
        <v>200</v>
      </c>
      <c r="C73" s="101">
        <v>2.5</v>
      </c>
      <c r="D73" s="102">
        <f>SUM(B73*C73)</f>
        <v>500</v>
      </c>
      <c r="E73" s="94"/>
    </row>
    <row r="74" spans="1:5" ht="24.95" customHeight="1" x14ac:dyDescent="0.25">
      <c r="A74" s="90"/>
      <c r="B74" s="100"/>
      <c r="C74" s="101"/>
      <c r="D74" s="102"/>
      <c r="E74" s="94"/>
    </row>
    <row r="75" spans="1:5" s="68" customFormat="1" ht="24.95" customHeight="1" thickBot="1" x14ac:dyDescent="0.3">
      <c r="A75" s="103" t="s">
        <v>63</v>
      </c>
      <c r="B75" s="104"/>
      <c r="C75" s="105"/>
      <c r="D75" s="106">
        <f>SUM(D71:D74)</f>
        <v>1800</v>
      </c>
      <c r="E75" s="107"/>
    </row>
    <row r="76" spans="1:5" ht="24.95" customHeight="1" thickBot="1" x14ac:dyDescent="0.3">
      <c r="A76" s="90"/>
      <c r="B76" s="91"/>
      <c r="C76" s="92"/>
      <c r="D76" s="93"/>
      <c r="E76" s="94"/>
    </row>
    <row r="77" spans="1:5" ht="24.95" customHeight="1" x14ac:dyDescent="0.25">
      <c r="A77" s="95" t="s">
        <v>64</v>
      </c>
      <c r="B77" s="96"/>
      <c r="C77" s="97"/>
      <c r="D77" s="98"/>
      <c r="E77" s="47"/>
    </row>
    <row r="78" spans="1:5" ht="24.95" customHeight="1" x14ac:dyDescent="0.25">
      <c r="A78" s="108" t="s">
        <v>65</v>
      </c>
      <c r="B78" s="100">
        <v>5000</v>
      </c>
      <c r="C78" s="109">
        <v>0.15</v>
      </c>
      <c r="D78" s="102">
        <f>SUM(B78*C78)</f>
        <v>750</v>
      </c>
      <c r="E78" s="47"/>
    </row>
    <row r="79" spans="1:5" ht="24.95" customHeight="1" x14ac:dyDescent="0.25">
      <c r="A79" s="108" t="s">
        <v>66</v>
      </c>
      <c r="B79" s="100">
        <v>15000</v>
      </c>
      <c r="C79" s="109">
        <v>0.04</v>
      </c>
      <c r="D79" s="102">
        <f t="shared" ref="D79:D85" si="1">SUM(B79*C79)</f>
        <v>600</v>
      </c>
      <c r="E79" s="47"/>
    </row>
    <row r="80" spans="1:5" ht="24.95" customHeight="1" x14ac:dyDescent="0.25">
      <c r="A80" s="108" t="s">
        <v>67</v>
      </c>
      <c r="B80" s="100">
        <v>15000</v>
      </c>
      <c r="C80" s="109">
        <v>0.03</v>
      </c>
      <c r="D80" s="102">
        <f t="shared" si="1"/>
        <v>450</v>
      </c>
      <c r="E80" s="47"/>
    </row>
    <row r="81" spans="1:5" ht="24.95" customHeight="1" x14ac:dyDescent="0.25">
      <c r="A81" s="108" t="s">
        <v>14</v>
      </c>
      <c r="B81" s="100">
        <v>2</v>
      </c>
      <c r="C81" s="109">
        <v>600</v>
      </c>
      <c r="D81" s="102">
        <f t="shared" si="1"/>
        <v>1200</v>
      </c>
      <c r="E81" s="47"/>
    </row>
    <row r="82" spans="1:5" ht="24.95" customHeight="1" x14ac:dyDescent="0.25">
      <c r="A82" s="99" t="s">
        <v>15</v>
      </c>
      <c r="B82" s="100">
        <v>4</v>
      </c>
      <c r="C82" s="101">
        <v>300</v>
      </c>
      <c r="D82" s="102">
        <f t="shared" si="1"/>
        <v>1200</v>
      </c>
      <c r="E82" s="94"/>
    </row>
    <row r="83" spans="1:5" ht="24.95" customHeight="1" x14ac:dyDescent="0.25">
      <c r="A83" s="99" t="s">
        <v>68</v>
      </c>
      <c r="B83" s="100">
        <v>6</v>
      </c>
      <c r="C83" s="101">
        <v>220</v>
      </c>
      <c r="D83" s="102">
        <f t="shared" si="1"/>
        <v>1320</v>
      </c>
      <c r="E83" s="94"/>
    </row>
    <row r="84" spans="1:5" ht="24.95" customHeight="1" x14ac:dyDescent="0.25">
      <c r="A84" s="99" t="s">
        <v>69</v>
      </c>
      <c r="B84" s="100">
        <v>2</v>
      </c>
      <c r="C84" s="101">
        <v>556</v>
      </c>
      <c r="D84" s="102">
        <f t="shared" si="1"/>
        <v>1112</v>
      </c>
      <c r="E84" s="94"/>
    </row>
    <row r="85" spans="1:5" ht="24.95" customHeight="1" x14ac:dyDescent="0.25">
      <c r="A85" s="99" t="s">
        <v>70</v>
      </c>
      <c r="B85" s="100">
        <v>3</v>
      </c>
      <c r="C85" s="101">
        <v>125</v>
      </c>
      <c r="D85" s="102">
        <f t="shared" si="1"/>
        <v>375</v>
      </c>
      <c r="E85" s="94"/>
    </row>
    <row r="86" spans="1:5" ht="24.95" customHeight="1" x14ac:dyDescent="0.25">
      <c r="A86" s="90"/>
      <c r="B86" s="91"/>
      <c r="C86" s="101"/>
      <c r="D86" s="102"/>
      <c r="E86" s="94"/>
    </row>
    <row r="87" spans="1:5" s="68" customFormat="1" ht="24.95" customHeight="1" thickBot="1" x14ac:dyDescent="0.3">
      <c r="A87" s="103" t="s">
        <v>71</v>
      </c>
      <c r="B87" s="104"/>
      <c r="C87" s="105"/>
      <c r="D87" s="110">
        <f>SUM(D78:D86)</f>
        <v>7007</v>
      </c>
      <c r="E87" s="107"/>
    </row>
    <row r="88" spans="1:5" ht="24.95" customHeight="1" x14ac:dyDescent="0.25">
      <c r="A88" s="90"/>
      <c r="B88" s="91"/>
      <c r="C88" s="92"/>
      <c r="D88" s="93"/>
      <c r="E88" s="94"/>
    </row>
    <row r="89" spans="1:5" ht="24.95" customHeight="1" x14ac:dyDescent="0.25">
      <c r="A89" s="111" t="s">
        <v>72</v>
      </c>
      <c r="B89" s="112"/>
      <c r="C89" s="113"/>
      <c r="D89" s="106"/>
      <c r="E89" s="47"/>
    </row>
    <row r="90" spans="1:5" ht="24.95" customHeight="1" x14ac:dyDescent="0.25">
      <c r="A90" s="99" t="s">
        <v>73</v>
      </c>
      <c r="B90" s="100">
        <v>3</v>
      </c>
      <c r="C90" s="101">
        <v>200</v>
      </c>
      <c r="D90" s="102">
        <f>SUM(B90*C90)</f>
        <v>600</v>
      </c>
      <c r="E90" s="94"/>
    </row>
    <row r="91" spans="1:5" ht="24.95" customHeight="1" x14ac:dyDescent="0.25">
      <c r="A91" s="99" t="s">
        <v>64</v>
      </c>
      <c r="B91" s="100">
        <v>4</v>
      </c>
      <c r="C91" s="101">
        <v>200</v>
      </c>
      <c r="D91" s="102">
        <f>SUM(B91*C91)</f>
        <v>800</v>
      </c>
      <c r="E91" s="94"/>
    </row>
    <row r="92" spans="1:5" ht="24.95" customHeight="1" x14ac:dyDescent="0.25">
      <c r="A92" s="99" t="s">
        <v>74</v>
      </c>
      <c r="B92" s="100">
        <v>6</v>
      </c>
      <c r="C92" s="101">
        <v>200</v>
      </c>
      <c r="D92" s="102">
        <f>SUM(B92*C92)</f>
        <v>1200</v>
      </c>
      <c r="E92" s="94"/>
    </row>
    <row r="93" spans="1:5" ht="24.95" customHeight="1" x14ac:dyDescent="0.25">
      <c r="A93" s="99" t="s">
        <v>75</v>
      </c>
      <c r="B93" s="100">
        <v>3</v>
      </c>
      <c r="C93" s="101">
        <v>200</v>
      </c>
      <c r="D93" s="102">
        <f>SUM(B93*C93)</f>
        <v>600</v>
      </c>
      <c r="E93" s="94"/>
    </row>
    <row r="94" spans="1:5" ht="24.95" customHeight="1" x14ac:dyDescent="0.25">
      <c r="A94" s="90"/>
      <c r="B94" s="100"/>
      <c r="C94" s="101"/>
      <c r="D94" s="102"/>
      <c r="E94" s="94"/>
    </row>
    <row r="95" spans="1:5" s="68" customFormat="1" ht="24.95" customHeight="1" thickBot="1" x14ac:dyDescent="0.3">
      <c r="A95" s="114" t="s">
        <v>76</v>
      </c>
      <c r="B95" s="115"/>
      <c r="C95" s="105"/>
      <c r="D95" s="110">
        <f>SUM(D90:D94)</f>
        <v>3200</v>
      </c>
      <c r="E95" s="107"/>
    </row>
    <row r="96" spans="1:5" ht="24.95" customHeight="1" thickBot="1" x14ac:dyDescent="0.3">
      <c r="A96" s="90"/>
      <c r="B96" s="116"/>
      <c r="C96" s="92"/>
      <c r="D96" s="93"/>
      <c r="E96" s="94"/>
    </row>
    <row r="97" spans="1:5" ht="24.95" customHeight="1" thickTop="1" thickBot="1" x14ac:dyDescent="0.3">
      <c r="A97" s="148" t="s">
        <v>77</v>
      </c>
      <c r="B97" s="149"/>
      <c r="C97" s="149"/>
      <c r="D97" s="117">
        <f>SUM(D10+D18+D25+D66+D75+D87+D95)</f>
        <v>18522.416000000001</v>
      </c>
      <c r="E97" s="118"/>
    </row>
    <row r="98" spans="1:5" ht="24.95" customHeight="1" thickTop="1" x14ac:dyDescent="0.25">
      <c r="A98" s="90"/>
    </row>
    <row r="99" spans="1:5" ht="24.95" customHeight="1" x14ac:dyDescent="0.25">
      <c r="A99" s="90"/>
    </row>
    <row r="101" spans="1:5" ht="24.95" customHeight="1" x14ac:dyDescent="0.25">
      <c r="D101" s="93"/>
    </row>
  </sheetData>
  <mergeCells count="2">
    <mergeCell ref="A1:E1"/>
    <mergeCell ref="A97:C9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9"/>
  <sheetViews>
    <sheetView workbookViewId="0">
      <selection activeCell="J13" sqref="J13"/>
    </sheetView>
  </sheetViews>
  <sheetFormatPr defaultRowHeight="15" x14ac:dyDescent="0.25"/>
  <cols>
    <col min="1" max="1" width="31.85546875" style="125" bestFit="1" customWidth="1"/>
    <col min="2" max="6" width="12.7109375" style="126" customWidth="1"/>
    <col min="7" max="7" width="17" style="126" customWidth="1"/>
    <col min="8" max="16384" width="9.140625" style="126"/>
  </cols>
  <sheetData>
    <row r="2" spans="1:10" s="124" customFormat="1" ht="30" x14ac:dyDescent="0.25">
      <c r="A2" s="122" t="s">
        <v>78</v>
      </c>
      <c r="B2" s="123" t="s">
        <v>79</v>
      </c>
      <c r="C2" s="123" t="s">
        <v>80</v>
      </c>
      <c r="D2" s="123" t="s">
        <v>81</v>
      </c>
      <c r="E2" s="123" t="s">
        <v>82</v>
      </c>
      <c r="F2" s="123" t="s">
        <v>83</v>
      </c>
      <c r="J2" s="147"/>
    </row>
    <row r="3" spans="1:10" x14ac:dyDescent="0.25">
      <c r="A3" s="128" t="s">
        <v>98</v>
      </c>
      <c r="B3" s="129" t="s">
        <v>99</v>
      </c>
      <c r="C3" s="130">
        <v>0</v>
      </c>
      <c r="D3" s="130">
        <v>0</v>
      </c>
      <c r="E3" s="130">
        <v>0</v>
      </c>
      <c r="F3" s="130">
        <v>60</v>
      </c>
      <c r="J3" s="147"/>
    </row>
    <row r="4" spans="1:10" x14ac:dyDescent="0.25">
      <c r="A4" s="125" t="s">
        <v>186</v>
      </c>
      <c r="B4" s="126" t="s">
        <v>99</v>
      </c>
      <c r="C4" s="127">
        <v>0</v>
      </c>
      <c r="D4" s="127">
        <v>0</v>
      </c>
      <c r="E4" s="127">
        <v>0</v>
      </c>
      <c r="F4" s="127">
        <v>878</v>
      </c>
      <c r="J4" s="147"/>
    </row>
    <row r="5" spans="1:10" x14ac:dyDescent="0.25">
      <c r="A5" s="125" t="s">
        <v>116</v>
      </c>
      <c r="B5" s="126" t="s">
        <v>117</v>
      </c>
      <c r="C5" s="127">
        <v>0</v>
      </c>
      <c r="D5" s="127">
        <v>0</v>
      </c>
      <c r="E5" s="127">
        <v>340</v>
      </c>
      <c r="F5" s="127">
        <v>0</v>
      </c>
      <c r="J5" s="147"/>
    </row>
    <row r="6" spans="1:10" x14ac:dyDescent="0.25">
      <c r="A6" s="125" t="s">
        <v>84</v>
      </c>
      <c r="B6" s="126" t="s">
        <v>85</v>
      </c>
      <c r="C6" s="127">
        <v>0</v>
      </c>
      <c r="D6" s="127">
        <v>702</v>
      </c>
      <c r="E6" s="127">
        <v>0</v>
      </c>
      <c r="F6" s="127">
        <v>0</v>
      </c>
      <c r="J6" s="147"/>
    </row>
    <row r="7" spans="1:10" x14ac:dyDescent="0.25">
      <c r="A7" s="125" t="s">
        <v>103</v>
      </c>
      <c r="B7" s="126" t="s">
        <v>85</v>
      </c>
      <c r="C7" s="127">
        <v>0</v>
      </c>
      <c r="D7" s="127">
        <v>1656</v>
      </c>
      <c r="E7" s="127">
        <v>0</v>
      </c>
      <c r="F7" s="127">
        <v>0</v>
      </c>
      <c r="J7" s="147"/>
    </row>
    <row r="8" spans="1:10" x14ac:dyDescent="0.25">
      <c r="A8" s="125" t="s">
        <v>151</v>
      </c>
      <c r="B8" s="126" t="s">
        <v>85</v>
      </c>
      <c r="C8" s="127">
        <v>0</v>
      </c>
      <c r="D8" s="127">
        <v>586</v>
      </c>
      <c r="E8" s="127">
        <v>0</v>
      </c>
      <c r="F8" s="127">
        <v>0</v>
      </c>
      <c r="J8" s="147"/>
    </row>
    <row r="9" spans="1:10" x14ac:dyDescent="0.25">
      <c r="A9" s="125" t="s">
        <v>165</v>
      </c>
      <c r="B9" s="126" t="s">
        <v>85</v>
      </c>
      <c r="C9" s="127">
        <v>0</v>
      </c>
      <c r="D9" s="127">
        <v>0</v>
      </c>
      <c r="E9" s="127">
        <v>68</v>
      </c>
      <c r="F9" s="127">
        <v>0</v>
      </c>
      <c r="J9" s="147"/>
    </row>
    <row r="10" spans="1:10" x14ac:dyDescent="0.25">
      <c r="A10" s="125" t="s">
        <v>173</v>
      </c>
      <c r="B10" s="126" t="s">
        <v>85</v>
      </c>
      <c r="C10" s="127">
        <v>0</v>
      </c>
      <c r="D10" s="127">
        <v>877</v>
      </c>
      <c r="E10" s="127">
        <v>0</v>
      </c>
      <c r="F10" s="127">
        <v>0</v>
      </c>
      <c r="J10" s="147"/>
    </row>
    <row r="11" spans="1:10" hidden="1" x14ac:dyDescent="0.25">
      <c r="A11" s="125" t="s">
        <v>175</v>
      </c>
      <c r="B11" s="126" t="s">
        <v>85</v>
      </c>
      <c r="C11" s="127">
        <v>0</v>
      </c>
      <c r="D11" s="127">
        <v>560</v>
      </c>
      <c r="E11" s="127">
        <v>0</v>
      </c>
      <c r="F11" s="127">
        <v>0</v>
      </c>
      <c r="J11" s="147"/>
    </row>
    <row r="12" spans="1:10" x14ac:dyDescent="0.25">
      <c r="A12" s="125" t="s">
        <v>116</v>
      </c>
      <c r="B12" s="126" t="s">
        <v>118</v>
      </c>
      <c r="C12" s="127">
        <v>0</v>
      </c>
      <c r="D12" s="127">
        <v>0</v>
      </c>
      <c r="E12" s="127">
        <v>0</v>
      </c>
      <c r="F12" s="127">
        <v>510</v>
      </c>
      <c r="J12" s="147"/>
    </row>
    <row r="13" spans="1:10" x14ac:dyDescent="0.25">
      <c r="A13" s="125" t="s">
        <v>135</v>
      </c>
      <c r="B13" s="126" t="s">
        <v>118</v>
      </c>
      <c r="C13" s="127">
        <v>0</v>
      </c>
      <c r="D13" s="127">
        <v>210</v>
      </c>
      <c r="E13" s="127">
        <v>0</v>
      </c>
      <c r="F13" s="127">
        <v>56</v>
      </c>
      <c r="J13" s="147"/>
    </row>
    <row r="14" spans="1:10" x14ac:dyDescent="0.25">
      <c r="A14" s="125" t="s">
        <v>143</v>
      </c>
      <c r="B14" s="126" t="s">
        <v>118</v>
      </c>
      <c r="C14" s="127">
        <v>0</v>
      </c>
      <c r="D14" s="127">
        <v>0</v>
      </c>
      <c r="E14" s="127">
        <v>0</v>
      </c>
      <c r="F14" s="127">
        <v>625</v>
      </c>
      <c r="J14" s="147"/>
    </row>
    <row r="15" spans="1:10" x14ac:dyDescent="0.25">
      <c r="A15" s="125" t="s">
        <v>156</v>
      </c>
      <c r="B15" s="126" t="s">
        <v>118</v>
      </c>
      <c r="C15" s="127">
        <v>0</v>
      </c>
      <c r="D15" s="127">
        <v>0</v>
      </c>
      <c r="E15" s="127">
        <v>0</v>
      </c>
      <c r="F15" s="127">
        <v>135</v>
      </c>
      <c r="J15" s="147"/>
    </row>
    <row r="16" spans="1:10" s="129" customFormat="1" x14ac:dyDescent="0.25">
      <c r="A16" s="125" t="s">
        <v>173</v>
      </c>
      <c r="B16" s="126" t="s">
        <v>118</v>
      </c>
      <c r="C16" s="127">
        <v>0</v>
      </c>
      <c r="D16" s="127">
        <v>0</v>
      </c>
      <c r="E16" s="127">
        <v>0</v>
      </c>
      <c r="F16" s="127">
        <v>780</v>
      </c>
      <c r="J16" s="147"/>
    </row>
    <row r="17" spans="1:10" s="129" customFormat="1" x14ac:dyDescent="0.25">
      <c r="A17" s="125" t="s">
        <v>84</v>
      </c>
      <c r="B17" s="126" t="s">
        <v>86</v>
      </c>
      <c r="C17" s="127">
        <v>312</v>
      </c>
      <c r="D17" s="127">
        <v>0</v>
      </c>
      <c r="E17" s="127">
        <v>0</v>
      </c>
      <c r="F17" s="127">
        <v>0</v>
      </c>
      <c r="J17" s="147"/>
    </row>
    <row r="18" spans="1:10" s="129" customFormat="1" x14ac:dyDescent="0.25">
      <c r="A18" s="125" t="s">
        <v>103</v>
      </c>
      <c r="B18" s="126" t="s">
        <v>86</v>
      </c>
      <c r="C18" s="127">
        <v>0</v>
      </c>
      <c r="D18" s="127">
        <v>920</v>
      </c>
      <c r="E18" s="127">
        <v>0</v>
      </c>
      <c r="F18" s="127">
        <v>0</v>
      </c>
      <c r="J18" s="147"/>
    </row>
    <row r="19" spans="1:10" s="129" customFormat="1" x14ac:dyDescent="0.25">
      <c r="A19" s="125" t="s">
        <v>116</v>
      </c>
      <c r="B19" s="126" t="s">
        <v>86</v>
      </c>
      <c r="C19" s="127">
        <v>0</v>
      </c>
      <c r="D19" s="127">
        <v>0</v>
      </c>
      <c r="E19" s="127">
        <v>680</v>
      </c>
      <c r="F19" s="127">
        <v>0</v>
      </c>
      <c r="J19" s="147"/>
    </row>
    <row r="20" spans="1:10" s="129" customFormat="1" hidden="1" x14ac:dyDescent="0.25">
      <c r="A20" s="125" t="s">
        <v>129</v>
      </c>
      <c r="B20" s="126" t="s">
        <v>86</v>
      </c>
      <c r="C20" s="127">
        <v>0</v>
      </c>
      <c r="D20" s="127">
        <v>0</v>
      </c>
      <c r="E20" s="131">
        <v>237.6</v>
      </c>
      <c r="F20" s="127">
        <v>0</v>
      </c>
      <c r="J20" s="147"/>
    </row>
    <row r="21" spans="1:10" s="129" customFormat="1" x14ac:dyDescent="0.25">
      <c r="A21" s="125" t="s">
        <v>135</v>
      </c>
      <c r="B21" s="126" t="s">
        <v>86</v>
      </c>
      <c r="C21" s="127">
        <v>0</v>
      </c>
      <c r="D21" s="127">
        <v>0</v>
      </c>
      <c r="E21" s="127">
        <v>0</v>
      </c>
      <c r="F21" s="127">
        <v>175</v>
      </c>
      <c r="J21" s="147"/>
    </row>
    <row r="22" spans="1:10" x14ac:dyDescent="0.25">
      <c r="A22" s="125" t="s">
        <v>151</v>
      </c>
      <c r="B22" s="126" t="s">
        <v>86</v>
      </c>
      <c r="C22" s="127">
        <v>0</v>
      </c>
      <c r="D22" s="127">
        <v>2760</v>
      </c>
      <c r="E22" s="127">
        <v>0</v>
      </c>
      <c r="F22" s="127">
        <v>0</v>
      </c>
      <c r="J22" s="147"/>
    </row>
    <row r="23" spans="1:10" x14ac:dyDescent="0.25">
      <c r="A23" s="125" t="s">
        <v>156</v>
      </c>
      <c r="B23" s="126" t="s">
        <v>86</v>
      </c>
      <c r="C23" s="127">
        <v>231</v>
      </c>
      <c r="D23" s="127">
        <v>0</v>
      </c>
      <c r="E23" s="127">
        <v>0</v>
      </c>
      <c r="F23" s="127">
        <v>968</v>
      </c>
    </row>
    <row r="24" spans="1:10" x14ac:dyDescent="0.25">
      <c r="A24" s="125" t="s">
        <v>182</v>
      </c>
      <c r="B24" s="126" t="s">
        <v>86</v>
      </c>
      <c r="C24" s="127">
        <v>115.2</v>
      </c>
      <c r="D24" s="127">
        <v>0</v>
      </c>
      <c r="E24" s="127">
        <v>0</v>
      </c>
      <c r="F24" s="127">
        <v>0</v>
      </c>
    </row>
    <row r="25" spans="1:10" x14ac:dyDescent="0.25">
      <c r="A25" s="125" t="s">
        <v>173</v>
      </c>
      <c r="B25" s="126" t="s">
        <v>174</v>
      </c>
      <c r="C25" s="127">
        <v>0</v>
      </c>
      <c r="D25" s="127">
        <v>78</v>
      </c>
      <c r="E25" s="127">
        <v>0</v>
      </c>
      <c r="F25" s="127">
        <v>0</v>
      </c>
    </row>
    <row r="26" spans="1:10" x14ac:dyDescent="0.25">
      <c r="A26" s="125" t="s">
        <v>177</v>
      </c>
      <c r="B26" s="126" t="s">
        <v>174</v>
      </c>
      <c r="C26" s="127">
        <v>0</v>
      </c>
      <c r="D26" s="127">
        <v>0</v>
      </c>
      <c r="E26" s="127">
        <v>80</v>
      </c>
      <c r="F26" s="127">
        <v>0</v>
      </c>
    </row>
    <row r="27" spans="1:10" x14ac:dyDescent="0.25">
      <c r="A27" s="125" t="s">
        <v>135</v>
      </c>
      <c r="B27" s="126" t="s">
        <v>136</v>
      </c>
      <c r="C27" s="127">
        <v>112</v>
      </c>
      <c r="D27" s="127">
        <v>0</v>
      </c>
      <c r="E27" s="127">
        <v>0</v>
      </c>
      <c r="F27" s="127">
        <v>0</v>
      </c>
    </row>
    <row r="28" spans="1:10" x14ac:dyDescent="0.25">
      <c r="A28" s="125" t="s">
        <v>143</v>
      </c>
      <c r="B28" s="126" t="s">
        <v>136</v>
      </c>
      <c r="C28" s="127">
        <v>0</v>
      </c>
      <c r="D28" s="127">
        <v>593</v>
      </c>
      <c r="E28" s="127">
        <v>0</v>
      </c>
      <c r="F28" s="127">
        <v>0</v>
      </c>
    </row>
    <row r="29" spans="1:10" x14ac:dyDescent="0.25">
      <c r="A29" s="125" t="s">
        <v>156</v>
      </c>
      <c r="B29" s="126" t="s">
        <v>136</v>
      </c>
      <c r="C29" s="127">
        <v>0</v>
      </c>
      <c r="D29" s="127">
        <v>1102</v>
      </c>
      <c r="E29" s="127">
        <v>0</v>
      </c>
      <c r="F29" s="127">
        <v>0</v>
      </c>
    </row>
    <row r="30" spans="1:10" x14ac:dyDescent="0.25">
      <c r="A30" s="125" t="s">
        <v>84</v>
      </c>
      <c r="B30" s="126" t="s">
        <v>87</v>
      </c>
      <c r="C30" s="127">
        <v>0</v>
      </c>
      <c r="D30" s="127">
        <v>0</v>
      </c>
      <c r="E30" s="127">
        <v>0</v>
      </c>
      <c r="F30" s="127">
        <v>1170</v>
      </c>
    </row>
    <row r="31" spans="1:10" x14ac:dyDescent="0.25">
      <c r="A31" s="125" t="s">
        <v>103</v>
      </c>
      <c r="B31" s="126" t="s">
        <v>104</v>
      </c>
      <c r="C31" s="127">
        <v>0</v>
      </c>
      <c r="D31" s="127">
        <v>2485</v>
      </c>
      <c r="E31" s="127">
        <v>5244</v>
      </c>
      <c r="F31" s="127">
        <v>0</v>
      </c>
    </row>
    <row r="32" spans="1:10" x14ac:dyDescent="0.25">
      <c r="A32" s="125" t="s">
        <v>129</v>
      </c>
      <c r="B32" s="126" t="s">
        <v>104</v>
      </c>
      <c r="C32" s="127">
        <v>0</v>
      </c>
      <c r="D32" s="127">
        <v>935</v>
      </c>
      <c r="E32" s="127">
        <v>0</v>
      </c>
      <c r="F32" s="127">
        <v>0</v>
      </c>
    </row>
    <row r="33" spans="1:6" x14ac:dyDescent="0.25">
      <c r="A33" s="125" t="s">
        <v>143</v>
      </c>
      <c r="B33" s="126" t="s">
        <v>104</v>
      </c>
      <c r="C33" s="127">
        <v>0</v>
      </c>
      <c r="D33" s="127">
        <v>0</v>
      </c>
      <c r="E33" s="127">
        <v>0</v>
      </c>
      <c r="F33" s="127">
        <v>3562</v>
      </c>
    </row>
    <row r="34" spans="1:6" x14ac:dyDescent="0.25">
      <c r="A34" s="125" t="s">
        <v>162</v>
      </c>
      <c r="B34" s="126" t="s">
        <v>104</v>
      </c>
      <c r="C34" s="127">
        <v>0</v>
      </c>
      <c r="D34" s="127">
        <v>0</v>
      </c>
      <c r="E34" s="127">
        <v>0</v>
      </c>
      <c r="F34" s="127">
        <v>1998</v>
      </c>
    </row>
    <row r="35" spans="1:6" x14ac:dyDescent="0.25">
      <c r="A35" s="125" t="s">
        <v>172</v>
      </c>
      <c r="B35" s="126" t="s">
        <v>104</v>
      </c>
      <c r="C35" s="127">
        <v>0</v>
      </c>
      <c r="D35" s="127">
        <v>340</v>
      </c>
      <c r="E35" s="127">
        <v>0</v>
      </c>
      <c r="F35" s="127">
        <v>0</v>
      </c>
    </row>
    <row r="36" spans="1:6" x14ac:dyDescent="0.25">
      <c r="A36" s="125" t="s">
        <v>173</v>
      </c>
      <c r="B36" s="126" t="s">
        <v>104</v>
      </c>
      <c r="C36" s="127">
        <v>0</v>
      </c>
      <c r="D36" s="127">
        <v>0</v>
      </c>
      <c r="E36" s="127">
        <v>0</v>
      </c>
      <c r="F36" s="127">
        <v>2045</v>
      </c>
    </row>
    <row r="37" spans="1:6" x14ac:dyDescent="0.25">
      <c r="A37" s="125" t="s">
        <v>185</v>
      </c>
      <c r="B37" s="126" t="s">
        <v>104</v>
      </c>
      <c r="C37" s="127">
        <v>0</v>
      </c>
      <c r="D37" s="127">
        <v>1275</v>
      </c>
      <c r="E37" s="127">
        <v>0</v>
      </c>
      <c r="F37" s="127">
        <v>0</v>
      </c>
    </row>
    <row r="38" spans="1:6" x14ac:dyDescent="0.25">
      <c r="A38" s="125" t="s">
        <v>84</v>
      </c>
      <c r="B38" s="126" t="s">
        <v>88</v>
      </c>
      <c r="C38" s="127">
        <v>1170</v>
      </c>
      <c r="D38" s="127">
        <v>0</v>
      </c>
      <c r="E38" s="127">
        <v>0</v>
      </c>
      <c r="F38" s="127">
        <v>0</v>
      </c>
    </row>
    <row r="39" spans="1:6" x14ac:dyDescent="0.25">
      <c r="A39" s="128" t="s">
        <v>98</v>
      </c>
      <c r="B39" s="129" t="s">
        <v>88</v>
      </c>
      <c r="C39" s="130">
        <v>0</v>
      </c>
      <c r="D39" s="130">
        <v>0</v>
      </c>
      <c r="E39" s="130">
        <v>0</v>
      </c>
      <c r="F39" s="130">
        <v>200</v>
      </c>
    </row>
    <row r="40" spans="1:6" x14ac:dyDescent="0.25">
      <c r="A40" s="125" t="s">
        <v>103</v>
      </c>
      <c r="B40" s="126" t="s">
        <v>88</v>
      </c>
      <c r="C40" s="127">
        <v>5512</v>
      </c>
      <c r="D40" s="127">
        <v>0</v>
      </c>
      <c r="E40" s="127">
        <v>0</v>
      </c>
      <c r="F40" s="127">
        <v>0</v>
      </c>
    </row>
    <row r="41" spans="1:6" x14ac:dyDescent="0.25">
      <c r="A41" s="125" t="s">
        <v>116</v>
      </c>
      <c r="B41" s="126" t="s">
        <v>88</v>
      </c>
      <c r="C41" s="127">
        <v>0</v>
      </c>
      <c r="D41" s="127">
        <v>0</v>
      </c>
      <c r="E41" s="127">
        <v>0</v>
      </c>
      <c r="F41" s="127">
        <v>1700</v>
      </c>
    </row>
    <row r="42" spans="1:6" x14ac:dyDescent="0.25">
      <c r="A42" s="125" t="s">
        <v>156</v>
      </c>
      <c r="B42" s="126" t="s">
        <v>88</v>
      </c>
      <c r="C42" s="127">
        <v>154</v>
      </c>
      <c r="D42" s="127">
        <v>0</v>
      </c>
      <c r="E42" s="127">
        <v>0</v>
      </c>
      <c r="F42" s="127">
        <v>0</v>
      </c>
    </row>
    <row r="43" spans="1:6" x14ac:dyDescent="0.25">
      <c r="A43" s="125" t="s">
        <v>166</v>
      </c>
      <c r="B43" s="126" t="s">
        <v>88</v>
      </c>
      <c r="C43" s="127">
        <v>0</v>
      </c>
      <c r="D43" s="127">
        <v>0</v>
      </c>
      <c r="E43" s="127">
        <v>0</v>
      </c>
      <c r="F43" s="127">
        <v>1218</v>
      </c>
    </row>
    <row r="44" spans="1:6" x14ac:dyDescent="0.25">
      <c r="A44" s="125" t="s">
        <v>103</v>
      </c>
      <c r="B44" s="126" t="s">
        <v>105</v>
      </c>
      <c r="C44" s="127">
        <v>147</v>
      </c>
      <c r="D44" s="127">
        <v>0</v>
      </c>
      <c r="E44" s="127">
        <v>0</v>
      </c>
      <c r="F44" s="127">
        <v>0</v>
      </c>
    </row>
    <row r="45" spans="1:6" x14ac:dyDescent="0.25">
      <c r="A45" s="125" t="s">
        <v>166</v>
      </c>
      <c r="B45" s="126" t="s">
        <v>105</v>
      </c>
      <c r="C45" s="127">
        <v>0</v>
      </c>
      <c r="D45" s="127">
        <v>348</v>
      </c>
      <c r="E45" s="127">
        <v>0</v>
      </c>
      <c r="F45" s="127">
        <v>0</v>
      </c>
    </row>
    <row r="46" spans="1:6" x14ac:dyDescent="0.25">
      <c r="A46" s="125" t="s">
        <v>173</v>
      </c>
      <c r="B46" s="126" t="s">
        <v>105</v>
      </c>
      <c r="C46" s="127">
        <v>0</v>
      </c>
      <c r="D46" s="127">
        <v>117</v>
      </c>
      <c r="E46" s="127">
        <v>0</v>
      </c>
      <c r="F46" s="127">
        <v>0</v>
      </c>
    </row>
    <row r="47" spans="1:6" x14ac:dyDescent="0.25">
      <c r="A47" s="125" t="s">
        <v>177</v>
      </c>
      <c r="B47" s="126" t="s">
        <v>105</v>
      </c>
      <c r="C47" s="127">
        <v>112</v>
      </c>
      <c r="D47" s="127">
        <v>150</v>
      </c>
      <c r="E47" s="127">
        <v>0</v>
      </c>
      <c r="F47" s="127">
        <v>0</v>
      </c>
    </row>
    <row r="48" spans="1:6" x14ac:dyDescent="0.25">
      <c r="A48" s="125" t="s">
        <v>182</v>
      </c>
      <c r="B48" s="126" t="s">
        <v>105</v>
      </c>
      <c r="C48" s="127">
        <v>0</v>
      </c>
      <c r="D48" s="127">
        <v>360</v>
      </c>
      <c r="E48" s="127">
        <v>0</v>
      </c>
      <c r="F48" s="127">
        <v>0</v>
      </c>
    </row>
    <row r="49" spans="1:6" x14ac:dyDescent="0.25">
      <c r="A49" s="125" t="s">
        <v>185</v>
      </c>
      <c r="B49" s="126" t="s">
        <v>105</v>
      </c>
      <c r="C49" s="127">
        <v>720</v>
      </c>
      <c r="D49" s="127">
        <v>0</v>
      </c>
      <c r="E49" s="127">
        <v>0</v>
      </c>
      <c r="F49" s="127">
        <v>0</v>
      </c>
    </row>
    <row r="50" spans="1:6" x14ac:dyDescent="0.25">
      <c r="A50" s="125" t="s">
        <v>143</v>
      </c>
      <c r="B50" s="126" t="s">
        <v>144</v>
      </c>
      <c r="C50" s="127">
        <v>0</v>
      </c>
      <c r="D50" s="127">
        <v>0</v>
      </c>
      <c r="E50" s="127">
        <v>0</v>
      </c>
      <c r="F50" s="127">
        <v>125</v>
      </c>
    </row>
    <row r="51" spans="1:6" x14ac:dyDescent="0.25">
      <c r="A51" s="125" t="s">
        <v>156</v>
      </c>
      <c r="B51" s="126" t="s">
        <v>144</v>
      </c>
      <c r="C51" s="127">
        <v>0</v>
      </c>
      <c r="D51" s="127">
        <v>96</v>
      </c>
      <c r="E51" s="127">
        <v>0</v>
      </c>
      <c r="F51" s="127">
        <v>0</v>
      </c>
    </row>
    <row r="52" spans="1:6" x14ac:dyDescent="0.25">
      <c r="A52" s="125" t="s">
        <v>182</v>
      </c>
      <c r="B52" s="126" t="s">
        <v>144</v>
      </c>
      <c r="C52" s="127">
        <v>0</v>
      </c>
      <c r="D52" s="127">
        <v>54</v>
      </c>
      <c r="E52" s="127">
        <v>0</v>
      </c>
      <c r="F52" s="127">
        <v>0</v>
      </c>
    </row>
    <row r="53" spans="1:6" x14ac:dyDescent="0.25">
      <c r="A53" s="125" t="s">
        <v>116</v>
      </c>
      <c r="B53" s="126" t="s">
        <v>119</v>
      </c>
      <c r="C53" s="127">
        <v>0</v>
      </c>
      <c r="D53" s="127">
        <v>323</v>
      </c>
      <c r="E53" s="127">
        <v>0</v>
      </c>
      <c r="F53" s="127">
        <v>0</v>
      </c>
    </row>
    <row r="54" spans="1:6" x14ac:dyDescent="0.25">
      <c r="A54" s="125" t="s">
        <v>177</v>
      </c>
      <c r="B54" s="126" t="s">
        <v>119</v>
      </c>
      <c r="C54" s="127">
        <v>0</v>
      </c>
      <c r="D54" s="127">
        <v>0</v>
      </c>
      <c r="E54" s="127">
        <v>0</v>
      </c>
      <c r="F54" s="127">
        <v>380</v>
      </c>
    </row>
    <row r="55" spans="1:6" x14ac:dyDescent="0.25">
      <c r="A55" s="125" t="s">
        <v>166</v>
      </c>
      <c r="B55" s="126" t="s">
        <v>167</v>
      </c>
      <c r="C55" s="127">
        <v>278</v>
      </c>
      <c r="D55" s="127">
        <v>0</v>
      </c>
      <c r="E55" s="127">
        <v>0</v>
      </c>
      <c r="F55" s="127">
        <v>0</v>
      </c>
    </row>
    <row r="56" spans="1:6" x14ac:dyDescent="0.25">
      <c r="A56" s="125" t="s">
        <v>135</v>
      </c>
      <c r="B56" s="126" t="s">
        <v>137</v>
      </c>
      <c r="C56" s="127">
        <v>0</v>
      </c>
      <c r="D56" s="127">
        <v>0</v>
      </c>
      <c r="E56" s="127">
        <v>63</v>
      </c>
      <c r="F56" s="127">
        <v>0</v>
      </c>
    </row>
    <row r="57" spans="1:6" x14ac:dyDescent="0.25">
      <c r="A57" s="125" t="s">
        <v>177</v>
      </c>
      <c r="B57" s="126" t="s">
        <v>137</v>
      </c>
      <c r="C57" s="127">
        <v>0</v>
      </c>
      <c r="D57" s="127">
        <v>0</v>
      </c>
      <c r="E57" s="127">
        <v>60</v>
      </c>
      <c r="F57" s="127">
        <v>0</v>
      </c>
    </row>
    <row r="58" spans="1:6" x14ac:dyDescent="0.25">
      <c r="A58" s="125" t="s">
        <v>129</v>
      </c>
      <c r="B58" s="126" t="s">
        <v>130</v>
      </c>
      <c r="C58" s="127">
        <v>0</v>
      </c>
      <c r="D58" s="127">
        <v>0</v>
      </c>
      <c r="E58" s="127">
        <v>0</v>
      </c>
      <c r="F58" s="127">
        <v>550</v>
      </c>
    </row>
    <row r="59" spans="1:6" x14ac:dyDescent="0.25">
      <c r="A59" s="125" t="s">
        <v>165</v>
      </c>
      <c r="B59" s="126" t="s">
        <v>130</v>
      </c>
      <c r="C59" s="127">
        <v>0</v>
      </c>
      <c r="D59" s="127">
        <v>408</v>
      </c>
      <c r="E59" s="127">
        <v>0</v>
      </c>
      <c r="F59" s="127">
        <v>0</v>
      </c>
    </row>
    <row r="60" spans="1:6" x14ac:dyDescent="0.25">
      <c r="A60" s="125" t="s">
        <v>182</v>
      </c>
      <c r="B60" s="126" t="s">
        <v>130</v>
      </c>
      <c r="C60" s="127">
        <v>504</v>
      </c>
      <c r="D60" s="127">
        <v>0</v>
      </c>
      <c r="E60" s="127">
        <v>0</v>
      </c>
      <c r="F60" s="127">
        <v>0</v>
      </c>
    </row>
    <row r="61" spans="1:6" x14ac:dyDescent="0.25">
      <c r="A61" s="125" t="s">
        <v>84</v>
      </c>
      <c r="B61" s="126" t="s">
        <v>89</v>
      </c>
      <c r="C61" s="127">
        <v>1123</v>
      </c>
      <c r="D61" s="127">
        <v>0</v>
      </c>
      <c r="E61" s="127">
        <v>0</v>
      </c>
      <c r="F61" s="127">
        <v>2607</v>
      </c>
    </row>
    <row r="62" spans="1:6" x14ac:dyDescent="0.25">
      <c r="A62" s="128" t="s">
        <v>98</v>
      </c>
      <c r="B62" s="129" t="s">
        <v>89</v>
      </c>
      <c r="C62" s="130">
        <v>0</v>
      </c>
      <c r="D62" s="130">
        <v>0</v>
      </c>
      <c r="E62" s="130">
        <v>0</v>
      </c>
      <c r="F62" s="130">
        <v>180</v>
      </c>
    </row>
    <row r="63" spans="1:6" x14ac:dyDescent="0.25">
      <c r="A63" s="125" t="s">
        <v>143</v>
      </c>
      <c r="B63" s="126" t="s">
        <v>89</v>
      </c>
      <c r="C63" s="127">
        <v>0</v>
      </c>
      <c r="D63" s="127">
        <v>0</v>
      </c>
      <c r="E63" s="127">
        <v>0</v>
      </c>
      <c r="F63" s="127">
        <v>890</v>
      </c>
    </row>
    <row r="64" spans="1:6" x14ac:dyDescent="0.25">
      <c r="A64" s="125" t="s">
        <v>162</v>
      </c>
      <c r="B64" s="126" t="s">
        <v>89</v>
      </c>
      <c r="C64" s="127">
        <v>0</v>
      </c>
      <c r="D64" s="127">
        <v>869</v>
      </c>
      <c r="E64" s="127">
        <v>0</v>
      </c>
      <c r="F64" s="127">
        <v>1299</v>
      </c>
    </row>
    <row r="65" spans="1:6" x14ac:dyDescent="0.25">
      <c r="A65" s="125" t="s">
        <v>165</v>
      </c>
      <c r="B65" s="126" t="s">
        <v>89</v>
      </c>
      <c r="C65" s="127">
        <v>816</v>
      </c>
      <c r="D65" s="127">
        <v>0</v>
      </c>
      <c r="E65" s="127">
        <v>0</v>
      </c>
      <c r="F65" s="127">
        <v>0</v>
      </c>
    </row>
    <row r="66" spans="1:6" x14ac:dyDescent="0.25">
      <c r="A66" s="125" t="s">
        <v>176</v>
      </c>
      <c r="B66" s="126" t="s">
        <v>89</v>
      </c>
      <c r="C66" s="127">
        <v>0</v>
      </c>
      <c r="D66" s="127">
        <v>3159</v>
      </c>
      <c r="E66" s="127">
        <v>0</v>
      </c>
      <c r="F66" s="127">
        <v>0</v>
      </c>
    </row>
    <row r="67" spans="1:6" x14ac:dyDescent="0.25">
      <c r="A67" s="125" t="s">
        <v>177</v>
      </c>
      <c r="B67" s="126" t="s">
        <v>89</v>
      </c>
      <c r="C67" s="127">
        <v>400</v>
      </c>
      <c r="D67" s="127">
        <v>0</v>
      </c>
      <c r="E67" s="127">
        <v>0</v>
      </c>
      <c r="F67" s="127">
        <v>0</v>
      </c>
    </row>
    <row r="68" spans="1:6" x14ac:dyDescent="0.25">
      <c r="A68" s="125" t="s">
        <v>182</v>
      </c>
      <c r="B68" s="126" t="s">
        <v>89</v>
      </c>
      <c r="C68" s="127">
        <v>0</v>
      </c>
      <c r="D68" s="127">
        <v>0</v>
      </c>
      <c r="E68" s="127">
        <v>405</v>
      </c>
      <c r="F68" s="127">
        <v>0</v>
      </c>
    </row>
    <row r="69" spans="1:6" x14ac:dyDescent="0.25">
      <c r="A69" s="125" t="s">
        <v>186</v>
      </c>
      <c r="B69" s="126" t="s">
        <v>89</v>
      </c>
      <c r="C69" s="127">
        <v>236</v>
      </c>
      <c r="D69" s="127">
        <v>0</v>
      </c>
      <c r="E69" s="127">
        <v>0</v>
      </c>
      <c r="F69" s="127">
        <v>0</v>
      </c>
    </row>
    <row r="70" spans="1:6" x14ac:dyDescent="0.25">
      <c r="A70" s="125" t="s">
        <v>116</v>
      </c>
      <c r="B70" s="126" t="s">
        <v>120</v>
      </c>
      <c r="C70" s="127">
        <v>0</v>
      </c>
      <c r="D70" s="127">
        <v>3468</v>
      </c>
      <c r="E70" s="127">
        <v>0</v>
      </c>
      <c r="F70" s="127">
        <v>0</v>
      </c>
    </row>
    <row r="71" spans="1:6" x14ac:dyDescent="0.25">
      <c r="A71" s="125" t="s">
        <v>135</v>
      </c>
      <c r="B71" s="126" t="s">
        <v>120</v>
      </c>
      <c r="C71" s="127">
        <v>0</v>
      </c>
      <c r="D71" s="127">
        <v>0</v>
      </c>
      <c r="E71" s="127">
        <v>0</v>
      </c>
      <c r="F71" s="127">
        <v>28</v>
      </c>
    </row>
    <row r="72" spans="1:6" x14ac:dyDescent="0.25">
      <c r="A72" s="125" t="s">
        <v>156</v>
      </c>
      <c r="B72" s="126" t="s">
        <v>120</v>
      </c>
      <c r="C72" s="127">
        <v>0</v>
      </c>
      <c r="D72" s="127">
        <v>1</v>
      </c>
      <c r="E72" s="127">
        <v>0</v>
      </c>
      <c r="F72" s="127">
        <v>115</v>
      </c>
    </row>
    <row r="73" spans="1:6" x14ac:dyDescent="0.25">
      <c r="A73" s="125" t="s">
        <v>184</v>
      </c>
      <c r="B73" s="126" t="s">
        <v>120</v>
      </c>
      <c r="C73" s="127">
        <v>135</v>
      </c>
      <c r="D73" s="127">
        <v>0</v>
      </c>
      <c r="E73" s="127">
        <v>0</v>
      </c>
      <c r="F73" s="127">
        <v>0</v>
      </c>
    </row>
    <row r="74" spans="1:6" x14ac:dyDescent="0.25">
      <c r="A74" s="125" t="s">
        <v>177</v>
      </c>
      <c r="B74" s="126" t="s">
        <v>178</v>
      </c>
      <c r="C74" s="127">
        <v>0</v>
      </c>
      <c r="D74" s="127">
        <v>0</v>
      </c>
      <c r="E74" s="127">
        <v>0</v>
      </c>
      <c r="F74" s="127">
        <v>400</v>
      </c>
    </row>
    <row r="75" spans="1:6" x14ac:dyDescent="0.25">
      <c r="A75" s="125" t="s">
        <v>182</v>
      </c>
      <c r="B75" s="126" t="s">
        <v>178</v>
      </c>
      <c r="C75" s="127">
        <v>0</v>
      </c>
      <c r="D75" s="127">
        <v>0</v>
      </c>
      <c r="E75" s="127">
        <v>0</v>
      </c>
      <c r="F75" s="127">
        <v>270</v>
      </c>
    </row>
    <row r="76" spans="1:6" x14ac:dyDescent="0.25">
      <c r="A76" s="125" t="s">
        <v>185</v>
      </c>
      <c r="B76" s="126" t="s">
        <v>178</v>
      </c>
      <c r="C76" s="127">
        <v>0</v>
      </c>
      <c r="D76" s="127">
        <v>0</v>
      </c>
      <c r="E76" s="127">
        <v>1050</v>
      </c>
      <c r="F76" s="127">
        <v>0</v>
      </c>
    </row>
    <row r="77" spans="1:6" x14ac:dyDescent="0.25">
      <c r="A77" s="125" t="s">
        <v>186</v>
      </c>
      <c r="B77" s="126" t="s">
        <v>178</v>
      </c>
      <c r="C77" s="127">
        <v>0</v>
      </c>
      <c r="D77" s="127">
        <v>0</v>
      </c>
      <c r="E77" s="127">
        <v>0</v>
      </c>
      <c r="F77" s="127">
        <v>1317</v>
      </c>
    </row>
    <row r="78" spans="1:6" x14ac:dyDescent="0.25">
      <c r="A78" s="125" t="s">
        <v>129</v>
      </c>
      <c r="B78" s="126" t="s">
        <v>131</v>
      </c>
      <c r="C78" s="127">
        <v>0</v>
      </c>
      <c r="D78" s="127">
        <v>1045</v>
      </c>
      <c r="E78" s="127">
        <v>0</v>
      </c>
      <c r="F78" s="127">
        <v>0</v>
      </c>
    </row>
    <row r="79" spans="1:6" x14ac:dyDescent="0.25">
      <c r="A79" s="125" t="s">
        <v>143</v>
      </c>
      <c r="B79" s="126" t="s">
        <v>131</v>
      </c>
      <c r="C79" s="127">
        <v>0</v>
      </c>
      <c r="D79" s="127">
        <v>0</v>
      </c>
      <c r="E79" s="127">
        <v>0</v>
      </c>
      <c r="F79" s="127">
        <v>1875</v>
      </c>
    </row>
    <row r="80" spans="1:6" x14ac:dyDescent="0.25">
      <c r="A80" s="125" t="s">
        <v>165</v>
      </c>
      <c r="B80" s="126" t="s">
        <v>131</v>
      </c>
      <c r="C80" s="127">
        <v>0</v>
      </c>
      <c r="D80" s="127">
        <v>0</v>
      </c>
      <c r="E80" s="127">
        <v>0</v>
      </c>
      <c r="F80" s="127">
        <v>850</v>
      </c>
    </row>
    <row r="81" spans="1:6" x14ac:dyDescent="0.25">
      <c r="A81" s="125" t="s">
        <v>166</v>
      </c>
      <c r="B81" s="126" t="s">
        <v>131</v>
      </c>
      <c r="C81" s="127">
        <v>0</v>
      </c>
      <c r="D81" s="127">
        <v>835</v>
      </c>
      <c r="E81" s="127">
        <v>0</v>
      </c>
      <c r="F81" s="127">
        <v>0</v>
      </c>
    </row>
    <row r="82" spans="1:6" x14ac:dyDescent="0.25">
      <c r="A82" s="125" t="s">
        <v>116</v>
      </c>
      <c r="B82" s="126" t="s">
        <v>121</v>
      </c>
      <c r="C82" s="127">
        <v>0</v>
      </c>
      <c r="D82" s="127">
        <v>0</v>
      </c>
      <c r="E82" s="127">
        <v>612</v>
      </c>
      <c r="F82" s="127">
        <v>0</v>
      </c>
    </row>
    <row r="83" spans="1:6" x14ac:dyDescent="0.25">
      <c r="A83" s="125" t="s">
        <v>156</v>
      </c>
      <c r="B83" s="126" t="s">
        <v>121</v>
      </c>
      <c r="C83" s="127">
        <v>0</v>
      </c>
      <c r="D83" s="127">
        <v>0</v>
      </c>
      <c r="E83" s="127">
        <v>0</v>
      </c>
      <c r="F83" s="127">
        <v>1836</v>
      </c>
    </row>
    <row r="84" spans="1:6" x14ac:dyDescent="0.25">
      <c r="A84" s="125" t="s">
        <v>157</v>
      </c>
      <c r="B84" s="126" t="s">
        <v>121</v>
      </c>
      <c r="C84" s="127">
        <v>0</v>
      </c>
      <c r="D84" s="127">
        <v>0</v>
      </c>
      <c r="E84" s="127">
        <v>350</v>
      </c>
      <c r="F84" s="127">
        <v>0</v>
      </c>
    </row>
    <row r="85" spans="1:6" x14ac:dyDescent="0.25">
      <c r="A85" s="125" t="s">
        <v>177</v>
      </c>
      <c r="B85" s="126" t="s">
        <v>121</v>
      </c>
      <c r="C85" s="127">
        <v>0</v>
      </c>
      <c r="D85" s="127">
        <v>0</v>
      </c>
      <c r="E85" s="127">
        <v>225</v>
      </c>
      <c r="F85" s="127">
        <v>304</v>
      </c>
    </row>
    <row r="86" spans="1:6" x14ac:dyDescent="0.25">
      <c r="A86" s="125" t="s">
        <v>182</v>
      </c>
      <c r="B86" s="126" t="s">
        <v>121</v>
      </c>
      <c r="C86" s="127">
        <v>0</v>
      </c>
      <c r="D86" s="127">
        <v>0</v>
      </c>
      <c r="E86" s="127">
        <v>486</v>
      </c>
      <c r="F86" s="127">
        <v>0</v>
      </c>
    </row>
    <row r="87" spans="1:6" x14ac:dyDescent="0.25">
      <c r="A87" s="125" t="s">
        <v>184</v>
      </c>
      <c r="B87" s="126" t="s">
        <v>121</v>
      </c>
      <c r="C87" s="127">
        <v>0</v>
      </c>
      <c r="D87" s="127">
        <v>0</v>
      </c>
      <c r="E87" s="127">
        <v>563</v>
      </c>
      <c r="F87" s="127">
        <v>0</v>
      </c>
    </row>
    <row r="88" spans="1:6" x14ac:dyDescent="0.25">
      <c r="A88" s="125" t="s">
        <v>162</v>
      </c>
      <c r="B88" s="126" t="s">
        <v>163</v>
      </c>
      <c r="C88" s="127">
        <v>0</v>
      </c>
      <c r="D88" s="127">
        <v>0</v>
      </c>
      <c r="E88" s="127">
        <v>2536</v>
      </c>
      <c r="F88" s="127">
        <v>0</v>
      </c>
    </row>
    <row r="89" spans="1:6" x14ac:dyDescent="0.25">
      <c r="A89" s="125" t="s">
        <v>103</v>
      </c>
      <c r="B89" s="126" t="s">
        <v>106</v>
      </c>
      <c r="C89" s="127">
        <v>0</v>
      </c>
      <c r="D89" s="127">
        <v>0</v>
      </c>
      <c r="E89" s="127">
        <v>0</v>
      </c>
      <c r="F89" s="127">
        <v>184</v>
      </c>
    </row>
    <row r="90" spans="1:6" x14ac:dyDescent="0.25">
      <c r="A90" s="125" t="s">
        <v>160</v>
      </c>
      <c r="B90" s="126" t="s">
        <v>106</v>
      </c>
      <c r="C90" s="127">
        <v>0</v>
      </c>
      <c r="D90" s="127">
        <v>0</v>
      </c>
      <c r="E90" s="127">
        <v>0</v>
      </c>
      <c r="F90" s="127">
        <v>50</v>
      </c>
    </row>
    <row r="91" spans="1:6" x14ac:dyDescent="0.25">
      <c r="A91" s="125" t="s">
        <v>184</v>
      </c>
      <c r="B91" s="126" t="s">
        <v>106</v>
      </c>
      <c r="C91" s="127">
        <v>0</v>
      </c>
      <c r="D91" s="127">
        <v>0</v>
      </c>
      <c r="E91" s="127">
        <v>0</v>
      </c>
      <c r="F91" s="127">
        <v>46</v>
      </c>
    </row>
    <row r="92" spans="1:6" x14ac:dyDescent="0.25">
      <c r="A92" s="125" t="s">
        <v>116</v>
      </c>
      <c r="B92" s="126" t="s">
        <v>122</v>
      </c>
      <c r="C92" s="127">
        <v>544</v>
      </c>
      <c r="D92" s="127">
        <v>0</v>
      </c>
      <c r="E92" s="127">
        <v>0</v>
      </c>
      <c r="F92" s="127">
        <v>0</v>
      </c>
    </row>
    <row r="93" spans="1:6" x14ac:dyDescent="0.25">
      <c r="A93" s="125" t="s">
        <v>129</v>
      </c>
      <c r="B93" s="126" t="s">
        <v>122</v>
      </c>
      <c r="C93" s="127">
        <v>225.28</v>
      </c>
      <c r="D93" s="127">
        <v>0</v>
      </c>
      <c r="E93" s="127">
        <v>0</v>
      </c>
      <c r="F93" s="127">
        <v>0</v>
      </c>
    </row>
    <row r="94" spans="1:6" x14ac:dyDescent="0.25">
      <c r="A94" s="125" t="s">
        <v>151</v>
      </c>
      <c r="B94" s="126" t="s">
        <v>122</v>
      </c>
      <c r="C94" s="127">
        <v>110</v>
      </c>
      <c r="D94" s="127">
        <v>0</v>
      </c>
      <c r="E94" s="127">
        <v>0</v>
      </c>
      <c r="F94" s="127">
        <v>0</v>
      </c>
    </row>
    <row r="95" spans="1:6" x14ac:dyDescent="0.25">
      <c r="A95" s="125" t="s">
        <v>162</v>
      </c>
      <c r="B95" s="126" t="s">
        <v>122</v>
      </c>
      <c r="C95" s="127">
        <v>0</v>
      </c>
      <c r="D95" s="127">
        <v>0</v>
      </c>
      <c r="E95" s="127">
        <v>268</v>
      </c>
      <c r="F95" s="127">
        <v>0</v>
      </c>
    </row>
    <row r="96" spans="1:6" x14ac:dyDescent="0.25">
      <c r="A96" s="125" t="s">
        <v>182</v>
      </c>
      <c r="B96" s="126" t="s">
        <v>122</v>
      </c>
      <c r="C96" s="127">
        <v>0</v>
      </c>
      <c r="D96" s="127">
        <v>306</v>
      </c>
      <c r="E96" s="127">
        <v>0</v>
      </c>
      <c r="F96" s="127">
        <v>0</v>
      </c>
    </row>
    <row r="97" spans="1:6" x14ac:dyDescent="0.25">
      <c r="A97" s="125" t="s">
        <v>84</v>
      </c>
      <c r="B97" s="126" t="s">
        <v>90</v>
      </c>
      <c r="C97" s="127">
        <v>0</v>
      </c>
      <c r="D97" s="127">
        <v>280</v>
      </c>
      <c r="E97" s="127">
        <v>0</v>
      </c>
      <c r="F97" s="127">
        <v>0</v>
      </c>
    </row>
    <row r="98" spans="1:6" x14ac:dyDescent="0.25">
      <c r="A98" s="125" t="s">
        <v>177</v>
      </c>
      <c r="B98" s="126" t="s">
        <v>90</v>
      </c>
      <c r="C98" s="127">
        <v>0</v>
      </c>
      <c r="D98" s="127">
        <v>54</v>
      </c>
      <c r="E98" s="127">
        <v>0</v>
      </c>
      <c r="F98" s="127">
        <v>0</v>
      </c>
    </row>
    <row r="99" spans="1:6" x14ac:dyDescent="0.25">
      <c r="A99" s="125" t="s">
        <v>184</v>
      </c>
      <c r="B99" s="126" t="s">
        <v>90</v>
      </c>
      <c r="C99" s="127">
        <v>0</v>
      </c>
      <c r="D99" s="127">
        <v>92</v>
      </c>
      <c r="E99" s="127">
        <v>0</v>
      </c>
      <c r="F99" s="127">
        <v>0</v>
      </c>
    </row>
    <row r="100" spans="1:6" x14ac:dyDescent="0.25">
      <c r="A100" s="125" t="s">
        <v>116</v>
      </c>
      <c r="B100" s="126" t="s">
        <v>123</v>
      </c>
      <c r="C100" s="127">
        <v>0</v>
      </c>
      <c r="D100" s="127">
        <v>0</v>
      </c>
      <c r="E100" s="127">
        <v>0</v>
      </c>
      <c r="F100" s="127">
        <v>340</v>
      </c>
    </row>
    <row r="101" spans="1:6" x14ac:dyDescent="0.25">
      <c r="A101" s="125" t="s">
        <v>143</v>
      </c>
      <c r="B101" s="126" t="s">
        <v>123</v>
      </c>
      <c r="C101" s="127">
        <v>140</v>
      </c>
      <c r="D101" s="127">
        <v>0</v>
      </c>
      <c r="E101" s="127">
        <v>0</v>
      </c>
      <c r="F101" s="127">
        <v>0</v>
      </c>
    </row>
    <row r="102" spans="1:6" x14ac:dyDescent="0.25">
      <c r="A102" s="125" t="s">
        <v>150</v>
      </c>
      <c r="B102" s="126" t="s">
        <v>123</v>
      </c>
      <c r="C102" s="127">
        <v>0</v>
      </c>
      <c r="D102" s="127">
        <v>0</v>
      </c>
      <c r="E102" s="127">
        <v>0</v>
      </c>
      <c r="F102" s="127">
        <v>750</v>
      </c>
    </row>
    <row r="103" spans="1:6" x14ac:dyDescent="0.25">
      <c r="A103" s="125" t="s">
        <v>156</v>
      </c>
      <c r="B103" s="126" t="s">
        <v>123</v>
      </c>
      <c r="C103" s="127">
        <v>0</v>
      </c>
      <c r="D103" s="127">
        <v>0</v>
      </c>
      <c r="E103" s="127">
        <v>386</v>
      </c>
      <c r="F103" s="127">
        <v>0</v>
      </c>
    </row>
    <row r="104" spans="1:6" x14ac:dyDescent="0.25">
      <c r="A104" s="125" t="s">
        <v>172</v>
      </c>
      <c r="B104" s="126" t="s">
        <v>123</v>
      </c>
      <c r="C104" s="127">
        <v>0</v>
      </c>
      <c r="D104" s="127">
        <v>0</v>
      </c>
      <c r="E104" s="127">
        <v>0</v>
      </c>
      <c r="F104" s="127">
        <v>1600</v>
      </c>
    </row>
    <row r="105" spans="1:6" x14ac:dyDescent="0.25">
      <c r="A105" s="125" t="s">
        <v>185</v>
      </c>
      <c r="B105" s="126" t="s">
        <v>123</v>
      </c>
      <c r="C105" s="127">
        <v>0</v>
      </c>
      <c r="D105" s="127">
        <v>0</v>
      </c>
      <c r="E105" s="127">
        <v>0</v>
      </c>
      <c r="F105" s="127">
        <v>765</v>
      </c>
    </row>
    <row r="106" spans="1:6" x14ac:dyDescent="0.25">
      <c r="A106" s="125" t="s">
        <v>166</v>
      </c>
      <c r="B106" s="126" t="s">
        <v>168</v>
      </c>
      <c r="C106" s="127">
        <v>0</v>
      </c>
      <c r="D106" s="127">
        <v>313</v>
      </c>
      <c r="E106" s="127">
        <v>0</v>
      </c>
      <c r="F106" s="127">
        <v>0</v>
      </c>
    </row>
    <row r="107" spans="1:6" x14ac:dyDescent="0.25">
      <c r="A107" s="125" t="s">
        <v>177</v>
      </c>
      <c r="B107" s="126" t="s">
        <v>168</v>
      </c>
      <c r="C107" s="127">
        <v>0</v>
      </c>
      <c r="D107" s="127">
        <v>0</v>
      </c>
      <c r="E107" s="127">
        <v>108</v>
      </c>
      <c r="F107" s="127">
        <v>0</v>
      </c>
    </row>
    <row r="108" spans="1:6" x14ac:dyDescent="0.25">
      <c r="A108" s="125" t="s">
        <v>182</v>
      </c>
      <c r="B108" s="126" t="s">
        <v>168</v>
      </c>
      <c r="C108" s="127">
        <v>0</v>
      </c>
      <c r="D108" s="127">
        <v>0</v>
      </c>
      <c r="E108" s="127">
        <v>72</v>
      </c>
      <c r="F108" s="127">
        <v>0</v>
      </c>
    </row>
    <row r="109" spans="1:6" x14ac:dyDescent="0.25">
      <c r="A109" s="125" t="s">
        <v>184</v>
      </c>
      <c r="B109" s="126" t="s">
        <v>168</v>
      </c>
      <c r="C109" s="127">
        <v>0</v>
      </c>
      <c r="D109" s="127">
        <v>0</v>
      </c>
      <c r="E109" s="127">
        <v>258</v>
      </c>
      <c r="F109" s="127">
        <v>0</v>
      </c>
    </row>
    <row r="110" spans="1:6" x14ac:dyDescent="0.25">
      <c r="A110" s="125" t="s">
        <v>143</v>
      </c>
      <c r="B110" s="126" t="s">
        <v>145</v>
      </c>
      <c r="C110" s="127">
        <v>0</v>
      </c>
      <c r="D110" s="127">
        <v>0</v>
      </c>
      <c r="E110" s="127">
        <v>0</v>
      </c>
      <c r="F110" s="127">
        <v>125</v>
      </c>
    </row>
    <row r="111" spans="1:6" x14ac:dyDescent="0.25">
      <c r="A111" s="125" t="s">
        <v>162</v>
      </c>
      <c r="B111" s="126" t="s">
        <v>145</v>
      </c>
      <c r="C111" s="127">
        <v>0</v>
      </c>
      <c r="D111" s="127">
        <v>685</v>
      </c>
      <c r="E111" s="127">
        <v>0</v>
      </c>
      <c r="F111" s="127">
        <v>0</v>
      </c>
    </row>
    <row r="112" spans="1:6" x14ac:dyDescent="0.25">
      <c r="A112" s="125" t="s">
        <v>103</v>
      </c>
      <c r="B112" s="126" t="s">
        <v>107</v>
      </c>
      <c r="C112" s="127">
        <v>0</v>
      </c>
      <c r="D112" s="127">
        <v>92</v>
      </c>
      <c r="E112" s="127">
        <v>1104</v>
      </c>
      <c r="F112" s="127">
        <v>0</v>
      </c>
    </row>
    <row r="113" spans="1:6" x14ac:dyDescent="0.25">
      <c r="A113" s="125" t="s">
        <v>143</v>
      </c>
      <c r="B113" s="126" t="s">
        <v>107</v>
      </c>
      <c r="C113" s="127">
        <v>0</v>
      </c>
      <c r="D113" s="127">
        <v>0</v>
      </c>
      <c r="E113" s="127">
        <v>0</v>
      </c>
      <c r="F113" s="127">
        <v>250</v>
      </c>
    </row>
    <row r="114" spans="1:6" x14ac:dyDescent="0.25">
      <c r="A114" s="125" t="s">
        <v>160</v>
      </c>
      <c r="B114" s="126" t="s">
        <v>107</v>
      </c>
      <c r="C114" s="127">
        <v>128</v>
      </c>
      <c r="D114" s="127">
        <v>0</v>
      </c>
      <c r="E114" s="127">
        <v>0</v>
      </c>
      <c r="F114" s="127">
        <v>0</v>
      </c>
    </row>
    <row r="115" spans="1:6" x14ac:dyDescent="0.25">
      <c r="A115" s="125" t="s">
        <v>84</v>
      </c>
      <c r="B115" s="126" t="s">
        <v>91</v>
      </c>
      <c r="C115" s="127">
        <v>62</v>
      </c>
      <c r="D115" s="127">
        <v>0</v>
      </c>
      <c r="E115" s="127">
        <v>0</v>
      </c>
      <c r="F115" s="127">
        <v>0</v>
      </c>
    </row>
    <row r="116" spans="1:6" x14ac:dyDescent="0.25">
      <c r="A116" s="125" t="s">
        <v>176</v>
      </c>
      <c r="B116" s="126" t="s">
        <v>91</v>
      </c>
      <c r="C116" s="127">
        <v>0</v>
      </c>
      <c r="D116" s="127">
        <v>0</v>
      </c>
      <c r="E116" s="127">
        <v>1701</v>
      </c>
      <c r="F116" s="127">
        <v>0</v>
      </c>
    </row>
    <row r="117" spans="1:6" x14ac:dyDescent="0.25">
      <c r="A117" s="125" t="s">
        <v>143</v>
      </c>
      <c r="B117" s="126" t="s">
        <v>146</v>
      </c>
      <c r="C117" s="127">
        <v>0</v>
      </c>
      <c r="D117" s="127">
        <v>600</v>
      </c>
      <c r="E117" s="127">
        <v>0</v>
      </c>
      <c r="F117" s="127">
        <v>0</v>
      </c>
    </row>
    <row r="118" spans="1:6" x14ac:dyDescent="0.25">
      <c r="A118" s="125" t="s">
        <v>156</v>
      </c>
      <c r="B118" s="126" t="s">
        <v>146</v>
      </c>
      <c r="C118" s="127">
        <v>0</v>
      </c>
      <c r="D118" s="127">
        <v>698</v>
      </c>
      <c r="E118" s="127">
        <v>0</v>
      </c>
      <c r="F118" s="127">
        <v>0</v>
      </c>
    </row>
    <row r="119" spans="1:6" x14ac:dyDescent="0.25">
      <c r="A119" s="125" t="s">
        <v>162</v>
      </c>
      <c r="B119" s="126" t="s">
        <v>146</v>
      </c>
      <c r="C119" s="127">
        <v>0</v>
      </c>
      <c r="D119" s="127">
        <v>421</v>
      </c>
      <c r="E119" s="127">
        <v>0</v>
      </c>
      <c r="F119" s="127">
        <v>842</v>
      </c>
    </row>
    <row r="120" spans="1:6" x14ac:dyDescent="0.25">
      <c r="A120" s="125" t="s">
        <v>186</v>
      </c>
      <c r="B120" s="126" t="s">
        <v>146</v>
      </c>
      <c r="C120" s="127">
        <v>236</v>
      </c>
      <c r="D120" s="127">
        <v>0</v>
      </c>
      <c r="E120" s="127">
        <v>0</v>
      </c>
      <c r="F120" s="127">
        <v>0</v>
      </c>
    </row>
    <row r="121" spans="1:6" x14ac:dyDescent="0.25">
      <c r="A121" s="125" t="s">
        <v>166</v>
      </c>
      <c r="B121" s="126" t="s">
        <v>169</v>
      </c>
      <c r="C121" s="127">
        <v>0</v>
      </c>
      <c r="D121" s="127">
        <v>0</v>
      </c>
      <c r="E121" s="127">
        <v>0</v>
      </c>
      <c r="F121" s="127">
        <v>348</v>
      </c>
    </row>
    <row r="122" spans="1:6" x14ac:dyDescent="0.25">
      <c r="A122" s="125" t="s">
        <v>184</v>
      </c>
      <c r="B122" s="126" t="s">
        <v>169</v>
      </c>
      <c r="C122" s="127">
        <v>0</v>
      </c>
      <c r="D122" s="127">
        <v>0</v>
      </c>
      <c r="E122" s="127">
        <v>46</v>
      </c>
      <c r="F122" s="127">
        <v>0</v>
      </c>
    </row>
    <row r="123" spans="1:6" x14ac:dyDescent="0.25">
      <c r="A123" s="125" t="s">
        <v>151</v>
      </c>
      <c r="B123" s="126" t="s">
        <v>152</v>
      </c>
      <c r="C123" s="127">
        <v>552</v>
      </c>
      <c r="D123" s="127">
        <v>0</v>
      </c>
      <c r="E123" s="127">
        <v>0</v>
      </c>
      <c r="F123" s="127">
        <v>0</v>
      </c>
    </row>
    <row r="124" spans="1:6" x14ac:dyDescent="0.25">
      <c r="A124" s="125" t="s">
        <v>177</v>
      </c>
      <c r="B124" s="126" t="s">
        <v>152</v>
      </c>
      <c r="C124" s="127">
        <v>272</v>
      </c>
      <c r="D124" s="127">
        <v>0</v>
      </c>
      <c r="E124" s="127">
        <v>0</v>
      </c>
      <c r="F124" s="127">
        <v>0</v>
      </c>
    </row>
    <row r="125" spans="1:6" x14ac:dyDescent="0.25">
      <c r="A125" s="125" t="s">
        <v>162</v>
      </c>
      <c r="B125" s="126" t="s">
        <v>164</v>
      </c>
      <c r="C125" s="127">
        <v>0</v>
      </c>
      <c r="D125" s="127">
        <v>256</v>
      </c>
      <c r="E125" s="127">
        <v>0</v>
      </c>
      <c r="F125" s="127">
        <v>0</v>
      </c>
    </row>
    <row r="126" spans="1:6" x14ac:dyDescent="0.25">
      <c r="A126" s="125" t="s">
        <v>165</v>
      </c>
      <c r="B126" s="126" t="s">
        <v>164</v>
      </c>
      <c r="C126" s="127">
        <v>0</v>
      </c>
      <c r="D126" s="127">
        <v>122</v>
      </c>
      <c r="E126" s="127">
        <v>0</v>
      </c>
      <c r="F126" s="127">
        <v>0</v>
      </c>
    </row>
    <row r="127" spans="1:6" x14ac:dyDescent="0.25">
      <c r="A127" s="125" t="s">
        <v>135</v>
      </c>
      <c r="B127" s="126" t="s">
        <v>138</v>
      </c>
      <c r="C127" s="127">
        <v>0</v>
      </c>
      <c r="D127" s="127">
        <v>0</v>
      </c>
      <c r="E127" s="127">
        <v>35</v>
      </c>
      <c r="F127" s="127">
        <v>0</v>
      </c>
    </row>
    <row r="128" spans="1:6" x14ac:dyDescent="0.25">
      <c r="A128" s="125" t="s">
        <v>156</v>
      </c>
      <c r="B128" s="126" t="s">
        <v>138</v>
      </c>
      <c r="C128" s="127">
        <v>0</v>
      </c>
      <c r="D128" s="127">
        <v>154</v>
      </c>
      <c r="E128" s="127">
        <v>0</v>
      </c>
      <c r="F128" s="127">
        <v>0</v>
      </c>
    </row>
    <row r="129" spans="1:6" x14ac:dyDescent="0.25">
      <c r="A129" s="125" t="s">
        <v>103</v>
      </c>
      <c r="B129" s="126" t="s">
        <v>108</v>
      </c>
      <c r="C129" s="127">
        <v>147</v>
      </c>
      <c r="D129" s="127">
        <v>0</v>
      </c>
      <c r="E129" s="127">
        <v>0</v>
      </c>
      <c r="F129" s="127">
        <v>0</v>
      </c>
    </row>
    <row r="130" spans="1:6" x14ac:dyDescent="0.25">
      <c r="A130" s="125" t="s">
        <v>103</v>
      </c>
      <c r="B130" s="126" t="s">
        <v>109</v>
      </c>
      <c r="C130" s="127">
        <v>0</v>
      </c>
      <c r="D130" s="127">
        <v>5152</v>
      </c>
      <c r="E130" s="127">
        <v>0</v>
      </c>
      <c r="F130" s="127">
        <v>0</v>
      </c>
    </row>
    <row r="131" spans="1:6" x14ac:dyDescent="0.25">
      <c r="A131" s="125" t="s">
        <v>116</v>
      </c>
      <c r="B131" s="126" t="s">
        <v>109</v>
      </c>
      <c r="C131" s="127">
        <v>0</v>
      </c>
      <c r="D131" s="127">
        <v>8926</v>
      </c>
      <c r="E131" s="127">
        <v>0</v>
      </c>
      <c r="F131" s="127">
        <v>0</v>
      </c>
    </row>
    <row r="132" spans="1:6" x14ac:dyDescent="0.25">
      <c r="A132" s="125" t="s">
        <v>143</v>
      </c>
      <c r="B132" s="126" t="s">
        <v>109</v>
      </c>
      <c r="C132" s="127">
        <v>0</v>
      </c>
      <c r="D132" s="127">
        <v>250</v>
      </c>
      <c r="E132" s="127">
        <v>0</v>
      </c>
      <c r="F132" s="127">
        <v>0</v>
      </c>
    </row>
    <row r="133" spans="1:6" x14ac:dyDescent="0.25">
      <c r="A133" s="125" t="s">
        <v>166</v>
      </c>
      <c r="B133" s="126" t="s">
        <v>109</v>
      </c>
      <c r="C133" s="127">
        <v>0</v>
      </c>
      <c r="D133" s="127">
        <v>695</v>
      </c>
      <c r="E133" s="127">
        <v>0</v>
      </c>
      <c r="F133" s="127">
        <v>0</v>
      </c>
    </row>
    <row r="134" spans="1:6" x14ac:dyDescent="0.25">
      <c r="A134" s="125" t="s">
        <v>172</v>
      </c>
      <c r="B134" s="126" t="s">
        <v>109</v>
      </c>
      <c r="C134" s="127">
        <v>0</v>
      </c>
      <c r="D134" s="127">
        <v>960</v>
      </c>
      <c r="E134" s="127">
        <v>0</v>
      </c>
      <c r="F134" s="127">
        <v>0</v>
      </c>
    </row>
    <row r="135" spans="1:6" x14ac:dyDescent="0.25">
      <c r="A135" s="125" t="s">
        <v>176</v>
      </c>
      <c r="B135" s="126" t="s">
        <v>109</v>
      </c>
      <c r="C135" s="127">
        <v>0</v>
      </c>
      <c r="D135" s="127">
        <v>0</v>
      </c>
      <c r="E135" s="127">
        <v>236</v>
      </c>
      <c r="F135" s="127">
        <v>0</v>
      </c>
    </row>
    <row r="136" spans="1:6" x14ac:dyDescent="0.25">
      <c r="A136" s="125" t="s">
        <v>177</v>
      </c>
      <c r="B136" s="126" t="s">
        <v>179</v>
      </c>
      <c r="C136" s="127">
        <v>240</v>
      </c>
      <c r="D136" s="127">
        <v>0</v>
      </c>
      <c r="E136" s="127">
        <v>0</v>
      </c>
      <c r="F136" s="127">
        <v>0</v>
      </c>
    </row>
    <row r="137" spans="1:6" x14ac:dyDescent="0.25">
      <c r="A137" s="128" t="s">
        <v>98</v>
      </c>
      <c r="B137" s="129" t="s">
        <v>100</v>
      </c>
      <c r="C137" s="130">
        <v>544</v>
      </c>
      <c r="D137" s="130">
        <v>0</v>
      </c>
      <c r="E137" s="130">
        <v>0</v>
      </c>
      <c r="F137" s="130">
        <v>0</v>
      </c>
    </row>
    <row r="138" spans="1:6" x14ac:dyDescent="0.25">
      <c r="A138" s="125" t="s">
        <v>162</v>
      </c>
      <c r="B138" s="126" t="s">
        <v>100</v>
      </c>
      <c r="C138" s="127">
        <v>0</v>
      </c>
      <c r="D138" s="127">
        <v>0</v>
      </c>
      <c r="E138" s="127">
        <v>442</v>
      </c>
      <c r="F138" s="127">
        <v>0</v>
      </c>
    </row>
    <row r="139" spans="1:6" x14ac:dyDescent="0.25">
      <c r="A139" s="125" t="s">
        <v>166</v>
      </c>
      <c r="B139" s="126" t="s">
        <v>100</v>
      </c>
      <c r="C139" s="127">
        <v>0</v>
      </c>
      <c r="D139" s="127">
        <v>0</v>
      </c>
      <c r="E139" s="127">
        <v>2088</v>
      </c>
      <c r="F139" s="127">
        <v>0</v>
      </c>
    </row>
    <row r="140" spans="1:6" x14ac:dyDescent="0.25">
      <c r="A140" s="125" t="s">
        <v>177</v>
      </c>
      <c r="B140" s="126" t="s">
        <v>100</v>
      </c>
      <c r="C140" s="127">
        <v>0</v>
      </c>
      <c r="D140" s="127">
        <v>0</v>
      </c>
      <c r="E140" s="127">
        <v>0</v>
      </c>
      <c r="F140" s="127">
        <v>300</v>
      </c>
    </row>
    <row r="141" spans="1:6" x14ac:dyDescent="0.25">
      <c r="A141" s="125" t="s">
        <v>182</v>
      </c>
      <c r="B141" s="126" t="s">
        <v>100</v>
      </c>
      <c r="C141" s="127">
        <v>0</v>
      </c>
      <c r="D141" s="127">
        <v>0</v>
      </c>
      <c r="E141" s="127">
        <v>0</v>
      </c>
      <c r="F141" s="127">
        <v>123</v>
      </c>
    </row>
    <row r="142" spans="1:6" x14ac:dyDescent="0.25">
      <c r="A142" s="125" t="s">
        <v>184</v>
      </c>
      <c r="B142" s="126" t="s">
        <v>100</v>
      </c>
      <c r="C142" s="127">
        <v>0</v>
      </c>
      <c r="D142" s="127">
        <v>0</v>
      </c>
      <c r="E142" s="127">
        <v>0</v>
      </c>
      <c r="F142" s="127">
        <v>856</v>
      </c>
    </row>
    <row r="143" spans="1:6" x14ac:dyDescent="0.25">
      <c r="A143" s="125" t="s">
        <v>157</v>
      </c>
      <c r="B143" s="126" t="s">
        <v>158</v>
      </c>
      <c r="C143" s="127">
        <v>0</v>
      </c>
      <c r="D143" s="127">
        <v>98</v>
      </c>
      <c r="E143" s="127">
        <v>0</v>
      </c>
      <c r="F143" s="127">
        <v>0</v>
      </c>
    </row>
    <row r="144" spans="1:6" x14ac:dyDescent="0.25">
      <c r="A144" s="125" t="s">
        <v>103</v>
      </c>
      <c r="B144" s="126" t="s">
        <v>110</v>
      </c>
      <c r="C144" s="127">
        <v>0</v>
      </c>
      <c r="D144" s="127">
        <v>0</v>
      </c>
      <c r="E144" s="127">
        <v>0</v>
      </c>
      <c r="F144" s="127">
        <v>552</v>
      </c>
    </row>
    <row r="145" spans="1:6" x14ac:dyDescent="0.25">
      <c r="A145" s="125" t="s">
        <v>129</v>
      </c>
      <c r="B145" s="126" t="s">
        <v>110</v>
      </c>
      <c r="C145" s="127">
        <v>0</v>
      </c>
      <c r="D145" s="127">
        <v>0</v>
      </c>
      <c r="E145" s="127">
        <v>198</v>
      </c>
      <c r="F145" s="127">
        <v>0</v>
      </c>
    </row>
    <row r="146" spans="1:6" x14ac:dyDescent="0.25">
      <c r="A146" s="125" t="s">
        <v>133</v>
      </c>
      <c r="B146" s="126" t="s">
        <v>110</v>
      </c>
      <c r="C146" s="127">
        <v>0</v>
      </c>
      <c r="D146" s="127">
        <v>0</v>
      </c>
      <c r="E146" s="127">
        <v>288</v>
      </c>
      <c r="F146" s="127">
        <v>0</v>
      </c>
    </row>
    <row r="147" spans="1:6" x14ac:dyDescent="0.25">
      <c r="A147" s="125" t="s">
        <v>166</v>
      </c>
      <c r="B147" s="126" t="s">
        <v>110</v>
      </c>
      <c r="C147" s="127">
        <v>0</v>
      </c>
      <c r="D147" s="127">
        <v>0</v>
      </c>
      <c r="E147" s="127">
        <v>0</v>
      </c>
      <c r="F147" s="127">
        <v>887</v>
      </c>
    </row>
    <row r="148" spans="1:6" x14ac:dyDescent="0.25">
      <c r="A148" s="125" t="s">
        <v>151</v>
      </c>
      <c r="B148" s="126" t="s">
        <v>153</v>
      </c>
      <c r="C148" s="127">
        <v>0</v>
      </c>
      <c r="D148" s="127">
        <v>0</v>
      </c>
      <c r="E148" s="127">
        <v>0</v>
      </c>
      <c r="F148" s="127">
        <v>1035</v>
      </c>
    </row>
    <row r="149" spans="1:6" x14ac:dyDescent="0.25">
      <c r="A149" s="125" t="s">
        <v>166</v>
      </c>
      <c r="B149" s="126" t="s">
        <v>153</v>
      </c>
      <c r="C149" s="127">
        <v>0</v>
      </c>
      <c r="D149" s="127">
        <v>0</v>
      </c>
      <c r="E149" s="127">
        <v>522</v>
      </c>
      <c r="F149" s="127">
        <v>0</v>
      </c>
    </row>
    <row r="150" spans="1:6" x14ac:dyDescent="0.25">
      <c r="A150" s="125" t="s">
        <v>116</v>
      </c>
      <c r="B150" s="126" t="s">
        <v>124</v>
      </c>
      <c r="C150" s="127">
        <v>0</v>
      </c>
      <c r="D150" s="127">
        <v>0</v>
      </c>
      <c r="E150" s="127">
        <v>2261</v>
      </c>
      <c r="F150" s="127">
        <v>0</v>
      </c>
    </row>
    <row r="151" spans="1:6" x14ac:dyDescent="0.25">
      <c r="A151" s="125" t="s">
        <v>150</v>
      </c>
      <c r="B151" s="126" t="s">
        <v>124</v>
      </c>
      <c r="C151" s="127">
        <v>0</v>
      </c>
      <c r="D151" s="127">
        <v>0</v>
      </c>
      <c r="E151" s="127">
        <v>1750</v>
      </c>
      <c r="F151" s="127">
        <v>0</v>
      </c>
    </row>
    <row r="152" spans="1:6" x14ac:dyDescent="0.25">
      <c r="A152" s="125" t="s">
        <v>160</v>
      </c>
      <c r="B152" s="126" t="s">
        <v>124</v>
      </c>
      <c r="C152" s="127">
        <v>240</v>
      </c>
      <c r="D152" s="127">
        <v>0</v>
      </c>
      <c r="E152" s="127">
        <v>0</v>
      </c>
      <c r="F152" s="127">
        <v>0</v>
      </c>
    </row>
    <row r="153" spans="1:6" x14ac:dyDescent="0.25">
      <c r="A153" s="125" t="s">
        <v>177</v>
      </c>
      <c r="B153" s="126" t="s">
        <v>124</v>
      </c>
      <c r="C153" s="127">
        <v>0</v>
      </c>
      <c r="D153" s="127">
        <v>0</v>
      </c>
      <c r="E153" s="127">
        <v>420</v>
      </c>
      <c r="F153" s="127">
        <v>0</v>
      </c>
    </row>
    <row r="154" spans="1:6" x14ac:dyDescent="0.25">
      <c r="A154" s="125" t="s">
        <v>182</v>
      </c>
      <c r="B154" s="126" t="s">
        <v>124</v>
      </c>
      <c r="C154" s="127">
        <v>693</v>
      </c>
      <c r="D154" s="127">
        <v>0</v>
      </c>
      <c r="E154" s="127">
        <v>0</v>
      </c>
      <c r="F154" s="127">
        <v>0</v>
      </c>
    </row>
    <row r="155" spans="1:6" x14ac:dyDescent="0.25">
      <c r="A155" s="125" t="s">
        <v>166</v>
      </c>
      <c r="B155" s="126" t="s">
        <v>170</v>
      </c>
      <c r="C155" s="127">
        <v>0</v>
      </c>
      <c r="D155" s="127">
        <v>1044</v>
      </c>
      <c r="E155" s="127">
        <v>0</v>
      </c>
      <c r="F155" s="127">
        <v>0</v>
      </c>
    </row>
    <row r="156" spans="1:6" x14ac:dyDescent="0.25">
      <c r="A156" s="125" t="s">
        <v>186</v>
      </c>
      <c r="B156" s="126" t="s">
        <v>170</v>
      </c>
      <c r="C156" s="127">
        <v>0</v>
      </c>
      <c r="D156" s="127">
        <v>865</v>
      </c>
      <c r="E156" s="127">
        <v>0</v>
      </c>
      <c r="F156" s="127">
        <v>0</v>
      </c>
    </row>
    <row r="157" spans="1:6" x14ac:dyDescent="0.25">
      <c r="A157" s="125" t="s">
        <v>135</v>
      </c>
      <c r="B157" s="126" t="s">
        <v>139</v>
      </c>
      <c r="C157" s="127">
        <v>0</v>
      </c>
      <c r="D157" s="127">
        <v>42</v>
      </c>
      <c r="E157" s="127">
        <v>0</v>
      </c>
      <c r="F157" s="127">
        <v>0</v>
      </c>
    </row>
    <row r="158" spans="1:6" x14ac:dyDescent="0.25">
      <c r="A158" s="125" t="s">
        <v>177</v>
      </c>
      <c r="B158" s="126" t="s">
        <v>180</v>
      </c>
      <c r="C158" s="127">
        <v>96</v>
      </c>
      <c r="D158" s="127">
        <v>0</v>
      </c>
      <c r="E158" s="127">
        <v>0</v>
      </c>
      <c r="F158" s="127">
        <v>0</v>
      </c>
    </row>
    <row r="159" spans="1:6" x14ac:dyDescent="0.25">
      <c r="A159" s="125" t="s">
        <v>135</v>
      </c>
      <c r="B159" s="126" t="s">
        <v>140</v>
      </c>
      <c r="C159" s="127">
        <v>0</v>
      </c>
      <c r="D159" s="127">
        <v>0</v>
      </c>
      <c r="E159" s="127">
        <v>168</v>
      </c>
      <c r="F159" s="127">
        <v>0</v>
      </c>
    </row>
    <row r="160" spans="1:6" x14ac:dyDescent="0.25">
      <c r="A160" s="125" t="s">
        <v>143</v>
      </c>
      <c r="B160" s="126" t="s">
        <v>140</v>
      </c>
      <c r="C160" s="127">
        <v>0</v>
      </c>
      <c r="D160" s="127">
        <v>0</v>
      </c>
      <c r="E160" s="127">
        <v>187</v>
      </c>
      <c r="F160" s="127">
        <v>0</v>
      </c>
    </row>
    <row r="161" spans="1:6" x14ac:dyDescent="0.25">
      <c r="A161" s="125" t="s">
        <v>151</v>
      </c>
      <c r="B161" s="126" t="s">
        <v>140</v>
      </c>
      <c r="C161" s="127">
        <v>0</v>
      </c>
      <c r="D161" s="127">
        <v>0</v>
      </c>
      <c r="E161" s="127">
        <v>0</v>
      </c>
      <c r="F161" s="127">
        <v>1104</v>
      </c>
    </row>
    <row r="162" spans="1:6" x14ac:dyDescent="0.25">
      <c r="A162" s="125" t="s">
        <v>103</v>
      </c>
      <c r="B162" s="126" t="s">
        <v>111</v>
      </c>
      <c r="C162" s="127">
        <v>0</v>
      </c>
      <c r="D162" s="127">
        <v>0</v>
      </c>
      <c r="E162" s="127">
        <v>368</v>
      </c>
      <c r="F162" s="127">
        <v>0</v>
      </c>
    </row>
    <row r="163" spans="1:6" x14ac:dyDescent="0.25">
      <c r="A163" s="125" t="s">
        <v>116</v>
      </c>
      <c r="B163" s="126" t="s">
        <v>111</v>
      </c>
      <c r="C163" s="127">
        <v>0</v>
      </c>
      <c r="D163" s="127">
        <v>0</v>
      </c>
      <c r="E163" s="127">
        <v>1020</v>
      </c>
      <c r="F163" s="127">
        <v>0</v>
      </c>
    </row>
    <row r="164" spans="1:6" x14ac:dyDescent="0.25">
      <c r="A164" s="125" t="s">
        <v>156</v>
      </c>
      <c r="B164" s="126" t="s">
        <v>111</v>
      </c>
      <c r="C164" s="127">
        <v>0</v>
      </c>
      <c r="D164" s="127">
        <v>826</v>
      </c>
      <c r="E164" s="127">
        <v>0</v>
      </c>
      <c r="F164" s="127">
        <v>0</v>
      </c>
    </row>
    <row r="165" spans="1:6" x14ac:dyDescent="0.25">
      <c r="A165" s="125" t="s">
        <v>162</v>
      </c>
      <c r="B165" s="126" t="s">
        <v>111</v>
      </c>
      <c r="C165" s="127">
        <v>0</v>
      </c>
      <c r="D165" s="127">
        <v>599</v>
      </c>
      <c r="E165" s="127">
        <v>0</v>
      </c>
      <c r="F165" s="127">
        <v>0</v>
      </c>
    </row>
    <row r="166" spans="1:6" x14ac:dyDescent="0.25">
      <c r="A166" s="125" t="s">
        <v>185</v>
      </c>
      <c r="B166" s="126" t="s">
        <v>111</v>
      </c>
      <c r="C166" s="127">
        <v>0</v>
      </c>
      <c r="D166" s="127">
        <v>0</v>
      </c>
      <c r="E166" s="127">
        <v>0</v>
      </c>
      <c r="F166" s="127">
        <v>1050</v>
      </c>
    </row>
    <row r="167" spans="1:6" x14ac:dyDescent="0.25">
      <c r="A167" s="125" t="s">
        <v>103</v>
      </c>
      <c r="B167" s="126" t="s">
        <v>112</v>
      </c>
      <c r="C167" s="127">
        <v>3087</v>
      </c>
      <c r="D167" s="127">
        <v>0</v>
      </c>
      <c r="E167" s="127">
        <v>0</v>
      </c>
      <c r="F167" s="127">
        <v>0</v>
      </c>
    </row>
    <row r="168" spans="1:6" x14ac:dyDescent="0.25">
      <c r="A168" s="125" t="s">
        <v>157</v>
      </c>
      <c r="B168" s="126" t="s">
        <v>112</v>
      </c>
      <c r="C168" s="127">
        <v>0</v>
      </c>
      <c r="D168" s="127">
        <v>420</v>
      </c>
      <c r="E168" s="127">
        <v>0</v>
      </c>
      <c r="F168" s="127">
        <v>0</v>
      </c>
    </row>
    <row r="169" spans="1:6" x14ac:dyDescent="0.25">
      <c r="A169" s="125" t="s">
        <v>84</v>
      </c>
      <c r="B169" s="126" t="s">
        <v>92</v>
      </c>
      <c r="C169" s="127">
        <v>0</v>
      </c>
      <c r="D169" s="127">
        <v>1560</v>
      </c>
      <c r="E169" s="127">
        <v>936</v>
      </c>
      <c r="F169" s="127">
        <v>0</v>
      </c>
    </row>
    <row r="170" spans="1:6" x14ac:dyDescent="0.25">
      <c r="A170" s="125" t="s">
        <v>143</v>
      </c>
      <c r="B170" s="126" t="s">
        <v>92</v>
      </c>
      <c r="C170" s="127">
        <v>0</v>
      </c>
      <c r="D170" s="127">
        <v>0</v>
      </c>
      <c r="E170" s="127">
        <v>0</v>
      </c>
      <c r="F170" s="127">
        <v>100</v>
      </c>
    </row>
    <row r="171" spans="1:6" x14ac:dyDescent="0.25">
      <c r="A171" s="125" t="s">
        <v>151</v>
      </c>
      <c r="B171" s="126" t="s">
        <v>92</v>
      </c>
      <c r="C171" s="127">
        <v>0</v>
      </c>
      <c r="D171" s="127">
        <v>1150</v>
      </c>
      <c r="E171" s="127">
        <v>0</v>
      </c>
      <c r="F171" s="127">
        <v>0</v>
      </c>
    </row>
    <row r="172" spans="1:6" x14ac:dyDescent="0.25">
      <c r="A172" s="125" t="s">
        <v>156</v>
      </c>
      <c r="B172" s="126" t="s">
        <v>92</v>
      </c>
      <c r="C172" s="127">
        <v>0</v>
      </c>
      <c r="D172" s="127">
        <v>0</v>
      </c>
      <c r="E172" s="127">
        <v>0</v>
      </c>
      <c r="F172" s="127">
        <v>3376</v>
      </c>
    </row>
    <row r="173" spans="1:6" x14ac:dyDescent="0.25">
      <c r="A173" s="125" t="s">
        <v>162</v>
      </c>
      <c r="B173" s="126" t="s">
        <v>92</v>
      </c>
      <c r="C173" s="127">
        <v>0</v>
      </c>
      <c r="D173" s="127">
        <v>0</v>
      </c>
      <c r="E173" s="127">
        <v>202</v>
      </c>
      <c r="F173" s="127">
        <v>0</v>
      </c>
    </row>
    <row r="174" spans="1:6" x14ac:dyDescent="0.25">
      <c r="A174" s="125" t="s">
        <v>173</v>
      </c>
      <c r="B174" s="126" t="s">
        <v>92</v>
      </c>
      <c r="C174" s="127">
        <v>0</v>
      </c>
      <c r="D174" s="127">
        <v>0</v>
      </c>
      <c r="E174" s="127">
        <v>390</v>
      </c>
      <c r="F174" s="127">
        <v>0</v>
      </c>
    </row>
    <row r="175" spans="1:6" x14ac:dyDescent="0.25">
      <c r="A175" s="125" t="s">
        <v>186</v>
      </c>
      <c r="B175" s="126" t="s">
        <v>92</v>
      </c>
      <c r="C175" s="127">
        <v>0</v>
      </c>
      <c r="D175" s="127">
        <v>0</v>
      </c>
      <c r="E175" s="127">
        <v>0</v>
      </c>
      <c r="F175" s="127">
        <v>369</v>
      </c>
    </row>
    <row r="176" spans="1:6" x14ac:dyDescent="0.25">
      <c r="A176" s="125" t="s">
        <v>177</v>
      </c>
      <c r="B176" s="126" t="s">
        <v>181</v>
      </c>
      <c r="C176" s="127">
        <v>126</v>
      </c>
      <c r="D176" s="127">
        <v>0</v>
      </c>
      <c r="E176" s="127">
        <v>0</v>
      </c>
      <c r="F176" s="127">
        <v>0</v>
      </c>
    </row>
    <row r="177" spans="1:6" x14ac:dyDescent="0.25">
      <c r="A177" s="125" t="s">
        <v>182</v>
      </c>
      <c r="B177" s="126" t="s">
        <v>183</v>
      </c>
      <c r="C177" s="127">
        <v>0</v>
      </c>
      <c r="D177" s="127">
        <v>0</v>
      </c>
      <c r="E177" s="127">
        <v>360</v>
      </c>
      <c r="F177" s="127">
        <v>378</v>
      </c>
    </row>
    <row r="178" spans="1:6" x14ac:dyDescent="0.25">
      <c r="A178" s="125" t="s">
        <v>184</v>
      </c>
      <c r="B178" s="126" t="s">
        <v>183</v>
      </c>
      <c r="C178" s="127">
        <v>253</v>
      </c>
      <c r="D178" s="127">
        <v>0</v>
      </c>
      <c r="E178" s="127">
        <v>276</v>
      </c>
      <c r="F178" s="127">
        <v>0</v>
      </c>
    </row>
    <row r="179" spans="1:6" x14ac:dyDescent="0.25">
      <c r="A179" s="125" t="s">
        <v>103</v>
      </c>
      <c r="B179" s="126" t="s">
        <v>113</v>
      </c>
      <c r="C179" s="127">
        <v>2646</v>
      </c>
      <c r="D179" s="127">
        <v>0</v>
      </c>
      <c r="E179" s="127">
        <v>419.52</v>
      </c>
      <c r="F179" s="127">
        <v>1101</v>
      </c>
    </row>
    <row r="180" spans="1:6" x14ac:dyDescent="0.25">
      <c r="A180" s="125" t="s">
        <v>116</v>
      </c>
      <c r="B180" s="126" t="s">
        <v>113</v>
      </c>
      <c r="C180" s="127">
        <v>0</v>
      </c>
      <c r="D180" s="127">
        <v>0</v>
      </c>
      <c r="E180" s="127">
        <v>0</v>
      </c>
      <c r="F180" s="127">
        <v>510</v>
      </c>
    </row>
    <row r="181" spans="1:6" x14ac:dyDescent="0.25">
      <c r="A181" s="125" t="s">
        <v>129</v>
      </c>
      <c r="B181" s="126" t="s">
        <v>113</v>
      </c>
      <c r="C181" s="127">
        <v>0</v>
      </c>
      <c r="D181" s="127">
        <v>0</v>
      </c>
      <c r="E181" s="127">
        <v>0</v>
      </c>
      <c r="F181" s="127">
        <v>132</v>
      </c>
    </row>
    <row r="182" spans="1:6" x14ac:dyDescent="0.25">
      <c r="A182" s="125" t="s">
        <v>143</v>
      </c>
      <c r="B182" s="126" t="s">
        <v>113</v>
      </c>
      <c r="C182" s="127">
        <v>0</v>
      </c>
      <c r="D182" s="127">
        <v>0</v>
      </c>
      <c r="E182" s="127">
        <v>237</v>
      </c>
      <c r="F182" s="127">
        <v>0</v>
      </c>
    </row>
    <row r="183" spans="1:6" x14ac:dyDescent="0.25">
      <c r="A183" s="125" t="s">
        <v>172</v>
      </c>
      <c r="B183" s="126" t="s">
        <v>113</v>
      </c>
      <c r="C183" s="127">
        <v>0</v>
      </c>
      <c r="D183" s="127">
        <v>0</v>
      </c>
      <c r="E183" s="127">
        <v>0</v>
      </c>
      <c r="F183" s="127">
        <v>960</v>
      </c>
    </row>
    <row r="184" spans="1:6" x14ac:dyDescent="0.25">
      <c r="A184" s="125" t="s">
        <v>177</v>
      </c>
      <c r="B184" s="126" t="s">
        <v>113</v>
      </c>
      <c r="C184" s="127">
        <v>216</v>
      </c>
      <c r="D184" s="127">
        <v>0</v>
      </c>
      <c r="E184" s="127">
        <v>0</v>
      </c>
      <c r="F184" s="127">
        <v>0</v>
      </c>
    </row>
    <row r="185" spans="1:6" x14ac:dyDescent="0.25">
      <c r="A185" s="125" t="s">
        <v>184</v>
      </c>
      <c r="B185" s="126" t="s">
        <v>113</v>
      </c>
      <c r="C185" s="127">
        <v>365</v>
      </c>
      <c r="D185" s="127">
        <v>0</v>
      </c>
      <c r="E185" s="127">
        <v>0</v>
      </c>
      <c r="F185" s="127">
        <v>0</v>
      </c>
    </row>
    <row r="186" spans="1:6" x14ac:dyDescent="0.25">
      <c r="A186" s="128" t="s">
        <v>98</v>
      </c>
      <c r="B186" s="129" t="s">
        <v>101</v>
      </c>
      <c r="C186" s="130">
        <v>0</v>
      </c>
      <c r="D186" s="130">
        <v>600</v>
      </c>
      <c r="E186" s="130">
        <v>0</v>
      </c>
      <c r="F186" s="130">
        <v>0</v>
      </c>
    </row>
    <row r="187" spans="1:6" x14ac:dyDescent="0.25">
      <c r="A187" s="125" t="s">
        <v>103</v>
      </c>
      <c r="B187" s="126" t="s">
        <v>101</v>
      </c>
      <c r="C187" s="127">
        <v>0</v>
      </c>
      <c r="D187" s="127">
        <v>0</v>
      </c>
      <c r="E187" s="127">
        <v>1223</v>
      </c>
      <c r="F187" s="127">
        <v>0</v>
      </c>
    </row>
    <row r="188" spans="1:6" x14ac:dyDescent="0.25">
      <c r="A188" s="125" t="s">
        <v>116</v>
      </c>
      <c r="B188" s="126" t="s">
        <v>101</v>
      </c>
      <c r="C188" s="127">
        <v>0</v>
      </c>
      <c r="D188" s="131">
        <v>2427.6</v>
      </c>
      <c r="E188" s="127">
        <v>1775</v>
      </c>
      <c r="F188" s="127">
        <v>0</v>
      </c>
    </row>
    <row r="189" spans="1:6" x14ac:dyDescent="0.25">
      <c r="A189" s="125" t="s">
        <v>129</v>
      </c>
      <c r="B189" s="126" t="s">
        <v>101</v>
      </c>
      <c r="C189" s="127">
        <v>0</v>
      </c>
      <c r="D189" s="127">
        <v>990</v>
      </c>
      <c r="E189" s="127">
        <v>0</v>
      </c>
      <c r="F189" s="127">
        <v>0</v>
      </c>
    </row>
    <row r="190" spans="1:6" x14ac:dyDescent="0.25">
      <c r="A190" s="125" t="s">
        <v>143</v>
      </c>
      <c r="B190" s="126" t="s">
        <v>101</v>
      </c>
      <c r="C190" s="127">
        <v>0</v>
      </c>
      <c r="D190" s="127">
        <v>856</v>
      </c>
      <c r="E190" s="127">
        <v>0</v>
      </c>
      <c r="F190" s="127">
        <v>0</v>
      </c>
    </row>
    <row r="191" spans="1:6" x14ac:dyDescent="0.25">
      <c r="A191" s="125" t="s">
        <v>151</v>
      </c>
      <c r="B191" s="126" t="s">
        <v>101</v>
      </c>
      <c r="C191" s="127">
        <v>0</v>
      </c>
      <c r="D191" s="127">
        <v>0</v>
      </c>
      <c r="E191" s="127">
        <v>0</v>
      </c>
      <c r="F191" s="127">
        <v>1840</v>
      </c>
    </row>
    <row r="192" spans="1:6" x14ac:dyDescent="0.25">
      <c r="A192" s="125" t="s">
        <v>160</v>
      </c>
      <c r="B192" s="126" t="s">
        <v>101</v>
      </c>
      <c r="C192" s="127">
        <v>120</v>
      </c>
      <c r="D192" s="127">
        <v>0</v>
      </c>
      <c r="E192" s="127">
        <v>0</v>
      </c>
      <c r="F192" s="127">
        <v>0</v>
      </c>
    </row>
    <row r="193" spans="1:6" x14ac:dyDescent="0.25">
      <c r="A193" s="125" t="s">
        <v>162</v>
      </c>
      <c r="B193" s="126" t="s">
        <v>101</v>
      </c>
      <c r="C193" s="127">
        <v>423</v>
      </c>
      <c r="D193" s="127">
        <v>0</v>
      </c>
      <c r="E193" s="127">
        <v>0</v>
      </c>
      <c r="F193" s="127">
        <v>151</v>
      </c>
    </row>
    <row r="194" spans="1:6" x14ac:dyDescent="0.25">
      <c r="A194" s="125" t="s">
        <v>166</v>
      </c>
      <c r="B194" s="126" t="s">
        <v>101</v>
      </c>
      <c r="C194" s="127">
        <v>0</v>
      </c>
      <c r="D194" s="127">
        <v>0</v>
      </c>
      <c r="E194" s="127">
        <v>0</v>
      </c>
      <c r="F194" s="127">
        <v>243</v>
      </c>
    </row>
    <row r="195" spans="1:6" x14ac:dyDescent="0.25">
      <c r="A195" s="125" t="s">
        <v>177</v>
      </c>
      <c r="B195" s="126" t="s">
        <v>101</v>
      </c>
      <c r="C195" s="127">
        <v>0</v>
      </c>
      <c r="D195" s="127">
        <v>0</v>
      </c>
      <c r="E195" s="127">
        <v>600</v>
      </c>
      <c r="F195" s="127">
        <v>0</v>
      </c>
    </row>
    <row r="196" spans="1:6" x14ac:dyDescent="0.25">
      <c r="A196" s="125" t="s">
        <v>184</v>
      </c>
      <c r="B196" s="126" t="s">
        <v>101</v>
      </c>
      <c r="C196" s="127">
        <v>4</v>
      </c>
      <c r="D196" s="127">
        <v>0</v>
      </c>
      <c r="E196" s="127">
        <v>0</v>
      </c>
      <c r="F196" s="127">
        <v>437</v>
      </c>
    </row>
    <row r="197" spans="1:6" x14ac:dyDescent="0.25">
      <c r="A197" s="125" t="s">
        <v>185</v>
      </c>
      <c r="B197" s="126" t="s">
        <v>101</v>
      </c>
      <c r="C197" s="127">
        <v>0</v>
      </c>
      <c r="D197" s="127">
        <v>0</v>
      </c>
      <c r="E197" s="127">
        <v>0</v>
      </c>
      <c r="F197" s="127">
        <v>2700</v>
      </c>
    </row>
    <row r="198" spans="1:6" x14ac:dyDescent="0.25">
      <c r="A198" s="125" t="s">
        <v>103</v>
      </c>
      <c r="B198" s="126" t="s">
        <v>114</v>
      </c>
      <c r="C198" s="127">
        <v>294</v>
      </c>
      <c r="D198" s="127">
        <v>0</v>
      </c>
      <c r="E198" s="127">
        <v>0</v>
      </c>
      <c r="F198" s="127">
        <v>0</v>
      </c>
    </row>
    <row r="199" spans="1:6" x14ac:dyDescent="0.25">
      <c r="A199" s="125" t="s">
        <v>177</v>
      </c>
      <c r="B199" s="126" t="s">
        <v>114</v>
      </c>
      <c r="C199" s="127">
        <v>0</v>
      </c>
      <c r="D199" s="127">
        <v>0</v>
      </c>
      <c r="E199" s="127">
        <v>0</v>
      </c>
      <c r="F199" s="127">
        <v>50</v>
      </c>
    </row>
    <row r="200" spans="1:6" x14ac:dyDescent="0.25">
      <c r="A200" s="125" t="s">
        <v>84</v>
      </c>
      <c r="B200" s="126" t="s">
        <v>93</v>
      </c>
      <c r="C200" s="127">
        <v>0</v>
      </c>
      <c r="D200" s="127">
        <v>592</v>
      </c>
      <c r="E200" s="127">
        <v>0</v>
      </c>
      <c r="F200" s="127">
        <v>0</v>
      </c>
    </row>
    <row r="201" spans="1:6" x14ac:dyDescent="0.25">
      <c r="A201" s="125" t="s">
        <v>143</v>
      </c>
      <c r="B201" s="126" t="s">
        <v>93</v>
      </c>
      <c r="C201" s="127">
        <v>0</v>
      </c>
      <c r="D201" s="127">
        <v>4253</v>
      </c>
      <c r="E201" s="127">
        <v>0</v>
      </c>
      <c r="F201" s="127">
        <v>0</v>
      </c>
    </row>
    <row r="202" spans="1:6" x14ac:dyDescent="0.25">
      <c r="A202" s="125" t="s">
        <v>162</v>
      </c>
      <c r="B202" s="126" t="s">
        <v>93</v>
      </c>
      <c r="C202" s="127">
        <v>336</v>
      </c>
      <c r="D202" s="127">
        <v>0</v>
      </c>
      <c r="E202" s="127">
        <v>0</v>
      </c>
      <c r="F202" s="127">
        <v>0</v>
      </c>
    </row>
    <row r="203" spans="1:6" x14ac:dyDescent="0.25">
      <c r="A203" s="125" t="s">
        <v>84</v>
      </c>
      <c r="B203" s="126" t="s">
        <v>94</v>
      </c>
      <c r="C203" s="127">
        <v>0</v>
      </c>
      <c r="D203" s="127">
        <v>0</v>
      </c>
      <c r="E203" s="127">
        <v>0</v>
      </c>
      <c r="F203" s="127">
        <v>741</v>
      </c>
    </row>
    <row r="204" spans="1:6" x14ac:dyDescent="0.25">
      <c r="A204" s="125" t="s">
        <v>135</v>
      </c>
      <c r="B204" s="126" t="s">
        <v>94</v>
      </c>
      <c r="C204" s="127">
        <v>0</v>
      </c>
      <c r="D204" s="127">
        <v>0</v>
      </c>
      <c r="E204" s="127">
        <v>238</v>
      </c>
      <c r="F204" s="127">
        <v>0</v>
      </c>
    </row>
    <row r="205" spans="1:6" x14ac:dyDescent="0.25">
      <c r="A205" s="125" t="s">
        <v>156</v>
      </c>
      <c r="B205" s="126" t="s">
        <v>94</v>
      </c>
      <c r="C205" s="127">
        <v>0</v>
      </c>
      <c r="D205" s="127">
        <v>0</v>
      </c>
      <c r="E205" s="127">
        <v>1546</v>
      </c>
      <c r="F205" s="127">
        <v>0</v>
      </c>
    </row>
    <row r="206" spans="1:6" x14ac:dyDescent="0.25">
      <c r="A206" s="125" t="s">
        <v>116</v>
      </c>
      <c r="B206" s="126" t="s">
        <v>125</v>
      </c>
      <c r="C206" s="127">
        <v>1088</v>
      </c>
      <c r="D206" s="127">
        <v>0</v>
      </c>
      <c r="E206" s="127">
        <v>0</v>
      </c>
      <c r="F206" s="127">
        <v>0</v>
      </c>
    </row>
    <row r="207" spans="1:6" x14ac:dyDescent="0.25">
      <c r="A207" s="125" t="s">
        <v>135</v>
      </c>
      <c r="B207" s="126" t="s">
        <v>125</v>
      </c>
      <c r="C207" s="127">
        <v>0</v>
      </c>
      <c r="D207" s="127">
        <v>490</v>
      </c>
      <c r="E207" s="127">
        <v>0</v>
      </c>
      <c r="F207" s="127">
        <v>0</v>
      </c>
    </row>
    <row r="208" spans="1:6" x14ac:dyDescent="0.25">
      <c r="A208" s="125" t="s">
        <v>162</v>
      </c>
      <c r="B208" s="126" t="s">
        <v>125</v>
      </c>
      <c r="C208" s="127">
        <v>588</v>
      </c>
      <c r="D208" s="127">
        <v>0</v>
      </c>
      <c r="E208" s="127">
        <v>0</v>
      </c>
      <c r="F208" s="127">
        <v>0</v>
      </c>
    </row>
    <row r="209" spans="1:6" x14ac:dyDescent="0.25">
      <c r="A209" s="125" t="s">
        <v>184</v>
      </c>
      <c r="B209" s="126" t="s">
        <v>125</v>
      </c>
      <c r="C209" s="127">
        <v>292</v>
      </c>
      <c r="D209" s="127">
        <v>0</v>
      </c>
      <c r="E209" s="127">
        <v>0</v>
      </c>
      <c r="F209" s="127">
        <v>0</v>
      </c>
    </row>
    <row r="210" spans="1:6" x14ac:dyDescent="0.25">
      <c r="A210" s="125" t="s">
        <v>116</v>
      </c>
      <c r="B210" s="126" t="s">
        <v>126</v>
      </c>
      <c r="C210" s="131">
        <v>1550.4</v>
      </c>
      <c r="D210" s="127">
        <v>0</v>
      </c>
      <c r="E210" s="127">
        <v>0</v>
      </c>
      <c r="F210" s="127">
        <v>0</v>
      </c>
    </row>
    <row r="211" spans="1:6" x14ac:dyDescent="0.25">
      <c r="A211" s="125" t="s">
        <v>135</v>
      </c>
      <c r="B211" s="126" t="s">
        <v>126</v>
      </c>
      <c r="C211" s="127">
        <v>0</v>
      </c>
      <c r="D211" s="127">
        <v>0</v>
      </c>
      <c r="E211" s="127">
        <v>0</v>
      </c>
      <c r="F211" s="127">
        <v>420</v>
      </c>
    </row>
    <row r="212" spans="1:6" x14ac:dyDescent="0.25">
      <c r="A212" s="125" t="s">
        <v>143</v>
      </c>
      <c r="B212" s="126" t="s">
        <v>126</v>
      </c>
      <c r="C212" s="127">
        <v>0</v>
      </c>
      <c r="D212" s="127">
        <v>375</v>
      </c>
      <c r="E212" s="127">
        <v>0</v>
      </c>
      <c r="F212" s="127">
        <v>0</v>
      </c>
    </row>
    <row r="213" spans="1:6" x14ac:dyDescent="0.25">
      <c r="A213" s="125" t="s">
        <v>162</v>
      </c>
      <c r="B213" s="126" t="s">
        <v>126</v>
      </c>
      <c r="C213" s="127">
        <v>0</v>
      </c>
      <c r="D213" s="127">
        <v>0</v>
      </c>
      <c r="E213" s="127">
        <v>210</v>
      </c>
      <c r="F213" s="127">
        <v>0</v>
      </c>
    </row>
    <row r="214" spans="1:6" x14ac:dyDescent="0.25">
      <c r="A214" s="125" t="s">
        <v>166</v>
      </c>
      <c r="B214" s="126" t="s">
        <v>126</v>
      </c>
      <c r="C214" s="127">
        <v>0</v>
      </c>
      <c r="D214" s="127">
        <v>730</v>
      </c>
      <c r="E214" s="127">
        <v>0</v>
      </c>
      <c r="F214" s="127">
        <v>0</v>
      </c>
    </row>
    <row r="215" spans="1:6" x14ac:dyDescent="0.25">
      <c r="A215" s="125" t="s">
        <v>84</v>
      </c>
      <c r="B215" s="126" t="s">
        <v>95</v>
      </c>
      <c r="C215" s="127">
        <v>0</v>
      </c>
      <c r="D215" s="127">
        <v>0</v>
      </c>
      <c r="E215" s="127">
        <v>3900</v>
      </c>
      <c r="F215" s="127">
        <v>789</v>
      </c>
    </row>
    <row r="216" spans="1:6" x14ac:dyDescent="0.25">
      <c r="A216" s="125" t="s">
        <v>103</v>
      </c>
      <c r="B216" s="126" t="s">
        <v>95</v>
      </c>
      <c r="C216" s="127">
        <v>0</v>
      </c>
      <c r="D216" s="127">
        <v>0</v>
      </c>
      <c r="E216" s="127">
        <v>7728</v>
      </c>
      <c r="F216" s="127">
        <v>736</v>
      </c>
    </row>
    <row r="217" spans="1:6" x14ac:dyDescent="0.25">
      <c r="A217" s="125" t="s">
        <v>116</v>
      </c>
      <c r="B217" s="126" t="s">
        <v>95</v>
      </c>
      <c r="C217" s="127">
        <v>0</v>
      </c>
      <c r="D217" s="127">
        <v>0</v>
      </c>
      <c r="E217" s="127">
        <v>2380</v>
      </c>
      <c r="F217" s="127">
        <v>0</v>
      </c>
    </row>
    <row r="218" spans="1:6" x14ac:dyDescent="0.25">
      <c r="A218" s="125" t="s">
        <v>143</v>
      </c>
      <c r="B218" s="126" t="s">
        <v>95</v>
      </c>
      <c r="C218" s="127">
        <v>0</v>
      </c>
      <c r="D218" s="127">
        <v>0</v>
      </c>
      <c r="E218" s="127">
        <v>0</v>
      </c>
      <c r="F218" s="127">
        <v>625</v>
      </c>
    </row>
    <row r="219" spans="1:6" x14ac:dyDescent="0.25">
      <c r="A219" s="125" t="s">
        <v>156</v>
      </c>
      <c r="B219" s="126" t="s">
        <v>95</v>
      </c>
      <c r="C219" s="127">
        <v>0</v>
      </c>
      <c r="D219" s="127">
        <v>0</v>
      </c>
      <c r="E219" s="127">
        <v>1356</v>
      </c>
      <c r="F219" s="127">
        <v>456</v>
      </c>
    </row>
    <row r="220" spans="1:6" x14ac:dyDescent="0.25">
      <c r="A220" s="125" t="s">
        <v>166</v>
      </c>
      <c r="B220" s="126" t="s">
        <v>95</v>
      </c>
      <c r="C220" s="127">
        <v>0</v>
      </c>
      <c r="D220" s="127">
        <v>0</v>
      </c>
      <c r="E220" s="127">
        <v>412</v>
      </c>
      <c r="F220" s="127">
        <v>0</v>
      </c>
    </row>
    <row r="221" spans="1:6" x14ac:dyDescent="0.25">
      <c r="A221" s="125" t="s">
        <v>175</v>
      </c>
      <c r="B221" s="126" t="s">
        <v>95</v>
      </c>
      <c r="C221" s="127">
        <v>0</v>
      </c>
      <c r="D221" s="127">
        <v>0</v>
      </c>
      <c r="E221" s="127">
        <v>0</v>
      </c>
      <c r="F221" s="127">
        <v>544</v>
      </c>
    </row>
    <row r="222" spans="1:6" x14ac:dyDescent="0.25">
      <c r="A222" s="125" t="s">
        <v>184</v>
      </c>
      <c r="B222" s="126" t="s">
        <v>95</v>
      </c>
      <c r="C222" s="127">
        <v>0</v>
      </c>
      <c r="D222" s="127">
        <v>258</v>
      </c>
      <c r="E222" s="127">
        <v>0</v>
      </c>
      <c r="F222" s="127">
        <v>110</v>
      </c>
    </row>
    <row r="223" spans="1:6" x14ac:dyDescent="0.25">
      <c r="A223" s="125" t="s">
        <v>185</v>
      </c>
      <c r="B223" s="126" t="s">
        <v>95</v>
      </c>
      <c r="C223" s="127">
        <v>0</v>
      </c>
      <c r="D223" s="127">
        <v>0</v>
      </c>
      <c r="E223" s="127">
        <v>1350</v>
      </c>
      <c r="F223" s="127">
        <v>0</v>
      </c>
    </row>
    <row r="224" spans="1:6" x14ac:dyDescent="0.25">
      <c r="A224" s="125" t="s">
        <v>84</v>
      </c>
      <c r="B224" s="126" t="s">
        <v>96</v>
      </c>
      <c r="C224" s="127">
        <v>0</v>
      </c>
      <c r="D224" s="127">
        <v>877</v>
      </c>
      <c r="E224" s="127">
        <v>0</v>
      </c>
      <c r="F224" s="127">
        <v>0</v>
      </c>
    </row>
    <row r="225" spans="1:6" x14ac:dyDescent="0.25">
      <c r="A225" s="125" t="s">
        <v>156</v>
      </c>
      <c r="B225" s="126" t="s">
        <v>96</v>
      </c>
      <c r="C225" s="127">
        <v>0</v>
      </c>
      <c r="D225" s="127">
        <v>523</v>
      </c>
      <c r="E225" s="127">
        <v>0</v>
      </c>
      <c r="F225" s="127">
        <v>0</v>
      </c>
    </row>
    <row r="226" spans="1:6" x14ac:dyDescent="0.25">
      <c r="A226" s="125" t="s">
        <v>176</v>
      </c>
      <c r="B226" s="126" t="s">
        <v>96</v>
      </c>
      <c r="C226" s="127">
        <v>0</v>
      </c>
      <c r="D226" s="127">
        <v>123</v>
      </c>
      <c r="E226" s="127">
        <v>0</v>
      </c>
      <c r="F226" s="127">
        <v>0</v>
      </c>
    </row>
    <row r="227" spans="1:6" x14ac:dyDescent="0.25">
      <c r="A227" s="125" t="s">
        <v>166</v>
      </c>
      <c r="B227" s="126" t="s">
        <v>171</v>
      </c>
      <c r="C227" s="127">
        <v>0</v>
      </c>
      <c r="D227" s="127">
        <v>835</v>
      </c>
      <c r="E227" s="127">
        <v>0</v>
      </c>
      <c r="F227" s="127">
        <v>0</v>
      </c>
    </row>
    <row r="228" spans="1:6" x14ac:dyDescent="0.25">
      <c r="A228" s="125" t="s">
        <v>177</v>
      </c>
      <c r="B228" s="126" t="s">
        <v>171</v>
      </c>
      <c r="C228" s="127">
        <v>0</v>
      </c>
      <c r="D228" s="127">
        <v>0</v>
      </c>
      <c r="E228" s="127">
        <v>240</v>
      </c>
      <c r="F228" s="127">
        <v>0</v>
      </c>
    </row>
    <row r="229" spans="1:6" x14ac:dyDescent="0.25">
      <c r="A229" s="125" t="s">
        <v>143</v>
      </c>
      <c r="B229" s="126" t="s">
        <v>147</v>
      </c>
      <c r="C229" s="127">
        <v>297</v>
      </c>
      <c r="D229" s="127">
        <v>0</v>
      </c>
      <c r="E229" s="127">
        <v>0</v>
      </c>
      <c r="F229" s="127">
        <v>0</v>
      </c>
    </row>
    <row r="230" spans="1:6" x14ac:dyDescent="0.25">
      <c r="A230" s="125" t="s">
        <v>151</v>
      </c>
      <c r="B230" s="126" t="s">
        <v>147</v>
      </c>
      <c r="C230" s="127">
        <v>736</v>
      </c>
      <c r="D230" s="127">
        <v>0</v>
      </c>
      <c r="E230" s="127">
        <v>0</v>
      </c>
      <c r="F230" s="127">
        <v>0</v>
      </c>
    </row>
    <row r="231" spans="1:6" x14ac:dyDescent="0.25">
      <c r="A231" s="125" t="s">
        <v>165</v>
      </c>
      <c r="B231" s="126" t="s">
        <v>147</v>
      </c>
      <c r="C231" s="127">
        <v>693</v>
      </c>
      <c r="D231" s="127">
        <v>0</v>
      </c>
      <c r="E231" s="127">
        <v>0</v>
      </c>
      <c r="F231" s="127">
        <v>0</v>
      </c>
    </row>
    <row r="232" spans="1:6" x14ac:dyDescent="0.25">
      <c r="A232" s="125" t="s">
        <v>184</v>
      </c>
      <c r="B232" s="126" t="s">
        <v>147</v>
      </c>
      <c r="C232" s="127">
        <v>236</v>
      </c>
      <c r="D232" s="127">
        <v>0</v>
      </c>
      <c r="E232" s="127">
        <v>0</v>
      </c>
      <c r="F232" s="127">
        <v>0</v>
      </c>
    </row>
    <row r="233" spans="1:6" x14ac:dyDescent="0.25">
      <c r="A233" s="125" t="s">
        <v>133</v>
      </c>
      <c r="B233" s="126" t="s">
        <v>134</v>
      </c>
      <c r="C233" s="127">
        <v>0</v>
      </c>
      <c r="D233" s="127">
        <v>0</v>
      </c>
      <c r="E233" s="127">
        <v>0</v>
      </c>
      <c r="F233" s="127">
        <v>854</v>
      </c>
    </row>
    <row r="234" spans="1:6" x14ac:dyDescent="0.25">
      <c r="A234" s="125" t="s">
        <v>175</v>
      </c>
      <c r="B234" s="126" t="s">
        <v>134</v>
      </c>
      <c r="C234" s="127">
        <v>0</v>
      </c>
      <c r="D234" s="127">
        <v>0</v>
      </c>
      <c r="E234" s="127">
        <v>0</v>
      </c>
      <c r="F234" s="127">
        <v>140</v>
      </c>
    </row>
    <row r="235" spans="1:6" x14ac:dyDescent="0.25">
      <c r="A235" s="125" t="s">
        <v>157</v>
      </c>
      <c r="B235" s="126" t="s">
        <v>159</v>
      </c>
      <c r="C235" s="127">
        <v>0</v>
      </c>
      <c r="D235" s="127">
        <v>0</v>
      </c>
      <c r="E235" s="127">
        <v>0</v>
      </c>
      <c r="F235" s="127">
        <v>42</v>
      </c>
    </row>
    <row r="236" spans="1:6" x14ac:dyDescent="0.25">
      <c r="A236" s="125" t="s">
        <v>135</v>
      </c>
      <c r="B236" s="126" t="s">
        <v>141</v>
      </c>
      <c r="C236" s="127">
        <v>756</v>
      </c>
      <c r="D236" s="127">
        <v>0</v>
      </c>
      <c r="E236" s="127">
        <v>0</v>
      </c>
      <c r="F236" s="127">
        <v>0</v>
      </c>
    </row>
    <row r="237" spans="1:6" x14ac:dyDescent="0.25">
      <c r="A237" s="125" t="s">
        <v>143</v>
      </c>
      <c r="B237" s="126" t="s">
        <v>141</v>
      </c>
      <c r="C237" s="127">
        <v>27</v>
      </c>
      <c r="D237" s="127">
        <v>0</v>
      </c>
      <c r="E237" s="127">
        <v>0</v>
      </c>
      <c r="F237" s="127">
        <v>0</v>
      </c>
    </row>
    <row r="238" spans="1:6" x14ac:dyDescent="0.25">
      <c r="A238" s="125" t="s">
        <v>156</v>
      </c>
      <c r="B238" s="126" t="s">
        <v>141</v>
      </c>
      <c r="C238" s="127">
        <v>0</v>
      </c>
      <c r="D238" s="127">
        <v>1356</v>
      </c>
      <c r="E238" s="127">
        <v>0</v>
      </c>
      <c r="F238" s="127">
        <v>0</v>
      </c>
    </row>
    <row r="239" spans="1:6" x14ac:dyDescent="0.25">
      <c r="A239" s="125" t="s">
        <v>173</v>
      </c>
      <c r="B239" s="126" t="s">
        <v>141</v>
      </c>
      <c r="C239" s="127">
        <v>1872</v>
      </c>
      <c r="D239" s="127">
        <v>0</v>
      </c>
      <c r="E239" s="127">
        <v>0</v>
      </c>
      <c r="F239" s="127">
        <v>0</v>
      </c>
    </row>
    <row r="240" spans="1:6" x14ac:dyDescent="0.25">
      <c r="A240" s="125" t="s">
        <v>175</v>
      </c>
      <c r="B240" s="126" t="s">
        <v>141</v>
      </c>
      <c r="C240" s="127">
        <v>189</v>
      </c>
      <c r="D240" s="127">
        <v>105</v>
      </c>
      <c r="E240" s="127">
        <v>0</v>
      </c>
      <c r="F240" s="127">
        <v>0</v>
      </c>
    </row>
    <row r="241" spans="1:6" x14ac:dyDescent="0.25">
      <c r="A241" s="125" t="s">
        <v>184</v>
      </c>
      <c r="B241" s="126" t="s">
        <v>141</v>
      </c>
      <c r="C241" s="127">
        <v>166.44</v>
      </c>
      <c r="D241" s="127">
        <v>0</v>
      </c>
      <c r="E241" s="127">
        <v>0</v>
      </c>
      <c r="F241" s="127">
        <v>0</v>
      </c>
    </row>
    <row r="242" spans="1:6" x14ac:dyDescent="0.25">
      <c r="A242" s="125" t="s">
        <v>143</v>
      </c>
      <c r="B242" s="126" t="s">
        <v>148</v>
      </c>
      <c r="C242" s="127">
        <v>0</v>
      </c>
      <c r="D242" s="127">
        <v>250</v>
      </c>
      <c r="E242" s="127">
        <v>0</v>
      </c>
      <c r="F242" s="127">
        <v>0</v>
      </c>
    </row>
    <row r="243" spans="1:6" x14ac:dyDescent="0.25">
      <c r="A243" s="125" t="s">
        <v>184</v>
      </c>
      <c r="B243" s="126" t="s">
        <v>148</v>
      </c>
      <c r="C243" s="127">
        <v>0</v>
      </c>
      <c r="D243" s="127">
        <v>0</v>
      </c>
      <c r="E243" s="127">
        <v>536</v>
      </c>
      <c r="F243" s="127">
        <v>0</v>
      </c>
    </row>
    <row r="244" spans="1:6" x14ac:dyDescent="0.25">
      <c r="A244" s="125" t="s">
        <v>129</v>
      </c>
      <c r="B244" s="126" t="s">
        <v>132</v>
      </c>
      <c r="C244" s="127">
        <v>0</v>
      </c>
      <c r="D244" s="127">
        <v>0</v>
      </c>
      <c r="E244" s="127">
        <v>352</v>
      </c>
      <c r="F244" s="127">
        <v>0</v>
      </c>
    </row>
    <row r="245" spans="1:6" x14ac:dyDescent="0.25">
      <c r="A245" s="125" t="s">
        <v>143</v>
      </c>
      <c r="B245" s="126" t="s">
        <v>132</v>
      </c>
      <c r="C245" s="127">
        <v>0</v>
      </c>
      <c r="D245" s="127">
        <v>190</v>
      </c>
      <c r="E245" s="127">
        <v>0</v>
      </c>
      <c r="F245" s="127">
        <v>0</v>
      </c>
    </row>
    <row r="246" spans="1:6" x14ac:dyDescent="0.25">
      <c r="A246" s="125" t="s">
        <v>103</v>
      </c>
      <c r="B246" s="126" t="s">
        <v>115</v>
      </c>
      <c r="C246" s="127">
        <v>0</v>
      </c>
      <c r="D246" s="127">
        <v>36.799999999999997</v>
      </c>
      <c r="E246" s="127">
        <v>0</v>
      </c>
      <c r="F246" s="127">
        <v>0</v>
      </c>
    </row>
    <row r="247" spans="1:6" x14ac:dyDescent="0.25">
      <c r="A247" s="128" t="s">
        <v>98</v>
      </c>
      <c r="B247" s="129" t="s">
        <v>102</v>
      </c>
      <c r="C247" s="130">
        <v>0</v>
      </c>
      <c r="D247" s="130">
        <v>0</v>
      </c>
      <c r="E247" s="130">
        <v>140</v>
      </c>
      <c r="F247" s="130">
        <v>0</v>
      </c>
    </row>
    <row r="248" spans="1:6" x14ac:dyDescent="0.25">
      <c r="A248" s="125" t="s">
        <v>103</v>
      </c>
      <c r="B248" s="126" t="s">
        <v>102</v>
      </c>
      <c r="C248" s="127">
        <v>294</v>
      </c>
      <c r="D248" s="127">
        <v>0</v>
      </c>
      <c r="E248" s="127">
        <v>0</v>
      </c>
      <c r="F248" s="127">
        <v>736</v>
      </c>
    </row>
    <row r="249" spans="1:6" x14ac:dyDescent="0.25">
      <c r="A249" s="125" t="s">
        <v>135</v>
      </c>
      <c r="B249" s="126" t="s">
        <v>102</v>
      </c>
      <c r="C249" s="127">
        <v>0</v>
      </c>
      <c r="D249" s="127">
        <v>0</v>
      </c>
      <c r="E249" s="127">
        <v>0</v>
      </c>
      <c r="F249" s="127">
        <v>998</v>
      </c>
    </row>
    <row r="250" spans="1:6" x14ac:dyDescent="0.25">
      <c r="A250" s="125" t="s">
        <v>156</v>
      </c>
      <c r="B250" s="126" t="s">
        <v>102</v>
      </c>
      <c r="C250" s="127">
        <v>0</v>
      </c>
      <c r="D250" s="127">
        <v>0</v>
      </c>
      <c r="E250" s="127">
        <v>0</v>
      </c>
      <c r="F250" s="127">
        <v>275</v>
      </c>
    </row>
    <row r="251" spans="1:6" x14ac:dyDescent="0.25">
      <c r="A251" s="125" t="s">
        <v>175</v>
      </c>
      <c r="B251" s="126" t="s">
        <v>102</v>
      </c>
      <c r="C251" s="127">
        <v>0</v>
      </c>
      <c r="D251" s="127">
        <v>0</v>
      </c>
      <c r="E251" s="127">
        <v>0</v>
      </c>
      <c r="F251" s="127">
        <v>196</v>
      </c>
    </row>
    <row r="252" spans="1:6" x14ac:dyDescent="0.25">
      <c r="A252" s="125" t="s">
        <v>185</v>
      </c>
      <c r="B252" s="126" t="s">
        <v>102</v>
      </c>
      <c r="C252" s="127">
        <v>0</v>
      </c>
      <c r="D252" s="127">
        <v>0</v>
      </c>
      <c r="E252" s="127">
        <v>300</v>
      </c>
      <c r="F252" s="127">
        <v>0</v>
      </c>
    </row>
    <row r="253" spans="1:6" x14ac:dyDescent="0.25">
      <c r="A253" s="125" t="s">
        <v>160</v>
      </c>
      <c r="B253" s="126" t="s">
        <v>161</v>
      </c>
      <c r="C253" s="127">
        <v>0</v>
      </c>
      <c r="D253" s="127">
        <v>0</v>
      </c>
      <c r="E253" s="127">
        <v>0</v>
      </c>
      <c r="F253" s="127">
        <v>1256</v>
      </c>
    </row>
    <row r="254" spans="1:6" x14ac:dyDescent="0.25">
      <c r="A254" s="125" t="s">
        <v>162</v>
      </c>
      <c r="B254" s="126" t="s">
        <v>161</v>
      </c>
      <c r="C254" s="127">
        <v>0</v>
      </c>
      <c r="D254" s="127">
        <v>0</v>
      </c>
      <c r="E254" s="127">
        <v>0</v>
      </c>
      <c r="F254" s="127">
        <v>42</v>
      </c>
    </row>
    <row r="255" spans="1:6" x14ac:dyDescent="0.25">
      <c r="A255" s="125" t="s">
        <v>166</v>
      </c>
      <c r="B255" s="126" t="s">
        <v>161</v>
      </c>
      <c r="C255" s="127">
        <v>1112</v>
      </c>
      <c r="D255" s="127">
        <v>0</v>
      </c>
      <c r="E255" s="127">
        <v>0</v>
      </c>
      <c r="F255" s="127">
        <v>0</v>
      </c>
    </row>
    <row r="256" spans="1:6" x14ac:dyDescent="0.25">
      <c r="A256" s="125" t="s">
        <v>182</v>
      </c>
      <c r="B256" s="126" t="s">
        <v>161</v>
      </c>
      <c r="C256" s="127">
        <v>0</v>
      </c>
      <c r="D256" s="127">
        <v>540</v>
      </c>
      <c r="E256" s="127">
        <v>0</v>
      </c>
      <c r="F256" s="127">
        <v>0</v>
      </c>
    </row>
    <row r="257" spans="1:6" x14ac:dyDescent="0.25">
      <c r="A257" s="125" t="s">
        <v>185</v>
      </c>
      <c r="B257" s="126" t="s">
        <v>161</v>
      </c>
      <c r="C257" s="127">
        <v>635</v>
      </c>
      <c r="D257" s="127">
        <v>300</v>
      </c>
      <c r="E257" s="127">
        <v>0</v>
      </c>
      <c r="F257" s="127">
        <v>0</v>
      </c>
    </row>
    <row r="258" spans="1:6" x14ac:dyDescent="0.25">
      <c r="A258" s="125" t="s">
        <v>135</v>
      </c>
      <c r="B258" s="126" t="s">
        <v>142</v>
      </c>
      <c r="C258" s="127">
        <v>0</v>
      </c>
      <c r="D258" s="127">
        <v>0</v>
      </c>
      <c r="E258" s="127">
        <v>0</v>
      </c>
      <c r="F258" s="127">
        <v>126</v>
      </c>
    </row>
    <row r="259" spans="1:6" x14ac:dyDescent="0.25">
      <c r="A259" s="125" t="s">
        <v>156</v>
      </c>
      <c r="B259" s="126" t="s">
        <v>142</v>
      </c>
      <c r="C259" s="127">
        <v>0</v>
      </c>
      <c r="D259" s="127">
        <v>0</v>
      </c>
      <c r="E259" s="127">
        <v>0</v>
      </c>
      <c r="F259" s="127">
        <v>115</v>
      </c>
    </row>
    <row r="260" spans="1:6" x14ac:dyDescent="0.25">
      <c r="A260" s="125" t="s">
        <v>143</v>
      </c>
      <c r="B260" s="126" t="s">
        <v>149</v>
      </c>
      <c r="C260" s="127">
        <v>0</v>
      </c>
      <c r="D260" s="127">
        <v>0</v>
      </c>
      <c r="E260" s="127">
        <v>90</v>
      </c>
      <c r="F260" s="127">
        <v>0</v>
      </c>
    </row>
    <row r="261" spans="1:6" x14ac:dyDescent="0.25">
      <c r="A261" s="125" t="s">
        <v>177</v>
      </c>
      <c r="B261" s="126" t="s">
        <v>149</v>
      </c>
      <c r="C261" s="127">
        <v>0</v>
      </c>
      <c r="D261" s="127">
        <v>320</v>
      </c>
      <c r="E261" s="127">
        <v>0</v>
      </c>
      <c r="F261" s="127">
        <v>0</v>
      </c>
    </row>
    <row r="262" spans="1:6" x14ac:dyDescent="0.25">
      <c r="A262" s="125" t="s">
        <v>184</v>
      </c>
      <c r="B262" s="126" t="s">
        <v>149</v>
      </c>
      <c r="C262" s="127">
        <v>0</v>
      </c>
      <c r="D262" s="127">
        <v>0</v>
      </c>
      <c r="E262" s="127">
        <v>82.8</v>
      </c>
      <c r="F262" s="127">
        <v>0</v>
      </c>
    </row>
    <row r="263" spans="1:6" x14ac:dyDescent="0.25">
      <c r="A263" s="125" t="s">
        <v>116</v>
      </c>
      <c r="B263" s="126" t="s">
        <v>127</v>
      </c>
      <c r="C263" s="127">
        <v>0</v>
      </c>
      <c r="D263" s="127">
        <v>693.6</v>
      </c>
      <c r="E263" s="127">
        <v>0</v>
      </c>
      <c r="F263" s="127">
        <v>0</v>
      </c>
    </row>
    <row r="264" spans="1:6" x14ac:dyDescent="0.25">
      <c r="A264" s="125" t="s">
        <v>129</v>
      </c>
      <c r="B264" s="126" t="s">
        <v>127</v>
      </c>
      <c r="C264" s="127">
        <v>0</v>
      </c>
      <c r="D264" s="127">
        <v>0</v>
      </c>
      <c r="E264" s="127">
        <v>550</v>
      </c>
      <c r="F264" s="127">
        <v>0</v>
      </c>
    </row>
    <row r="265" spans="1:6" x14ac:dyDescent="0.25">
      <c r="A265" s="125" t="s">
        <v>143</v>
      </c>
      <c r="B265" s="126" t="s">
        <v>127</v>
      </c>
      <c r="C265" s="127">
        <v>0</v>
      </c>
      <c r="D265" s="127">
        <v>375</v>
      </c>
      <c r="E265" s="127">
        <v>0</v>
      </c>
      <c r="F265" s="127">
        <v>0</v>
      </c>
    </row>
    <row r="266" spans="1:6" x14ac:dyDescent="0.25">
      <c r="A266" s="125" t="s">
        <v>160</v>
      </c>
      <c r="B266" s="126" t="s">
        <v>127</v>
      </c>
      <c r="C266" s="127">
        <v>0</v>
      </c>
      <c r="D266" s="127">
        <v>0</v>
      </c>
      <c r="E266" s="127">
        <v>0</v>
      </c>
      <c r="F266" s="127">
        <v>350</v>
      </c>
    </row>
    <row r="267" spans="1:6" x14ac:dyDescent="0.25">
      <c r="A267" s="125" t="s">
        <v>173</v>
      </c>
      <c r="B267" s="126" t="s">
        <v>127</v>
      </c>
      <c r="C267" s="127">
        <v>312</v>
      </c>
      <c r="D267" s="127">
        <v>0</v>
      </c>
      <c r="E267" s="127">
        <v>0</v>
      </c>
      <c r="F267" s="127">
        <v>0</v>
      </c>
    </row>
    <row r="268" spans="1:6" x14ac:dyDescent="0.25">
      <c r="A268" s="125" t="s">
        <v>182</v>
      </c>
      <c r="B268" s="126" t="s">
        <v>127</v>
      </c>
      <c r="C268" s="127">
        <v>0</v>
      </c>
      <c r="D268" s="127">
        <v>108</v>
      </c>
      <c r="E268" s="127">
        <v>0</v>
      </c>
      <c r="F268" s="127">
        <v>0</v>
      </c>
    </row>
    <row r="269" spans="1:6" x14ac:dyDescent="0.25">
      <c r="A269" s="125" t="s">
        <v>184</v>
      </c>
      <c r="B269" s="126" t="s">
        <v>127</v>
      </c>
      <c r="C269" s="127">
        <v>146</v>
      </c>
      <c r="D269" s="127">
        <v>0</v>
      </c>
      <c r="E269" s="127">
        <v>0</v>
      </c>
      <c r="F269" s="127">
        <v>0</v>
      </c>
    </row>
    <row r="270" spans="1:6" x14ac:dyDescent="0.25">
      <c r="A270" s="125" t="s">
        <v>151</v>
      </c>
      <c r="B270" s="126" t="s">
        <v>154</v>
      </c>
      <c r="C270" s="127">
        <v>0</v>
      </c>
      <c r="D270" s="127">
        <v>0</v>
      </c>
      <c r="E270" s="127">
        <v>920</v>
      </c>
      <c r="F270" s="127">
        <v>0</v>
      </c>
    </row>
    <row r="271" spans="1:6" x14ac:dyDescent="0.25">
      <c r="A271" s="125" t="s">
        <v>184</v>
      </c>
      <c r="B271" s="126" t="s">
        <v>154</v>
      </c>
      <c r="C271" s="127">
        <v>0</v>
      </c>
      <c r="D271" s="127">
        <v>0</v>
      </c>
      <c r="E271" s="127">
        <v>0</v>
      </c>
      <c r="F271" s="127">
        <v>209</v>
      </c>
    </row>
    <row r="272" spans="1:6" x14ac:dyDescent="0.25">
      <c r="A272" s="125" t="s">
        <v>84</v>
      </c>
      <c r="B272" s="126" t="s">
        <v>97</v>
      </c>
      <c r="C272" s="127">
        <v>0</v>
      </c>
      <c r="D272" s="127">
        <v>0</v>
      </c>
      <c r="E272" s="127">
        <v>0</v>
      </c>
      <c r="F272" s="127">
        <v>780</v>
      </c>
    </row>
    <row r="273" spans="1:6" x14ac:dyDescent="0.25">
      <c r="A273" s="125" t="s">
        <v>175</v>
      </c>
      <c r="B273" s="126" t="s">
        <v>97</v>
      </c>
      <c r="C273" s="127">
        <v>378</v>
      </c>
      <c r="D273" s="127">
        <v>0</v>
      </c>
      <c r="E273" s="127">
        <v>0</v>
      </c>
      <c r="F273" s="127">
        <v>0</v>
      </c>
    </row>
    <row r="274" spans="1:6" x14ac:dyDescent="0.25">
      <c r="A274" s="125" t="s">
        <v>177</v>
      </c>
      <c r="B274" s="126" t="s">
        <v>97</v>
      </c>
      <c r="C274" s="127">
        <v>0</v>
      </c>
      <c r="D274" s="127">
        <v>120</v>
      </c>
      <c r="E274" s="127">
        <v>0</v>
      </c>
      <c r="F274" s="127">
        <v>0</v>
      </c>
    </row>
    <row r="275" spans="1:6" x14ac:dyDescent="0.25">
      <c r="A275" s="125" t="s">
        <v>182</v>
      </c>
      <c r="B275" s="126" t="s">
        <v>97</v>
      </c>
      <c r="C275" s="127">
        <v>0</v>
      </c>
      <c r="D275" s="127">
        <v>0</v>
      </c>
      <c r="E275" s="127">
        <v>0</v>
      </c>
      <c r="F275" s="127">
        <v>504</v>
      </c>
    </row>
    <row r="276" spans="1:6" x14ac:dyDescent="0.25">
      <c r="A276" s="125" t="s">
        <v>186</v>
      </c>
      <c r="B276" s="126" t="s">
        <v>97</v>
      </c>
      <c r="C276" s="127">
        <v>0</v>
      </c>
      <c r="D276" s="127">
        <v>0</v>
      </c>
      <c r="E276" s="127">
        <v>852</v>
      </c>
      <c r="F276" s="127">
        <v>0</v>
      </c>
    </row>
    <row r="277" spans="1:6" x14ac:dyDescent="0.25">
      <c r="A277" s="125" t="s">
        <v>151</v>
      </c>
      <c r="B277" s="126" t="s">
        <v>155</v>
      </c>
      <c r="C277" s="127">
        <v>0</v>
      </c>
      <c r="D277" s="127">
        <v>0</v>
      </c>
      <c r="E277" s="127">
        <v>276</v>
      </c>
      <c r="F277" s="127">
        <v>0</v>
      </c>
    </row>
    <row r="278" spans="1:6" x14ac:dyDescent="0.25">
      <c r="A278" s="125" t="s">
        <v>172</v>
      </c>
      <c r="B278" s="126" t="s">
        <v>155</v>
      </c>
      <c r="C278" s="127">
        <v>0</v>
      </c>
      <c r="D278" s="127">
        <v>0</v>
      </c>
      <c r="E278" s="127">
        <v>0</v>
      </c>
      <c r="F278" s="127">
        <v>400</v>
      </c>
    </row>
    <row r="279" spans="1:6" x14ac:dyDescent="0.25">
      <c r="A279" s="125" t="s">
        <v>116</v>
      </c>
      <c r="B279" s="126" t="s">
        <v>128</v>
      </c>
      <c r="C279" s="127">
        <v>0</v>
      </c>
      <c r="D279" s="127">
        <v>0</v>
      </c>
      <c r="E279" s="127">
        <v>510</v>
      </c>
      <c r="F279" s="127">
        <v>0</v>
      </c>
    </row>
  </sheetData>
  <sortState ref="A3:F279">
    <sortCondition ref="B3:B279"/>
  </sortState>
  <dataValidations count="1">
    <dataValidation type="textLength" operator="lessThanOrEqual" allowBlank="1" showInputMessage="1" showErrorMessage="1" sqref="B3">
      <formula1>8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I15" sqref="I15"/>
    </sheetView>
  </sheetViews>
  <sheetFormatPr defaultColWidth="9.140625" defaultRowHeight="12.75" x14ac:dyDescent="0.2"/>
  <cols>
    <col min="1" max="1" width="17.5703125" style="137" customWidth="1"/>
    <col min="2" max="2" width="12.85546875" style="132" customWidth="1"/>
    <col min="3" max="3" width="12.7109375" style="132" customWidth="1"/>
    <col min="4" max="5" width="12.5703125" style="132" customWidth="1"/>
    <col min="6" max="6" width="16.140625" style="132" customWidth="1"/>
    <col min="7" max="8" width="18.42578125" style="132" bestFit="1" customWidth="1"/>
    <col min="9" max="9" width="15.28515625" style="132" bestFit="1" customWidth="1"/>
    <col min="10" max="10" width="14.42578125" style="132" bestFit="1" customWidth="1"/>
    <col min="11" max="11" width="11.28515625" style="132" bestFit="1" customWidth="1"/>
    <col min="12" max="16384" width="9.140625" style="132"/>
  </cols>
  <sheetData>
    <row r="1" spans="1:10" ht="15.75" x14ac:dyDescent="0.25">
      <c r="A1" s="150" t="s">
        <v>187</v>
      </c>
      <c r="B1" s="150"/>
      <c r="C1" s="150"/>
      <c r="D1" s="150"/>
      <c r="E1" s="150"/>
      <c r="F1" s="150"/>
    </row>
    <row r="2" spans="1:10" x14ac:dyDescent="0.2">
      <c r="A2" s="151" t="s">
        <v>188</v>
      </c>
      <c r="B2" s="151"/>
      <c r="C2" s="151"/>
      <c r="D2" s="151"/>
      <c r="E2" s="151"/>
      <c r="F2" s="151"/>
    </row>
    <row r="3" spans="1:10" x14ac:dyDescent="0.2">
      <c r="A3" s="151" t="s">
        <v>189</v>
      </c>
      <c r="B3" s="151"/>
      <c r="C3" s="151"/>
      <c r="D3" s="151"/>
      <c r="E3" s="151"/>
      <c r="F3" s="151"/>
    </row>
    <row r="4" spans="1:10" x14ac:dyDescent="0.2">
      <c r="A4" s="151" t="s">
        <v>190</v>
      </c>
      <c r="B4" s="151"/>
      <c r="C4" s="151"/>
      <c r="D4" s="151"/>
      <c r="E4" s="151"/>
      <c r="F4" s="151"/>
    </row>
    <row r="5" spans="1:10" s="134" customFormat="1" x14ac:dyDescent="0.2">
      <c r="A5" s="133" t="s">
        <v>210</v>
      </c>
      <c r="B5" s="133" t="s">
        <v>191</v>
      </c>
      <c r="C5" s="133" t="s">
        <v>192</v>
      </c>
      <c r="D5" s="133" t="s">
        <v>193</v>
      </c>
      <c r="E5" s="133" t="s">
        <v>194</v>
      </c>
      <c r="F5" s="133" t="s">
        <v>195</v>
      </c>
      <c r="G5" s="133" t="s">
        <v>196</v>
      </c>
      <c r="H5" s="133" t="s">
        <v>197</v>
      </c>
      <c r="I5" s="133" t="s">
        <v>198</v>
      </c>
      <c r="J5" s="133" t="s">
        <v>199</v>
      </c>
    </row>
    <row r="6" spans="1:10" ht="20.25" x14ac:dyDescent="0.3">
      <c r="A6" s="138" t="s">
        <v>200</v>
      </c>
      <c r="B6" s="139">
        <v>5550</v>
      </c>
      <c r="C6" s="139">
        <v>8999</v>
      </c>
      <c r="D6" s="139">
        <v>6850</v>
      </c>
      <c r="E6" s="139">
        <v>7895</v>
      </c>
      <c r="F6" s="140">
        <f t="shared" ref="F6:F15" si="0">SUM(B6:E6)</f>
        <v>29294</v>
      </c>
      <c r="G6" s="141"/>
      <c r="H6" s="141"/>
      <c r="I6" s="141"/>
      <c r="J6" s="141"/>
    </row>
    <row r="7" spans="1:10" ht="20.25" x14ac:dyDescent="0.3">
      <c r="A7" s="138" t="s">
        <v>201</v>
      </c>
      <c r="B7" s="139">
        <v>9890</v>
      </c>
      <c r="C7" s="139">
        <v>12000</v>
      </c>
      <c r="D7" s="139">
        <v>6520</v>
      </c>
      <c r="E7" s="139">
        <v>5478</v>
      </c>
      <c r="F7" s="140">
        <f t="shared" si="0"/>
        <v>33888</v>
      </c>
      <c r="G7" s="141"/>
      <c r="H7" s="141"/>
      <c r="I7" s="141"/>
      <c r="J7" s="141"/>
    </row>
    <row r="8" spans="1:10" ht="20.25" x14ac:dyDescent="0.3">
      <c r="A8" s="142" t="s">
        <v>202</v>
      </c>
      <c r="B8" s="139">
        <v>5650</v>
      </c>
      <c r="C8" s="139">
        <v>5550</v>
      </c>
      <c r="D8" s="139">
        <v>9890</v>
      </c>
      <c r="E8" s="139">
        <v>9770</v>
      </c>
      <c r="F8" s="140">
        <f t="shared" si="0"/>
        <v>30860</v>
      </c>
      <c r="G8" s="141"/>
      <c r="H8" s="141"/>
      <c r="I8" s="141"/>
      <c r="J8" s="141"/>
    </row>
    <row r="9" spans="1:10" ht="20.25" x14ac:dyDescent="0.3">
      <c r="A9" s="138" t="s">
        <v>203</v>
      </c>
      <c r="B9" s="139">
        <v>4580</v>
      </c>
      <c r="C9" s="139">
        <v>9890</v>
      </c>
      <c r="D9" s="139">
        <v>9780</v>
      </c>
      <c r="E9" s="139">
        <v>9550</v>
      </c>
      <c r="F9" s="140">
        <f t="shared" si="0"/>
        <v>33800</v>
      </c>
      <c r="G9" s="141"/>
      <c r="H9" s="141"/>
      <c r="I9" s="141"/>
      <c r="J9" s="141"/>
    </row>
    <row r="10" spans="1:10" ht="20.25" x14ac:dyDescent="0.3">
      <c r="A10" s="138" t="s">
        <v>204</v>
      </c>
      <c r="B10" s="139">
        <v>4580</v>
      </c>
      <c r="C10" s="139">
        <v>5650</v>
      </c>
      <c r="D10" s="139">
        <v>9680</v>
      </c>
      <c r="E10" s="139">
        <v>9850</v>
      </c>
      <c r="F10" s="140">
        <f t="shared" si="0"/>
        <v>29760</v>
      </c>
      <c r="G10" s="141"/>
      <c r="H10" s="141"/>
      <c r="I10" s="141"/>
      <c r="J10" s="141"/>
    </row>
    <row r="11" spans="1:10" ht="20.25" x14ac:dyDescent="0.3">
      <c r="A11" s="138" t="s">
        <v>205</v>
      </c>
      <c r="B11" s="139">
        <v>9680</v>
      </c>
      <c r="C11" s="139">
        <v>4580</v>
      </c>
      <c r="D11" s="139">
        <v>8999</v>
      </c>
      <c r="E11" s="139">
        <v>9230</v>
      </c>
      <c r="F11" s="140">
        <f t="shared" si="0"/>
        <v>32489</v>
      </c>
      <c r="G11" s="141"/>
      <c r="H11" s="141"/>
      <c r="I11" s="141"/>
      <c r="J11" s="141"/>
    </row>
    <row r="12" spans="1:10" ht="20.25" x14ac:dyDescent="0.3">
      <c r="A12" s="138" t="s">
        <v>206</v>
      </c>
      <c r="B12" s="139">
        <v>5960</v>
      </c>
      <c r="C12" s="139">
        <v>4580</v>
      </c>
      <c r="D12" s="139">
        <v>7800</v>
      </c>
      <c r="E12" s="139">
        <v>9630</v>
      </c>
      <c r="F12" s="140">
        <f t="shared" si="0"/>
        <v>27970</v>
      </c>
      <c r="G12" s="141"/>
      <c r="H12" s="141"/>
      <c r="I12" s="141"/>
      <c r="J12" s="141"/>
    </row>
    <row r="13" spans="1:10" ht="20.25" x14ac:dyDescent="0.3">
      <c r="A13" s="142" t="s">
        <v>207</v>
      </c>
      <c r="B13" s="139">
        <v>3650</v>
      </c>
      <c r="C13" s="139">
        <v>9680</v>
      </c>
      <c r="D13" s="139">
        <v>5960</v>
      </c>
      <c r="E13" s="139">
        <v>9510</v>
      </c>
      <c r="F13" s="140">
        <f t="shared" si="0"/>
        <v>28800</v>
      </c>
      <c r="G13" s="141"/>
      <c r="H13" s="141"/>
      <c r="I13" s="141"/>
      <c r="J13" s="141"/>
    </row>
    <row r="14" spans="1:10" ht="20.25" x14ac:dyDescent="0.3">
      <c r="A14" s="142" t="s">
        <v>208</v>
      </c>
      <c r="B14" s="139">
        <v>9780</v>
      </c>
      <c r="C14" s="139">
        <v>5960</v>
      </c>
      <c r="D14" s="139">
        <v>5650</v>
      </c>
      <c r="E14" s="139">
        <v>9540</v>
      </c>
      <c r="F14" s="140">
        <f t="shared" si="0"/>
        <v>30930</v>
      </c>
      <c r="G14" s="141"/>
      <c r="H14" s="141"/>
      <c r="I14" s="141"/>
      <c r="J14" s="141"/>
    </row>
    <row r="15" spans="1:10" ht="20.25" x14ac:dyDescent="0.3">
      <c r="A15" s="138" t="s">
        <v>209</v>
      </c>
      <c r="B15" s="139">
        <v>7800</v>
      </c>
      <c r="C15" s="139">
        <v>3650</v>
      </c>
      <c r="D15" s="139">
        <v>4580</v>
      </c>
      <c r="E15" s="139">
        <v>3360</v>
      </c>
      <c r="F15" s="140">
        <f t="shared" si="0"/>
        <v>19390</v>
      </c>
      <c r="G15" s="141"/>
      <c r="H15" s="141"/>
      <c r="I15" s="141"/>
      <c r="J15" s="141"/>
    </row>
    <row r="16" spans="1:10" x14ac:dyDescent="0.2">
      <c r="A16" s="143"/>
      <c r="B16" s="144"/>
      <c r="C16" s="144"/>
      <c r="D16" s="144"/>
      <c r="E16" s="144"/>
      <c r="F16" s="144"/>
      <c r="G16" s="144"/>
      <c r="H16" s="144"/>
      <c r="I16" s="144"/>
    </row>
    <row r="17" spans="1:9" ht="15" x14ac:dyDescent="0.25">
      <c r="A17" s="145"/>
      <c r="B17" s="146"/>
      <c r="C17" s="146"/>
      <c r="D17" s="146"/>
      <c r="E17" s="146"/>
      <c r="F17" s="146"/>
      <c r="G17" s="146"/>
      <c r="H17" s="144"/>
      <c r="I17" s="144"/>
    </row>
    <row r="18" spans="1:9" ht="15" x14ac:dyDescent="0.25">
      <c r="A18" s="136"/>
      <c r="B18" s="135"/>
      <c r="C18" s="135"/>
      <c r="D18" s="135"/>
      <c r="E18" s="135"/>
      <c r="F18" s="135"/>
      <c r="G18" s="135"/>
      <c r="H18" s="135"/>
      <c r="I18" s="135"/>
    </row>
  </sheetData>
  <mergeCells count="4">
    <mergeCell ref="A1:F1"/>
    <mergeCell ref="A2:F2"/>
    <mergeCell ref="A3:F3"/>
    <mergeCell ref="A4:F4"/>
  </mergeCells>
  <conditionalFormatting sqref="F16">
    <cfRule type="cellIs" dxfId="0" priority="1" operator="greaterThan">
      <formula>100000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Ngan sach</vt:lpstr>
      <vt:lpstr>Du lieu</vt:lpstr>
      <vt:lpstr>Doanh 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Oanh</dc:creator>
  <cp:lastModifiedBy>Hoang Oanh</cp:lastModifiedBy>
  <dcterms:created xsi:type="dcterms:W3CDTF">2016-10-13T01:32:00Z</dcterms:created>
  <dcterms:modified xsi:type="dcterms:W3CDTF">2016-10-14T02:05:34Z</dcterms:modified>
</cp:coreProperties>
</file>