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inhphong\Desktop\"/>
    </mc:Choice>
  </mc:AlternateContent>
  <xr:revisionPtr revIDLastSave="0" documentId="13_ncr:1_{70A0F553-F977-4347-8E03-317B84FA3C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D37" i="1"/>
  <c r="M34" i="1"/>
  <c r="M35" i="1"/>
  <c r="H35" i="1"/>
  <c r="I35" i="1" s="1"/>
  <c r="J35" i="1" s="1"/>
  <c r="K35" i="1"/>
  <c r="L35" i="1" s="1"/>
  <c r="H34" i="1"/>
  <c r="K34" i="1" s="1"/>
  <c r="L34" i="1" s="1"/>
  <c r="H3" i="1"/>
  <c r="I3" i="1" s="1"/>
  <c r="J3" i="1" s="1"/>
  <c r="H2" i="1"/>
  <c r="I34" i="1" l="1"/>
  <c r="J34" i="1" s="1"/>
  <c r="M3" i="1"/>
  <c r="K3" i="1"/>
  <c r="L3" i="1" s="1"/>
  <c r="H33" i="1"/>
  <c r="M33" i="1" s="1"/>
  <c r="H32" i="1"/>
  <c r="M32" i="1" s="1"/>
  <c r="H31" i="1"/>
  <c r="I31" i="1" s="1"/>
  <c r="J31" i="1" s="1"/>
  <c r="H30" i="1"/>
  <c r="K30" i="1" s="1"/>
  <c r="L30" i="1" s="1"/>
  <c r="H29" i="1"/>
  <c r="K29" i="1" s="1"/>
  <c r="L29" i="1" s="1"/>
  <c r="H28" i="1"/>
  <c r="I28" i="1" s="1"/>
  <c r="J28" i="1" s="1"/>
  <c r="H27" i="1"/>
  <c r="K27" i="1" s="1"/>
  <c r="L27" i="1" s="1"/>
  <c r="H26" i="1"/>
  <c r="I26" i="1" s="1"/>
  <c r="J26" i="1" s="1"/>
  <c r="H25" i="1"/>
  <c r="K25" i="1" s="1"/>
  <c r="L25" i="1" s="1"/>
  <c r="H24" i="1"/>
  <c r="I24" i="1" s="1"/>
  <c r="J24" i="1" s="1"/>
  <c r="H23" i="1"/>
  <c r="M23" i="1" s="1"/>
  <c r="H22" i="1"/>
  <c r="I22" i="1" s="1"/>
  <c r="J22" i="1" s="1"/>
  <c r="H21" i="1"/>
  <c r="I21" i="1" s="1"/>
  <c r="J21" i="1" s="1"/>
  <c r="H20" i="1"/>
  <c r="K20" i="1" s="1"/>
  <c r="L20" i="1" s="1"/>
  <c r="H19" i="1"/>
  <c r="I19" i="1" s="1"/>
  <c r="J19" i="1" s="1"/>
  <c r="H18" i="1"/>
  <c r="K18" i="1" s="1"/>
  <c r="L18" i="1" s="1"/>
  <c r="H17" i="1"/>
  <c r="I17" i="1" s="1"/>
  <c r="J17" i="1" s="1"/>
  <c r="H16" i="1"/>
  <c r="I16" i="1" s="1"/>
  <c r="J16" i="1" s="1"/>
  <c r="H15" i="1"/>
  <c r="K15" i="1" s="1"/>
  <c r="L15" i="1" s="1"/>
  <c r="H14" i="1"/>
  <c r="M14" i="1" s="1"/>
  <c r="H13" i="1"/>
  <c r="K13" i="1" s="1"/>
  <c r="L13" i="1" s="1"/>
  <c r="H12" i="1"/>
  <c r="I12" i="1" s="1"/>
  <c r="J12" i="1" s="1"/>
  <c r="H11" i="1"/>
  <c r="M11" i="1" s="1"/>
  <c r="H10" i="1"/>
  <c r="I10" i="1" s="1"/>
  <c r="J10" i="1" s="1"/>
  <c r="H9" i="1"/>
  <c r="I9" i="1" s="1"/>
  <c r="J9" i="1" s="1"/>
  <c r="H8" i="1"/>
  <c r="K8" i="1" s="1"/>
  <c r="L8" i="1" s="1"/>
  <c r="H7" i="1"/>
  <c r="K7" i="1" s="1"/>
  <c r="L7" i="1" s="1"/>
  <c r="M21" i="1" l="1"/>
  <c r="K21" i="1"/>
  <c r="L21" i="1" s="1"/>
  <c r="K28" i="1"/>
  <c r="L28" i="1" s="1"/>
  <c r="I18" i="1"/>
  <c r="J18" i="1" s="1"/>
  <c r="K17" i="1"/>
  <c r="L17" i="1" s="1"/>
  <c r="I8" i="1"/>
  <c r="J8" i="1" s="1"/>
  <c r="M10" i="1"/>
  <c r="K10" i="1"/>
  <c r="L10" i="1" s="1"/>
  <c r="I25" i="1"/>
  <c r="J25" i="1" s="1"/>
  <c r="M17" i="1"/>
  <c r="M31" i="1"/>
  <c r="K31" i="1"/>
  <c r="L31" i="1" s="1"/>
  <c r="M28" i="1"/>
  <c r="I33" i="1"/>
  <c r="J33" i="1" s="1"/>
  <c r="K33" i="1"/>
  <c r="L33" i="1" s="1"/>
  <c r="K32" i="1"/>
  <c r="L32" i="1" s="1"/>
  <c r="I32" i="1"/>
  <c r="J32" i="1" s="1"/>
  <c r="I30" i="1"/>
  <c r="J30" i="1" s="1"/>
  <c r="M30" i="1"/>
  <c r="I29" i="1"/>
  <c r="J29" i="1" s="1"/>
  <c r="M29" i="1"/>
  <c r="I27" i="1"/>
  <c r="J27" i="1" s="1"/>
  <c r="M27" i="1"/>
  <c r="M26" i="1"/>
  <c r="K26" i="1"/>
  <c r="L26" i="1" s="1"/>
  <c r="M25" i="1"/>
  <c r="M24" i="1"/>
  <c r="K24" i="1"/>
  <c r="L24" i="1" s="1"/>
  <c r="K23" i="1"/>
  <c r="L23" i="1" s="1"/>
  <c r="I23" i="1"/>
  <c r="J23" i="1" s="1"/>
  <c r="M22" i="1"/>
  <c r="K22" i="1"/>
  <c r="L22" i="1" s="1"/>
  <c r="I20" i="1"/>
  <c r="J20" i="1" s="1"/>
  <c r="M20" i="1"/>
  <c r="M19" i="1"/>
  <c r="K19" i="1"/>
  <c r="L19" i="1" s="1"/>
  <c r="M18" i="1"/>
  <c r="M16" i="1"/>
  <c r="K16" i="1"/>
  <c r="L16" i="1" s="1"/>
  <c r="I15" i="1"/>
  <c r="J15" i="1" s="1"/>
  <c r="M15" i="1"/>
  <c r="K14" i="1"/>
  <c r="L14" i="1" s="1"/>
  <c r="I14" i="1"/>
  <c r="J14" i="1" s="1"/>
  <c r="I13" i="1"/>
  <c r="J13" i="1" s="1"/>
  <c r="M13" i="1"/>
  <c r="K12" i="1"/>
  <c r="L12" i="1" s="1"/>
  <c r="M12" i="1"/>
  <c r="K11" i="1"/>
  <c r="L11" i="1" s="1"/>
  <c r="I11" i="1"/>
  <c r="J11" i="1" s="1"/>
  <c r="M9" i="1"/>
  <c r="K9" i="1"/>
  <c r="L9" i="1" s="1"/>
  <c r="M8" i="1"/>
  <c r="I7" i="1"/>
  <c r="J7" i="1" s="1"/>
  <c r="M7" i="1"/>
  <c r="H4" i="1"/>
  <c r="I4" i="1" s="1"/>
  <c r="J4" i="1" s="1"/>
  <c r="H5" i="1"/>
  <c r="I5" i="1" s="1"/>
  <c r="J5" i="1" s="1"/>
  <c r="H6" i="1"/>
  <c r="I6" i="1" s="1"/>
  <c r="J6" i="1" s="1"/>
  <c r="M6" i="1" l="1"/>
  <c r="K5" i="1"/>
  <c r="L5" i="1" s="1"/>
  <c r="M4" i="1"/>
  <c r="M2" i="1"/>
  <c r="K2" i="1" l="1"/>
  <c r="L2" i="1" s="1"/>
  <c r="K4" i="1"/>
  <c r="L4" i="1" s="1"/>
  <c r="M5" i="1"/>
  <c r="K6" i="1"/>
  <c r="L6" i="1" s="1"/>
  <c r="I2" i="1"/>
  <c r="J2" i="1" s="1"/>
  <c r="P13" i="1" l="1"/>
  <c r="P12" i="1"/>
  <c r="P20" i="1"/>
  <c r="P19" i="1"/>
  <c r="P14" i="1"/>
  <c r="P16" i="1"/>
  <c r="P18" i="1"/>
  <c r="P17" i="1"/>
  <c r="P15" i="1"/>
</calcChain>
</file>

<file path=xl/sharedStrings.xml><?xml version="1.0" encoding="utf-8"?>
<sst xmlns="http://schemas.openxmlformats.org/spreadsheetml/2006/main" count="63" uniqueCount="62">
  <si>
    <t>Kỳ học</t>
  </si>
  <si>
    <t>STT</t>
  </si>
  <si>
    <t>MÔN</t>
  </si>
  <si>
    <t>SỐ TÍN CHỈ</t>
  </si>
  <si>
    <t>ĐIỂM CHUYÊN CẦN</t>
  </si>
  <si>
    <t>ĐIỂM KIỂM TRA</t>
  </si>
  <si>
    <t>ĐIỂM THI</t>
  </si>
  <si>
    <t>ĐIỂM HỆ 10</t>
  </si>
  <si>
    <t>HỆ 4 MỚI</t>
  </si>
  <si>
    <t>NHÂN HỆ SỐ</t>
  </si>
  <si>
    <t>HỆ CŨ</t>
  </si>
  <si>
    <t>CHỮ</t>
  </si>
  <si>
    <t>KÌ HỌC</t>
  </si>
  <si>
    <t>TỔNG TÍN CHỈ</t>
  </si>
  <si>
    <t>ĐIỂM TBCHK MỚI</t>
  </si>
  <si>
    <t>Kỹ thuật điện tử số</t>
  </si>
  <si>
    <t>Giải tích 1</t>
  </si>
  <si>
    <t>ĐIỂM</t>
  </si>
  <si>
    <t>SỐ LƯỢNG</t>
  </si>
  <si>
    <t>A+</t>
  </si>
  <si>
    <t>A</t>
  </si>
  <si>
    <t>B+</t>
  </si>
  <si>
    <t>B</t>
  </si>
  <si>
    <t>C+</t>
  </si>
  <si>
    <t>C</t>
  </si>
  <si>
    <t>D+</t>
  </si>
  <si>
    <t>D</t>
  </si>
  <si>
    <t>F</t>
  </si>
  <si>
    <t>Tính cả khóa theo hệ mới</t>
  </si>
  <si>
    <t>Kỳ 1 năm nhất</t>
  </si>
  <si>
    <t>Tin học đại cương</t>
  </si>
  <si>
    <t>Tiếng Anh cơ bản 1</t>
  </si>
  <si>
    <t>Kỹ thuật Lập trình cơ sở</t>
  </si>
  <si>
    <t>Kiến trúc máy tính</t>
  </si>
  <si>
    <t>Cơ sở dữ liệu</t>
  </si>
  <si>
    <t>Chuyên đề thực tập cơ sở</t>
  </si>
  <si>
    <t>Kỹ thuật lập trình hướng đối tượng</t>
  </si>
  <si>
    <t>Thiết kế Web</t>
  </si>
  <si>
    <t>Giải tích 2</t>
  </si>
  <si>
    <t>Tiếng Anh cơ bản 2</t>
  </si>
  <si>
    <t>Nguyên lý hệ điều hành</t>
  </si>
  <si>
    <t>Hệ quản trị CSDL</t>
  </si>
  <si>
    <t>Mạng và truyền thông</t>
  </si>
  <si>
    <t>Mã nguồn mở</t>
  </si>
  <si>
    <t>Xác suất và thống kê toán học</t>
  </si>
  <si>
    <t>Tiếng Anh cơ bản 3</t>
  </si>
  <si>
    <t>Toán rời rạc</t>
  </si>
  <si>
    <t>Cấu trúc dữ liệu và giải thuật</t>
  </si>
  <si>
    <t>An ninh và bảo mật dữ liệu</t>
  </si>
  <si>
    <t>Quản trị mạng</t>
  </si>
  <si>
    <t>Lập trình Hướng sự kiện</t>
  </si>
  <si>
    <t>Thương mại điện tử</t>
  </si>
  <si>
    <t>Nguyên lý</t>
  </si>
  <si>
    <t>Lập trình hệ thống</t>
  </si>
  <si>
    <t>Lập trình trên thiết bị di động</t>
  </si>
  <si>
    <t>Tiếng Anh chuyên ngành</t>
  </si>
  <si>
    <t>Phân tích và thiết kế hệ thống TT</t>
  </si>
  <si>
    <t>Lập trình Web</t>
  </si>
  <si>
    <t>Tư tưởng Hồ Chí Minh</t>
  </si>
  <si>
    <t>Pháp luật đại cương</t>
  </si>
  <si>
    <t>Đường lối cách mạng của Đảng CSVN</t>
  </si>
  <si>
    <t>Đại số và hình giải tích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</si>
</sst>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horizontal="center"/>
    </xf>
    <xf numFmtId="0" fontId="3" fillId="0" borderId="3" xfId="0" applyFont="1" applyBorder="1"/>
    <xf numFmtId="0" fontId="0" fillId="0" borderId="4" xfId="0" applyBorder="1"/>
    <xf numFmtId="2" fontId="0" fillId="0" borderId="1" xfId="0" applyNumberFormat="1" applyBorder="1"/>
    <xf numFmtId="0" fontId="0" fillId="0" borderId="1" xfId="0" applyBorder="1"/>
    <xf numFmtId="0" fontId="0" fillId="2" borderId="0" xfId="0" applyFill="1"/>
    <xf numFmtId="0" fontId="4" fillId="3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4" fillId="3" borderId="7" xfId="0" applyFont="1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0" fillId="0" borderId="0" xfId="0" applyFill="1" applyBorder="1"/>
    <xf numFmtId="0" fontId="4" fillId="3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P23" sqref="P23"/>
    </sheetView>
  </sheetViews>
  <sheetFormatPr defaultRowHeight="15"/>
  <cols>
    <col min="1" max="1" width="14.28515625" customWidth="1"/>
    <col min="2" max="2" width="5.7109375" customWidth="1"/>
    <col min="3" max="3" width="23.28515625" customWidth="1"/>
    <col min="4" max="4" width="9.85546875" customWidth="1"/>
    <col min="5" max="5" width="12.85546875" customWidth="1"/>
    <col min="6" max="6" width="14.140625" customWidth="1"/>
    <col min="8" max="8" width="12.5703125" customWidth="1"/>
    <col min="9" max="9" width="10.85546875" customWidth="1"/>
    <col min="10" max="10" width="12.5703125" customWidth="1"/>
    <col min="11" max="11" width="9.5703125" customWidth="1"/>
    <col min="12" max="12" width="14.5703125" customWidth="1"/>
    <col min="13" max="13" width="9.28515625" customWidth="1"/>
    <col min="16" max="16" width="15.7109375" customWidth="1"/>
    <col min="17" max="17" width="11.42578125" customWidth="1"/>
    <col min="18" max="18" width="23.7109375" customWidth="1"/>
  </cols>
  <sheetData>
    <row r="1" spans="1:1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9</v>
      </c>
      <c r="M1" s="4" t="s">
        <v>11</v>
      </c>
      <c r="N1" s="5"/>
      <c r="O1" s="6" t="s">
        <v>12</v>
      </c>
      <c r="P1" s="7" t="s">
        <v>13</v>
      </c>
      <c r="Q1" s="3" t="s">
        <v>14</v>
      </c>
      <c r="R1" s="3"/>
    </row>
    <row r="2" spans="1:18" ht="15.75">
      <c r="A2" s="13" t="s">
        <v>29</v>
      </c>
      <c r="B2" s="8">
        <v>1</v>
      </c>
      <c r="C2" s="15" t="s">
        <v>15</v>
      </c>
      <c r="D2" s="14">
        <v>3</v>
      </c>
      <c r="E2" s="14">
        <v>7</v>
      </c>
      <c r="F2" s="14">
        <v>7</v>
      </c>
      <c r="G2" s="14">
        <v>7</v>
      </c>
      <c r="H2">
        <f>0.1*E2+0.2*F2+0.7*G2</f>
        <v>7</v>
      </c>
      <c r="I2">
        <f t="shared" ref="I2:I35" si="0">IF(H2&lt;4, 0, IF(H2&lt;5, 1, IF(H2&lt;5.5, 1.5, IF(H2&lt;6.5, 2, IF(H2&lt;7, 2.5, IF(H2&lt;8, 3, IF(H2&lt;8.5, 3.5, 4)))))))</f>
        <v>3</v>
      </c>
      <c r="J2" s="5">
        <f t="shared" ref="J2:J35" si="1">I2*D2</f>
        <v>9</v>
      </c>
      <c r="K2" s="5">
        <f t="shared" ref="K2:K35" si="2">IF(H2&lt;4, 0, IF(H2&lt;5.5, 1, IF(H2&lt;7, 2, IF(H2&lt;8.5, 3, 4))))</f>
        <v>3</v>
      </c>
      <c r="L2" s="5">
        <f t="shared" ref="L2:L35" si="3">K2*D2</f>
        <v>9</v>
      </c>
      <c r="M2" s="5" t="str">
        <f t="shared" ref="M2:M35" si="4">IF(H2&lt;4,"F",IF(H2&lt;5,"D",IF(H2&lt;5.5,"D+",IF(H2&lt;6.5,"C",IF(H2&lt;7,"C+",IF(H2&lt;8,"B",IF(H2&lt;8.5,"B+",IF(H2&lt;9.5,"A","A+"))))))))</f>
        <v>B</v>
      </c>
      <c r="N2" s="5"/>
      <c r="O2" s="9"/>
      <c r="P2" s="10">
        <f>SUM(D2:D35)</f>
        <v>111</v>
      </c>
      <c r="Q2" s="11">
        <f>SUM(J2:J35,34)/P2</f>
        <v>3.4099099099099099</v>
      </c>
      <c r="R2" s="11" t="s">
        <v>28</v>
      </c>
    </row>
    <row r="3" spans="1:18" ht="15.75">
      <c r="A3" s="13"/>
      <c r="B3" s="8">
        <v>2</v>
      </c>
      <c r="C3" s="15" t="s">
        <v>30</v>
      </c>
      <c r="D3" s="14">
        <v>3</v>
      </c>
      <c r="E3" s="14">
        <v>9</v>
      </c>
      <c r="F3" s="14">
        <v>8.8000000000000007</v>
      </c>
      <c r="G3" s="14">
        <v>9</v>
      </c>
      <c r="H3">
        <f t="shared" ref="H3:H35" si="5">0.1*E3+0.2*F3+0.7*G3</f>
        <v>8.9600000000000009</v>
      </c>
      <c r="I3">
        <f t="shared" si="0"/>
        <v>4</v>
      </c>
      <c r="J3" s="5">
        <f t="shared" si="1"/>
        <v>12</v>
      </c>
      <c r="K3" s="5">
        <f t="shared" si="2"/>
        <v>4</v>
      </c>
      <c r="L3" s="5">
        <f t="shared" si="3"/>
        <v>12</v>
      </c>
      <c r="M3" s="5" t="str">
        <f t="shared" si="4"/>
        <v>A</v>
      </c>
      <c r="N3" s="5"/>
    </row>
    <row r="4" spans="1:18" ht="15.75">
      <c r="A4" s="13"/>
      <c r="B4" s="8">
        <v>3</v>
      </c>
      <c r="C4" s="15" t="s">
        <v>31</v>
      </c>
      <c r="D4" s="14">
        <v>3</v>
      </c>
      <c r="E4" s="14">
        <v>10</v>
      </c>
      <c r="F4" s="14">
        <v>7</v>
      </c>
      <c r="G4" s="14">
        <v>7.5</v>
      </c>
      <c r="H4">
        <f t="shared" si="5"/>
        <v>7.65</v>
      </c>
      <c r="I4">
        <f t="shared" si="0"/>
        <v>3</v>
      </c>
      <c r="J4" s="5">
        <f t="shared" si="1"/>
        <v>9</v>
      </c>
      <c r="K4" s="5">
        <f t="shared" si="2"/>
        <v>3</v>
      </c>
      <c r="L4" s="5">
        <f t="shared" si="3"/>
        <v>9</v>
      </c>
      <c r="M4" s="5" t="str">
        <f t="shared" si="4"/>
        <v>B</v>
      </c>
      <c r="N4" s="5"/>
    </row>
    <row r="5" spans="1:18" ht="15.75">
      <c r="A5" s="13"/>
      <c r="B5" s="8">
        <v>4</v>
      </c>
      <c r="C5" s="15" t="s">
        <v>32</v>
      </c>
      <c r="D5" s="14">
        <v>4</v>
      </c>
      <c r="E5" s="14">
        <v>10</v>
      </c>
      <c r="F5" s="14">
        <v>8.5</v>
      </c>
      <c r="G5" s="14">
        <v>9</v>
      </c>
      <c r="H5">
        <f t="shared" si="5"/>
        <v>9</v>
      </c>
      <c r="I5">
        <f t="shared" si="0"/>
        <v>4</v>
      </c>
      <c r="J5" s="5">
        <f t="shared" si="1"/>
        <v>16</v>
      </c>
      <c r="K5" s="5">
        <f t="shared" si="2"/>
        <v>4</v>
      </c>
      <c r="L5" s="5">
        <f t="shared" si="3"/>
        <v>16</v>
      </c>
      <c r="M5" s="5" t="str">
        <f t="shared" si="4"/>
        <v>A</v>
      </c>
      <c r="N5" s="5"/>
    </row>
    <row r="6" spans="1:18" ht="14.25" customHeight="1">
      <c r="A6" s="13"/>
      <c r="B6" s="8">
        <v>5</v>
      </c>
      <c r="C6" s="15" t="s">
        <v>16</v>
      </c>
      <c r="D6" s="14">
        <v>3</v>
      </c>
      <c r="E6" s="14">
        <v>10</v>
      </c>
      <c r="F6" s="14">
        <v>8</v>
      </c>
      <c r="G6" s="14">
        <v>7</v>
      </c>
      <c r="H6">
        <f>0.1*E6+0.2*F6+0.7*G6</f>
        <v>7.5</v>
      </c>
      <c r="I6">
        <f>IF(H6&lt;4, 0, IF(H6&lt;5, 1, IF(H6&lt;5.5, 1.5, IF(H6&lt;6.5, 2, IF(H6&lt;7, 2.5, IF(H6&lt;8, 3, IF(H6&lt;8.5, 3.5, 4)))))))</f>
        <v>3</v>
      </c>
      <c r="J6" s="5">
        <f>I6*D6</f>
        <v>9</v>
      </c>
      <c r="K6" s="5">
        <f>IF(H6&lt;4, 0, IF(H6&lt;5.5, 1, IF(H6&lt;7, 2, IF(H6&lt;8.5, 3, 4))))</f>
        <v>3</v>
      </c>
      <c r="L6" s="5">
        <f>K6*D6</f>
        <v>9</v>
      </c>
      <c r="M6" s="5" t="str">
        <f>IF(H6&lt;4,"F",IF(H6&lt;5,"D",IF(H6&lt;5.5,"D+",IF(H6&lt;6.5,"C",IF(H6&lt;7,"C+",IF(H6&lt;8,"B",IF(H6&lt;8.5,"B+",IF(H6&lt;9.5,"A","A+"))))))))</f>
        <v>B</v>
      </c>
      <c r="N6" s="5"/>
    </row>
    <row r="7" spans="1:18" ht="15.75">
      <c r="A7" s="13"/>
      <c r="B7" s="8">
        <v>6</v>
      </c>
      <c r="C7" s="14" t="s">
        <v>33</v>
      </c>
      <c r="D7" s="14">
        <v>3</v>
      </c>
      <c r="E7" s="14">
        <v>10</v>
      </c>
      <c r="F7" s="14">
        <v>7</v>
      </c>
      <c r="G7" s="14">
        <v>6.5</v>
      </c>
      <c r="H7">
        <f t="shared" si="5"/>
        <v>6.95</v>
      </c>
      <c r="I7">
        <f t="shared" si="0"/>
        <v>2.5</v>
      </c>
      <c r="J7" s="5">
        <f t="shared" si="1"/>
        <v>7.5</v>
      </c>
      <c r="K7" s="5">
        <f t="shared" si="2"/>
        <v>2</v>
      </c>
      <c r="L7" s="5">
        <f t="shared" si="3"/>
        <v>6</v>
      </c>
      <c r="M7" s="5" t="str">
        <f t="shared" si="4"/>
        <v>C+</v>
      </c>
      <c r="N7" s="5"/>
    </row>
    <row r="8" spans="1:18" ht="15.75">
      <c r="B8" s="8">
        <v>7</v>
      </c>
      <c r="C8" s="14" t="s">
        <v>34</v>
      </c>
      <c r="D8" s="14">
        <v>3</v>
      </c>
      <c r="E8" s="14">
        <v>10</v>
      </c>
      <c r="F8" s="14">
        <v>8</v>
      </c>
      <c r="G8" s="14">
        <v>6.5</v>
      </c>
      <c r="H8">
        <f t="shared" si="5"/>
        <v>7.15</v>
      </c>
      <c r="I8">
        <f t="shared" si="0"/>
        <v>3</v>
      </c>
      <c r="J8" s="5">
        <f t="shared" si="1"/>
        <v>9</v>
      </c>
      <c r="K8" s="5">
        <f t="shared" si="2"/>
        <v>3</v>
      </c>
      <c r="L8" s="5">
        <f t="shared" si="3"/>
        <v>9</v>
      </c>
      <c r="M8" s="5" t="str">
        <f t="shared" si="4"/>
        <v>B</v>
      </c>
      <c r="N8" s="5"/>
    </row>
    <row r="9" spans="1:18" ht="31.5">
      <c r="B9" s="8">
        <v>8</v>
      </c>
      <c r="C9" s="14" t="s">
        <v>35</v>
      </c>
      <c r="D9" s="14">
        <v>3</v>
      </c>
      <c r="E9" s="14">
        <v>10</v>
      </c>
      <c r="F9" s="14">
        <v>8</v>
      </c>
      <c r="G9" s="14">
        <v>8</v>
      </c>
      <c r="H9">
        <f t="shared" si="5"/>
        <v>8.1999999999999993</v>
      </c>
      <c r="I9">
        <f t="shared" si="0"/>
        <v>3.5</v>
      </c>
      <c r="J9" s="5">
        <f t="shared" si="1"/>
        <v>10.5</v>
      </c>
      <c r="K9" s="5">
        <f t="shared" si="2"/>
        <v>3</v>
      </c>
      <c r="L9" s="5">
        <f t="shared" si="3"/>
        <v>9</v>
      </c>
      <c r="M9" s="5" t="str">
        <f t="shared" si="4"/>
        <v>B+</v>
      </c>
      <c r="N9" s="5"/>
    </row>
    <row r="10" spans="1:18" ht="31.5">
      <c r="B10" s="8">
        <v>9</v>
      </c>
      <c r="C10" s="14" t="s">
        <v>36</v>
      </c>
      <c r="D10" s="14">
        <v>3</v>
      </c>
      <c r="E10" s="14">
        <v>10</v>
      </c>
      <c r="F10" s="14">
        <v>8.5</v>
      </c>
      <c r="G10" s="14">
        <v>6.6</v>
      </c>
      <c r="H10">
        <f t="shared" si="5"/>
        <v>7.3199999999999994</v>
      </c>
      <c r="I10">
        <f t="shared" si="0"/>
        <v>3</v>
      </c>
      <c r="J10" s="5">
        <f t="shared" si="1"/>
        <v>9</v>
      </c>
      <c r="K10" s="5">
        <f t="shared" si="2"/>
        <v>3</v>
      </c>
      <c r="L10" s="5">
        <f t="shared" si="3"/>
        <v>9</v>
      </c>
      <c r="M10" s="5" t="str">
        <f t="shared" si="4"/>
        <v>B</v>
      </c>
      <c r="N10" s="5"/>
    </row>
    <row r="11" spans="1:18" ht="15.75">
      <c r="B11" s="8">
        <v>10</v>
      </c>
      <c r="C11" s="14" t="s">
        <v>37</v>
      </c>
      <c r="D11" s="14">
        <v>4</v>
      </c>
      <c r="E11" s="14">
        <v>10</v>
      </c>
      <c r="F11" s="14">
        <v>7.5</v>
      </c>
      <c r="G11" s="14">
        <v>7</v>
      </c>
      <c r="H11">
        <f t="shared" si="5"/>
        <v>7.3999999999999995</v>
      </c>
      <c r="I11">
        <f t="shared" si="0"/>
        <v>3</v>
      </c>
      <c r="J11" s="5">
        <f t="shared" si="1"/>
        <v>12</v>
      </c>
      <c r="K11" s="5">
        <f t="shared" si="2"/>
        <v>3</v>
      </c>
      <c r="L11" s="5">
        <f t="shared" si="3"/>
        <v>12</v>
      </c>
      <c r="M11" s="5" t="str">
        <f t="shared" si="4"/>
        <v>B</v>
      </c>
      <c r="N11" s="5"/>
      <c r="O11" s="3" t="s">
        <v>17</v>
      </c>
      <c r="P11" s="3" t="s">
        <v>18</v>
      </c>
    </row>
    <row r="12" spans="1:18" ht="15.75">
      <c r="B12" s="8">
        <v>11</v>
      </c>
      <c r="C12" s="14" t="s">
        <v>38</v>
      </c>
      <c r="D12" s="14">
        <v>3</v>
      </c>
      <c r="E12" s="14">
        <v>10</v>
      </c>
      <c r="F12" s="14">
        <v>7</v>
      </c>
      <c r="G12" s="14">
        <v>7.5</v>
      </c>
      <c r="H12">
        <f t="shared" si="5"/>
        <v>7.65</v>
      </c>
      <c r="I12">
        <f t="shared" si="0"/>
        <v>3</v>
      </c>
      <c r="J12" s="5">
        <f t="shared" si="1"/>
        <v>9</v>
      </c>
      <c r="K12" s="5">
        <f t="shared" si="2"/>
        <v>3</v>
      </c>
      <c r="L12" s="5">
        <f t="shared" si="3"/>
        <v>9</v>
      </c>
      <c r="M12" s="5" t="str">
        <f t="shared" si="4"/>
        <v>B</v>
      </c>
      <c r="N12" s="5"/>
      <c r="O12" s="12" t="s">
        <v>19</v>
      </c>
      <c r="P12" s="12">
        <f>COUNTIF($M$2:$M$32, O12)</f>
        <v>0</v>
      </c>
    </row>
    <row r="13" spans="1:18" ht="15.75">
      <c r="B13" s="8">
        <v>12</v>
      </c>
      <c r="C13" s="14" t="s">
        <v>39</v>
      </c>
      <c r="D13" s="14">
        <v>3</v>
      </c>
      <c r="E13" s="14">
        <v>9</v>
      </c>
      <c r="F13" s="14">
        <v>8</v>
      </c>
      <c r="G13" s="14">
        <v>6.6</v>
      </c>
      <c r="H13">
        <f t="shared" si="5"/>
        <v>7.1199999999999992</v>
      </c>
      <c r="I13">
        <f t="shared" si="0"/>
        <v>3</v>
      </c>
      <c r="J13" s="5">
        <f t="shared" si="1"/>
        <v>9</v>
      </c>
      <c r="K13" s="5">
        <f t="shared" si="2"/>
        <v>3</v>
      </c>
      <c r="L13" s="5">
        <f t="shared" si="3"/>
        <v>9</v>
      </c>
      <c r="M13" s="5" t="str">
        <f t="shared" si="4"/>
        <v>B</v>
      </c>
      <c r="N13" s="5"/>
      <c r="O13" s="12" t="s">
        <v>20</v>
      </c>
      <c r="P13" s="12">
        <f>COUNTIF($M$2:$M$32, O13)</f>
        <v>3</v>
      </c>
    </row>
    <row r="14" spans="1:18" ht="15.75">
      <c r="B14" s="8">
        <v>13</v>
      </c>
      <c r="C14" s="14" t="s">
        <v>40</v>
      </c>
      <c r="D14" s="14">
        <v>3</v>
      </c>
      <c r="E14" s="14">
        <v>10</v>
      </c>
      <c r="F14" s="14">
        <v>9</v>
      </c>
      <c r="G14" s="14">
        <v>8</v>
      </c>
      <c r="H14">
        <f t="shared" si="5"/>
        <v>8.3999999999999986</v>
      </c>
      <c r="I14">
        <f t="shared" si="0"/>
        <v>3.5</v>
      </c>
      <c r="J14" s="5">
        <f t="shared" si="1"/>
        <v>10.5</v>
      </c>
      <c r="K14" s="5">
        <f t="shared" si="2"/>
        <v>3</v>
      </c>
      <c r="L14" s="5">
        <f t="shared" si="3"/>
        <v>9</v>
      </c>
      <c r="M14" s="5" t="str">
        <f t="shared" si="4"/>
        <v>B+</v>
      </c>
      <c r="N14" s="5"/>
      <c r="O14" s="12" t="s">
        <v>21</v>
      </c>
      <c r="P14" s="12">
        <f>COUNTIF($M$2:$M$32, O14)</f>
        <v>7</v>
      </c>
    </row>
    <row r="15" spans="1:18" ht="15.75">
      <c r="B15" s="8">
        <v>14</v>
      </c>
      <c r="C15" s="14" t="s">
        <v>41</v>
      </c>
      <c r="D15" s="14">
        <v>4</v>
      </c>
      <c r="E15" s="14">
        <v>10</v>
      </c>
      <c r="F15" s="14">
        <v>8</v>
      </c>
      <c r="G15" s="14">
        <v>6.5</v>
      </c>
      <c r="H15">
        <f t="shared" si="5"/>
        <v>7.15</v>
      </c>
      <c r="I15">
        <f t="shared" si="0"/>
        <v>3</v>
      </c>
      <c r="J15" s="5">
        <f t="shared" si="1"/>
        <v>12</v>
      </c>
      <c r="K15" s="5">
        <f t="shared" si="2"/>
        <v>3</v>
      </c>
      <c r="L15" s="5">
        <f t="shared" si="3"/>
        <v>12</v>
      </c>
      <c r="M15" s="5" t="str">
        <f t="shared" si="4"/>
        <v>B</v>
      </c>
      <c r="N15" s="5"/>
      <c r="O15" s="12" t="s">
        <v>22</v>
      </c>
      <c r="P15" s="12">
        <f>COUNTIF($M$2:$M$32, O15)</f>
        <v>16</v>
      </c>
    </row>
    <row r="16" spans="1:18" ht="15.75">
      <c r="B16" s="8">
        <v>15</v>
      </c>
      <c r="C16" s="14" t="s">
        <v>42</v>
      </c>
      <c r="D16" s="14">
        <v>3</v>
      </c>
      <c r="E16" s="14">
        <v>10</v>
      </c>
      <c r="F16" s="14">
        <v>7</v>
      </c>
      <c r="G16" s="14">
        <v>6.5</v>
      </c>
      <c r="H16">
        <f t="shared" si="5"/>
        <v>6.95</v>
      </c>
      <c r="I16">
        <f t="shared" si="0"/>
        <v>2.5</v>
      </c>
      <c r="J16" s="5">
        <f t="shared" si="1"/>
        <v>7.5</v>
      </c>
      <c r="K16" s="5">
        <f t="shared" si="2"/>
        <v>2</v>
      </c>
      <c r="L16" s="5">
        <f t="shared" si="3"/>
        <v>6</v>
      </c>
      <c r="M16" s="5" t="str">
        <f t="shared" si="4"/>
        <v>C+</v>
      </c>
      <c r="N16" s="5"/>
      <c r="O16" s="12" t="s">
        <v>23</v>
      </c>
      <c r="P16" s="12">
        <f>COUNTIF($M$2:$M$32, O16)</f>
        <v>4</v>
      </c>
    </row>
    <row r="17" spans="2:16" ht="15.75">
      <c r="B17" s="8">
        <v>16</v>
      </c>
      <c r="C17" s="14" t="s">
        <v>43</v>
      </c>
      <c r="D17" s="14">
        <v>3</v>
      </c>
      <c r="E17" s="14">
        <v>10</v>
      </c>
      <c r="F17" s="14">
        <v>8.5</v>
      </c>
      <c r="G17" s="14">
        <v>8</v>
      </c>
      <c r="H17">
        <f t="shared" si="5"/>
        <v>8.3000000000000007</v>
      </c>
      <c r="I17">
        <f t="shared" si="0"/>
        <v>3.5</v>
      </c>
      <c r="J17" s="5">
        <f t="shared" si="1"/>
        <v>10.5</v>
      </c>
      <c r="K17" s="5">
        <f t="shared" si="2"/>
        <v>3</v>
      </c>
      <c r="L17" s="5">
        <f t="shared" si="3"/>
        <v>9</v>
      </c>
      <c r="M17" s="5" t="str">
        <f t="shared" si="4"/>
        <v>B+</v>
      </c>
      <c r="N17" s="5"/>
      <c r="O17" s="12" t="s">
        <v>24</v>
      </c>
      <c r="P17" s="12">
        <f>COUNTIF($M$2:$M$32, O17)</f>
        <v>1</v>
      </c>
    </row>
    <row r="18" spans="2:16" ht="31.5">
      <c r="B18" s="8">
        <v>17</v>
      </c>
      <c r="C18" s="14" t="s">
        <v>44</v>
      </c>
      <c r="D18" s="14">
        <v>3</v>
      </c>
      <c r="E18" s="14">
        <v>8</v>
      </c>
      <c r="F18" s="14">
        <v>6</v>
      </c>
      <c r="G18" s="14">
        <v>7.5</v>
      </c>
      <c r="H18">
        <f t="shared" si="5"/>
        <v>7.25</v>
      </c>
      <c r="I18">
        <f t="shared" si="0"/>
        <v>3</v>
      </c>
      <c r="J18" s="5">
        <f t="shared" si="1"/>
        <v>9</v>
      </c>
      <c r="K18" s="5">
        <f t="shared" si="2"/>
        <v>3</v>
      </c>
      <c r="L18" s="5">
        <f t="shared" si="3"/>
        <v>9</v>
      </c>
      <c r="M18" s="5" t="str">
        <f t="shared" si="4"/>
        <v>B</v>
      </c>
      <c r="N18" s="5"/>
      <c r="O18" s="12" t="s">
        <v>25</v>
      </c>
      <c r="P18" s="12">
        <f>COUNTIF($M$2:$M$32, O18)</f>
        <v>0</v>
      </c>
    </row>
    <row r="19" spans="2:16" ht="15.75">
      <c r="B19" s="8">
        <v>18</v>
      </c>
      <c r="C19" s="14" t="s">
        <v>45</v>
      </c>
      <c r="D19" s="14">
        <v>3</v>
      </c>
      <c r="E19" s="14">
        <v>10</v>
      </c>
      <c r="F19" s="14">
        <v>6</v>
      </c>
      <c r="G19" s="14">
        <v>7.8</v>
      </c>
      <c r="H19">
        <f t="shared" si="5"/>
        <v>7.66</v>
      </c>
      <c r="I19">
        <f t="shared" si="0"/>
        <v>3</v>
      </c>
      <c r="J19" s="5">
        <f t="shared" si="1"/>
        <v>9</v>
      </c>
      <c r="K19" s="5">
        <f t="shared" si="2"/>
        <v>3</v>
      </c>
      <c r="L19" s="5">
        <f t="shared" si="3"/>
        <v>9</v>
      </c>
      <c r="M19" s="5" t="str">
        <f t="shared" si="4"/>
        <v>B</v>
      </c>
      <c r="N19" s="5"/>
      <c r="O19" s="12" t="s">
        <v>26</v>
      </c>
      <c r="P19" s="12">
        <f>COUNTIF($M$2:$M$32, O19)</f>
        <v>0</v>
      </c>
    </row>
    <row r="20" spans="2:16" ht="15.75">
      <c r="B20" s="8">
        <v>19</v>
      </c>
      <c r="C20" s="14" t="s">
        <v>46</v>
      </c>
      <c r="D20" s="14">
        <v>4</v>
      </c>
      <c r="E20" s="14">
        <v>10</v>
      </c>
      <c r="F20" s="14">
        <v>7</v>
      </c>
      <c r="G20" s="14">
        <v>7.5</v>
      </c>
      <c r="H20">
        <f t="shared" si="5"/>
        <v>7.65</v>
      </c>
      <c r="I20">
        <f t="shared" si="0"/>
        <v>3</v>
      </c>
      <c r="J20" s="5">
        <f t="shared" si="1"/>
        <v>12</v>
      </c>
      <c r="K20" s="5">
        <f t="shared" si="2"/>
        <v>3</v>
      </c>
      <c r="L20" s="5">
        <f t="shared" si="3"/>
        <v>12</v>
      </c>
      <c r="M20" s="5" t="str">
        <f t="shared" si="4"/>
        <v>B</v>
      </c>
      <c r="N20" s="5"/>
      <c r="O20" s="12" t="s">
        <v>27</v>
      </c>
      <c r="P20" s="12">
        <f>COUNTIF($M$2:$M$32, O20)</f>
        <v>0</v>
      </c>
    </row>
    <row r="21" spans="2:16" ht="31.5">
      <c r="B21" s="8">
        <v>20</v>
      </c>
      <c r="C21" s="14" t="s">
        <v>47</v>
      </c>
      <c r="D21" s="14">
        <v>4</v>
      </c>
      <c r="E21" s="14">
        <v>10</v>
      </c>
      <c r="F21" s="14">
        <v>7</v>
      </c>
      <c r="G21" s="14">
        <v>7</v>
      </c>
      <c r="H21">
        <f t="shared" si="5"/>
        <v>7.3</v>
      </c>
      <c r="I21">
        <f t="shared" si="0"/>
        <v>3</v>
      </c>
      <c r="J21" s="5">
        <f t="shared" si="1"/>
        <v>12</v>
      </c>
      <c r="K21" s="5">
        <f t="shared" si="2"/>
        <v>3</v>
      </c>
      <c r="L21" s="5">
        <f t="shared" si="3"/>
        <v>12</v>
      </c>
      <c r="M21" s="5" t="str">
        <f t="shared" si="4"/>
        <v>B</v>
      </c>
      <c r="N21" s="5"/>
    </row>
    <row r="22" spans="2:16" ht="31.5">
      <c r="B22" s="8">
        <v>21</v>
      </c>
      <c r="C22" s="14" t="s">
        <v>48</v>
      </c>
      <c r="D22" s="14">
        <v>3</v>
      </c>
      <c r="E22" s="14">
        <v>10</v>
      </c>
      <c r="F22" s="14">
        <v>7.5</v>
      </c>
      <c r="G22" s="14">
        <v>7.5</v>
      </c>
      <c r="H22">
        <f t="shared" si="5"/>
        <v>7.75</v>
      </c>
      <c r="I22">
        <f t="shared" si="0"/>
        <v>3</v>
      </c>
      <c r="J22" s="5">
        <f t="shared" si="1"/>
        <v>9</v>
      </c>
      <c r="K22" s="5">
        <f t="shared" si="2"/>
        <v>3</v>
      </c>
      <c r="L22" s="5">
        <f t="shared" si="3"/>
        <v>9</v>
      </c>
      <c r="M22" s="5" t="str">
        <f t="shared" si="4"/>
        <v>B</v>
      </c>
      <c r="N22" s="5"/>
    </row>
    <row r="23" spans="2:16" ht="15.75">
      <c r="B23" s="8">
        <v>22</v>
      </c>
      <c r="C23" s="14" t="s">
        <v>49</v>
      </c>
      <c r="D23" s="14">
        <v>3</v>
      </c>
      <c r="E23" s="14">
        <v>8</v>
      </c>
      <c r="F23" s="14">
        <v>10</v>
      </c>
      <c r="G23" s="14">
        <v>8</v>
      </c>
      <c r="H23">
        <f t="shared" si="5"/>
        <v>8.3999999999999986</v>
      </c>
      <c r="I23">
        <f t="shared" si="0"/>
        <v>3.5</v>
      </c>
      <c r="J23" s="5">
        <f t="shared" si="1"/>
        <v>10.5</v>
      </c>
      <c r="K23" s="5">
        <f t="shared" si="2"/>
        <v>3</v>
      </c>
      <c r="L23" s="5">
        <f t="shared" si="3"/>
        <v>9</v>
      </c>
      <c r="M23" s="5" t="str">
        <f t="shared" si="4"/>
        <v>B+</v>
      </c>
      <c r="N23" s="5"/>
    </row>
    <row r="24" spans="2:16" ht="15.75">
      <c r="B24" s="8">
        <v>23</v>
      </c>
      <c r="C24" s="14" t="s">
        <v>50</v>
      </c>
      <c r="D24" s="14">
        <v>4</v>
      </c>
      <c r="E24" s="14">
        <v>10</v>
      </c>
      <c r="F24" s="14">
        <v>7</v>
      </c>
      <c r="G24" s="14">
        <v>6.5</v>
      </c>
      <c r="H24">
        <f t="shared" si="5"/>
        <v>6.95</v>
      </c>
      <c r="I24">
        <f t="shared" si="0"/>
        <v>2.5</v>
      </c>
      <c r="J24" s="5">
        <f t="shared" si="1"/>
        <v>10</v>
      </c>
      <c r="K24" s="5">
        <f t="shared" si="2"/>
        <v>2</v>
      </c>
      <c r="L24" s="5">
        <f t="shared" si="3"/>
        <v>8</v>
      </c>
      <c r="M24" s="5" t="str">
        <f t="shared" si="4"/>
        <v>C+</v>
      </c>
      <c r="N24" s="5"/>
    </row>
    <row r="25" spans="2:16" ht="15.75">
      <c r="B25" s="8">
        <v>24</v>
      </c>
      <c r="C25" s="14" t="s">
        <v>52</v>
      </c>
      <c r="D25" s="14">
        <v>5</v>
      </c>
      <c r="E25" s="14">
        <v>10</v>
      </c>
      <c r="F25" s="14">
        <v>8</v>
      </c>
      <c r="G25" s="14">
        <v>8</v>
      </c>
      <c r="H25">
        <f t="shared" si="5"/>
        <v>8.1999999999999993</v>
      </c>
      <c r="I25">
        <f t="shared" si="0"/>
        <v>3.5</v>
      </c>
      <c r="J25" s="5">
        <f t="shared" si="1"/>
        <v>17.5</v>
      </c>
      <c r="K25" s="5">
        <f t="shared" si="2"/>
        <v>3</v>
      </c>
      <c r="L25" s="5">
        <f t="shared" si="3"/>
        <v>15</v>
      </c>
      <c r="M25" s="5" t="str">
        <f t="shared" si="4"/>
        <v>B+</v>
      </c>
      <c r="N25" s="5"/>
    </row>
    <row r="26" spans="2:16" ht="15.75">
      <c r="B26" s="8">
        <v>25</v>
      </c>
      <c r="C26" s="14" t="s">
        <v>53</v>
      </c>
      <c r="D26" s="14">
        <v>3</v>
      </c>
      <c r="E26" s="14">
        <v>9</v>
      </c>
      <c r="F26" s="14">
        <v>9</v>
      </c>
      <c r="G26" s="14">
        <v>7.5</v>
      </c>
      <c r="H26">
        <f t="shared" si="5"/>
        <v>7.95</v>
      </c>
      <c r="I26">
        <f t="shared" si="0"/>
        <v>3</v>
      </c>
      <c r="J26" s="5">
        <f t="shared" si="1"/>
        <v>9</v>
      </c>
      <c r="K26" s="5">
        <f t="shared" si="2"/>
        <v>3</v>
      </c>
      <c r="L26" s="5">
        <f t="shared" si="3"/>
        <v>9</v>
      </c>
      <c r="M26" s="5" t="str">
        <f t="shared" si="4"/>
        <v>B</v>
      </c>
      <c r="N26" s="5"/>
    </row>
    <row r="27" spans="2:16" ht="31.5">
      <c r="B27" s="8">
        <v>26</v>
      </c>
      <c r="C27" s="14" t="s">
        <v>54</v>
      </c>
      <c r="D27" s="14">
        <v>3</v>
      </c>
      <c r="E27" s="14">
        <v>10</v>
      </c>
      <c r="F27" s="14">
        <v>9</v>
      </c>
      <c r="G27" s="14">
        <v>9</v>
      </c>
      <c r="H27">
        <f t="shared" si="5"/>
        <v>9.1</v>
      </c>
      <c r="I27">
        <f t="shared" si="0"/>
        <v>4</v>
      </c>
      <c r="J27" s="5">
        <f t="shared" si="1"/>
        <v>12</v>
      </c>
      <c r="K27" s="5">
        <f t="shared" si="2"/>
        <v>4</v>
      </c>
      <c r="L27" s="5">
        <f t="shared" si="3"/>
        <v>12</v>
      </c>
      <c r="M27" s="5" t="str">
        <f t="shared" si="4"/>
        <v>A</v>
      </c>
      <c r="N27" s="5"/>
    </row>
    <row r="28" spans="2:16" ht="15.75">
      <c r="B28" s="8">
        <v>27</v>
      </c>
      <c r="C28" s="14" t="s">
        <v>55</v>
      </c>
      <c r="D28" s="14">
        <v>3</v>
      </c>
      <c r="E28" s="14">
        <v>10</v>
      </c>
      <c r="F28" s="14">
        <v>8</v>
      </c>
      <c r="G28" s="14">
        <v>7</v>
      </c>
      <c r="H28">
        <f t="shared" si="5"/>
        <v>7.5</v>
      </c>
      <c r="I28">
        <f t="shared" si="0"/>
        <v>3</v>
      </c>
      <c r="J28" s="5">
        <f t="shared" si="1"/>
        <v>9</v>
      </c>
      <c r="K28" s="5">
        <f t="shared" si="2"/>
        <v>3</v>
      </c>
      <c r="L28" s="5">
        <f t="shared" si="3"/>
        <v>9</v>
      </c>
      <c r="M28" s="5" t="str">
        <f t="shared" si="4"/>
        <v>B</v>
      </c>
      <c r="N28" s="5"/>
    </row>
    <row r="29" spans="2:16" ht="31.5">
      <c r="B29" s="8">
        <v>28</v>
      </c>
      <c r="C29" s="14" t="s">
        <v>56</v>
      </c>
      <c r="D29" s="14">
        <v>4</v>
      </c>
      <c r="E29" s="14">
        <v>10</v>
      </c>
      <c r="F29" s="14">
        <v>6.5</v>
      </c>
      <c r="G29" s="14">
        <v>6.3</v>
      </c>
      <c r="H29">
        <f t="shared" si="5"/>
        <v>6.7099999999999991</v>
      </c>
      <c r="I29">
        <f t="shared" si="0"/>
        <v>2.5</v>
      </c>
      <c r="J29" s="5">
        <f t="shared" si="1"/>
        <v>10</v>
      </c>
      <c r="K29" s="5">
        <f t="shared" si="2"/>
        <v>2</v>
      </c>
      <c r="L29" s="5">
        <f t="shared" si="3"/>
        <v>8</v>
      </c>
      <c r="M29" s="5" t="str">
        <f t="shared" si="4"/>
        <v>C+</v>
      </c>
      <c r="N29" s="5"/>
    </row>
    <row r="30" spans="2:16" ht="15.75">
      <c r="B30" s="8">
        <v>29</v>
      </c>
      <c r="C30" s="14" t="s">
        <v>57</v>
      </c>
      <c r="D30" s="14">
        <v>4</v>
      </c>
      <c r="E30" s="14">
        <v>8</v>
      </c>
      <c r="F30" s="14">
        <v>4</v>
      </c>
      <c r="G30" s="14">
        <v>9.3000000000000007</v>
      </c>
      <c r="H30">
        <f t="shared" si="5"/>
        <v>8.11</v>
      </c>
      <c r="I30">
        <f t="shared" si="0"/>
        <v>3.5</v>
      </c>
      <c r="J30" s="5">
        <f t="shared" si="1"/>
        <v>14</v>
      </c>
      <c r="K30" s="5">
        <f t="shared" si="2"/>
        <v>3</v>
      </c>
      <c r="L30" s="5">
        <f t="shared" si="3"/>
        <v>12</v>
      </c>
      <c r="M30" s="5" t="str">
        <f t="shared" si="4"/>
        <v>B+</v>
      </c>
      <c r="N30" s="5"/>
    </row>
    <row r="31" spans="2:16" ht="15.75">
      <c r="B31" s="8">
        <v>30</v>
      </c>
      <c r="C31" s="14" t="s">
        <v>58</v>
      </c>
      <c r="D31" s="14">
        <v>3</v>
      </c>
      <c r="E31" s="14">
        <v>10</v>
      </c>
      <c r="F31" s="14">
        <v>9</v>
      </c>
      <c r="G31" s="14">
        <v>8</v>
      </c>
      <c r="H31">
        <f t="shared" si="5"/>
        <v>8.3999999999999986</v>
      </c>
      <c r="I31">
        <f t="shared" si="0"/>
        <v>3.5</v>
      </c>
      <c r="J31" s="5">
        <f t="shared" si="1"/>
        <v>10.5</v>
      </c>
      <c r="K31" s="5">
        <f t="shared" si="2"/>
        <v>3</v>
      </c>
      <c r="L31" s="5">
        <f t="shared" si="3"/>
        <v>9</v>
      </c>
      <c r="M31" s="5" t="str">
        <f t="shared" si="4"/>
        <v>B+</v>
      </c>
      <c r="N31" s="5"/>
    </row>
    <row r="32" spans="2:16" ht="16.5" thickBot="1">
      <c r="B32" s="8">
        <v>31</v>
      </c>
      <c r="C32" s="14" t="s">
        <v>59</v>
      </c>
      <c r="D32" s="14">
        <v>2</v>
      </c>
      <c r="E32" s="14">
        <v>10</v>
      </c>
      <c r="F32" s="14">
        <v>6</v>
      </c>
      <c r="G32" s="14">
        <v>6</v>
      </c>
      <c r="H32">
        <f t="shared" si="5"/>
        <v>6.3999999999999995</v>
      </c>
      <c r="I32">
        <f t="shared" si="0"/>
        <v>2</v>
      </c>
      <c r="J32" s="5">
        <f t="shared" si="1"/>
        <v>4</v>
      </c>
      <c r="K32" s="5">
        <f t="shared" si="2"/>
        <v>2</v>
      </c>
      <c r="L32" s="5">
        <f t="shared" si="3"/>
        <v>4</v>
      </c>
      <c r="M32" s="5" t="str">
        <f t="shared" si="4"/>
        <v>C</v>
      </c>
      <c r="N32" s="5"/>
    </row>
    <row r="33" spans="2:13" ht="31.5">
      <c r="B33" s="8">
        <v>32</v>
      </c>
      <c r="C33" s="18" t="s">
        <v>60</v>
      </c>
      <c r="D33" s="18">
        <v>3</v>
      </c>
      <c r="E33" s="18">
        <v>9</v>
      </c>
      <c r="F33" s="18">
        <v>4</v>
      </c>
      <c r="G33" s="19">
        <v>5.5</v>
      </c>
      <c r="H33">
        <f t="shared" si="5"/>
        <v>5.55</v>
      </c>
      <c r="I33">
        <f t="shared" si="0"/>
        <v>2</v>
      </c>
      <c r="J33" s="5">
        <f t="shared" si="1"/>
        <v>6</v>
      </c>
      <c r="K33" s="5">
        <f t="shared" si="2"/>
        <v>2</v>
      </c>
      <c r="L33" s="5">
        <f t="shared" si="3"/>
        <v>6</v>
      </c>
      <c r="M33" s="5" t="str">
        <f t="shared" si="4"/>
        <v>C</v>
      </c>
    </row>
    <row r="34" spans="2:13" ht="15.75" thickBot="1">
      <c r="B34" s="8">
        <v>33</v>
      </c>
      <c r="C34" s="16" t="s">
        <v>61</v>
      </c>
      <c r="D34" s="16">
        <v>3</v>
      </c>
      <c r="E34" s="16">
        <v>9</v>
      </c>
      <c r="F34" s="16">
        <v>8</v>
      </c>
      <c r="G34" s="17">
        <v>8</v>
      </c>
      <c r="H34" s="20">
        <f t="shared" si="5"/>
        <v>8.1</v>
      </c>
      <c r="I34">
        <f t="shared" si="0"/>
        <v>3.5</v>
      </c>
      <c r="J34" s="5">
        <f t="shared" si="1"/>
        <v>10.5</v>
      </c>
      <c r="K34" s="5">
        <f t="shared" si="2"/>
        <v>3</v>
      </c>
      <c r="L34" s="5">
        <f t="shared" si="3"/>
        <v>9</v>
      </c>
      <c r="M34" s="5" t="str">
        <f t="shared" si="4"/>
        <v>B+</v>
      </c>
    </row>
    <row r="35" spans="2:13" ht="15.75">
      <c r="B35" s="8">
        <v>34</v>
      </c>
      <c r="C35" s="21" t="s">
        <v>51</v>
      </c>
      <c r="D35" s="21">
        <v>3</v>
      </c>
      <c r="E35" s="21">
        <v>10</v>
      </c>
      <c r="F35" s="21">
        <v>7</v>
      </c>
      <c r="G35" s="21">
        <v>7</v>
      </c>
      <c r="H35" s="20">
        <f t="shared" si="5"/>
        <v>7.3</v>
      </c>
      <c r="I35">
        <f t="shared" si="0"/>
        <v>3</v>
      </c>
      <c r="J35" s="5">
        <f t="shared" si="1"/>
        <v>9</v>
      </c>
      <c r="K35" s="5">
        <f t="shared" si="2"/>
        <v>3</v>
      </c>
      <c r="L35" s="5">
        <f t="shared" si="3"/>
        <v>9</v>
      </c>
      <c r="M35" s="5" t="str">
        <f t="shared" si="4"/>
        <v>B</v>
      </c>
    </row>
    <row r="37" spans="2:13">
      <c r="D37">
        <f>SUM(D2:D35)</f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Hà Giang</dc:creator>
  <cp:lastModifiedBy>dinhphong</cp:lastModifiedBy>
  <dcterms:created xsi:type="dcterms:W3CDTF">2015-06-05T18:17:20Z</dcterms:created>
  <dcterms:modified xsi:type="dcterms:W3CDTF">2021-08-13T02:23:16Z</dcterms:modified>
</cp:coreProperties>
</file>