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B61DBC53-BF63-4E79-9893-145744709C08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'BTP-U302AB2'!$C$29:$AV$301</definedName>
    <definedName name="_xlnm._FilterDatabase" localSheetId="1" hidden="1">'BTP-U302SCR1'!$C$29:$BO$846</definedName>
    <definedName name="_xlnm._FilterDatabase" localSheetId="3" hidden="1">'BTP-U302SCR2'!$C$29:$CB$846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C735" i="1" l="1"/>
  <c r="BC731" i="1"/>
  <c r="BP656" i="2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60" i="5"/>
  <c r="AG27" i="5" a="1"/>
  <c r="AG27" i="5" s="1"/>
  <c r="AG28" i="5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BS121" i="2"/>
  <c r="BT121" i="2"/>
  <c r="BS122" i="2"/>
  <c r="BT122" i="2"/>
  <c r="BS123" i="2"/>
  <c r="BT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BT766" i="2"/>
  <c r="BS766" i="2"/>
  <c r="L766" i="2"/>
  <c r="BT625" i="2"/>
  <c r="BS625" i="2"/>
  <c r="L625" i="2"/>
  <c r="BT624" i="2"/>
  <c r="BS624" i="2"/>
  <c r="L624" i="2"/>
  <c r="BT607" i="2"/>
  <c r="BS607" i="2"/>
  <c r="L607" i="2"/>
  <c r="BT601" i="2"/>
  <c r="BS601" i="2"/>
  <c r="L601" i="2"/>
  <c r="BT150" i="2"/>
  <c r="BS150" i="2"/>
  <c r="L150" i="2"/>
  <c r="BT134" i="2"/>
  <c r="BS134" i="2"/>
  <c r="L134" i="2"/>
  <c r="BT127" i="2"/>
  <c r="BS127" i="2"/>
  <c r="L127" i="2"/>
  <c r="M127" i="2" s="1"/>
  <c r="BT114" i="2"/>
  <c r="BS114" i="2"/>
  <c r="L114" i="2"/>
  <c r="BT108" i="2"/>
  <c r="BS108" i="2"/>
  <c r="L108" i="2"/>
  <c r="BT102" i="2"/>
  <c r="BS102" i="2"/>
  <c r="L102" i="2"/>
  <c r="BT85" i="2"/>
  <c r="BS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S4" i="2"/>
  <c r="AG27" i="2" a="1"/>
  <c r="AG27" i="2" s="1"/>
  <c r="AG28" i="2"/>
  <c r="AF598" i="2"/>
  <c r="T679" i="16"/>
  <c r="T909" i="20"/>
  <c r="T712" i="20"/>
  <c r="T81" i="16"/>
  <c r="T762" i="16"/>
  <c r="T969" i="20"/>
  <c r="T691" i="20"/>
  <c r="T924" i="20"/>
  <c r="T909" i="16"/>
  <c r="T939" i="20"/>
  <c r="T711" i="16"/>
  <c r="T939" i="16"/>
  <c r="T946" i="16"/>
  <c r="T946" i="20"/>
  <c r="T81" i="20"/>
  <c r="T762" i="20"/>
  <c r="T916" i="20"/>
  <c r="T916" i="16"/>
  <c r="T691" i="16"/>
  <c r="T924" i="16"/>
  <c r="T712" i="16"/>
  <c r="T969" i="16"/>
  <c r="T711" i="20"/>
  <c r="T679" i="20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AA28" i="5" s="1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Z27" i="5" l="1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BT509" i="2"/>
  <c r="BS509" i="2"/>
  <c r="L509" i="2"/>
  <c r="BT482" i="2"/>
  <c r="BS482" i="2"/>
  <c r="L482" i="2"/>
  <c r="BT481" i="2"/>
  <c r="BS481" i="2"/>
  <c r="L481" i="2"/>
  <c r="BT480" i="2"/>
  <c r="BS480" i="2"/>
  <c r="L480" i="2"/>
  <c r="BT473" i="2"/>
  <c r="BS473" i="2"/>
  <c r="L473" i="2"/>
  <c r="BT472" i="2"/>
  <c r="BS472" i="2"/>
  <c r="L472" i="2"/>
  <c r="BT392" i="2"/>
  <c r="BS392" i="2"/>
  <c r="L392" i="2"/>
  <c r="BT364" i="2"/>
  <c r="BS364" i="2"/>
  <c r="L364" i="2"/>
  <c r="BT341" i="2"/>
  <c r="BS341" i="2"/>
  <c r="L341" i="2"/>
  <c r="BT314" i="2"/>
  <c r="BS314" i="2"/>
  <c r="L314" i="2"/>
  <c r="BT313" i="2"/>
  <c r="BS313" i="2"/>
  <c r="L313" i="2"/>
  <c r="BT312" i="2"/>
  <c r="BS312" i="2"/>
  <c r="L312" i="2"/>
  <c r="BT307" i="2"/>
  <c r="BS307" i="2"/>
  <c r="L307" i="2"/>
  <c r="BT306" i="2"/>
  <c r="BS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BT449" i="2"/>
  <c r="BS449" i="2"/>
  <c r="L449" i="2"/>
  <c r="BT479" i="2"/>
  <c r="BS479" i="2"/>
  <c r="L479" i="2"/>
  <c r="BT543" i="2"/>
  <c r="BS543" i="2"/>
  <c r="L543" i="2"/>
  <c r="T483" i="20"/>
  <c r="T278" i="16"/>
  <c r="T19" i="20"/>
  <c r="T481" i="20"/>
  <c r="T339" i="20"/>
  <c r="T550" i="20"/>
  <c r="T212" i="20"/>
  <c r="T211" i="20"/>
  <c r="T484" i="16"/>
  <c r="T550" i="16"/>
  <c r="T205" i="16"/>
  <c r="T211" i="16"/>
  <c r="T453" i="20"/>
  <c r="T212" i="16"/>
  <c r="T483" i="16"/>
  <c r="T278" i="20"/>
  <c r="T206" i="20"/>
  <c r="T475" i="20"/>
  <c r="T205" i="20"/>
  <c r="T474" i="16"/>
  <c r="T485" i="16"/>
  <c r="T485" i="20"/>
  <c r="T339" i="16"/>
  <c r="T474" i="20"/>
  <c r="T206" i="16"/>
  <c r="T484" i="20"/>
  <c r="T19" i="16"/>
  <c r="T622" i="20"/>
  <c r="T213" i="20"/>
  <c r="T213" i="16"/>
  <c r="T475" i="16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BT844" i="2"/>
  <c r="BS844" i="2"/>
  <c r="L844" i="2"/>
  <c r="BT843" i="2"/>
  <c r="BS843" i="2"/>
  <c r="L843" i="2"/>
  <c r="BT842" i="2"/>
  <c r="BS842" i="2"/>
  <c r="L842" i="2"/>
  <c r="BT841" i="2"/>
  <c r="BS841" i="2"/>
  <c r="L841" i="2"/>
  <c r="BT840" i="2"/>
  <c r="BS840" i="2"/>
  <c r="L840" i="2"/>
  <c r="BT839" i="2"/>
  <c r="BS839" i="2"/>
  <c r="L839" i="2"/>
  <c r="BT838" i="2"/>
  <c r="BS838" i="2"/>
  <c r="L838" i="2"/>
  <c r="BT837" i="2"/>
  <c r="BS837" i="2"/>
  <c r="L837" i="2"/>
  <c r="BT836" i="2"/>
  <c r="BS836" i="2"/>
  <c r="L836" i="2"/>
  <c r="BT835" i="2"/>
  <c r="BS835" i="2"/>
  <c r="L835" i="2"/>
  <c r="BT834" i="2"/>
  <c r="BS834" i="2"/>
  <c r="L834" i="2"/>
  <c r="BT833" i="2"/>
  <c r="BS833" i="2"/>
  <c r="L833" i="2"/>
  <c r="BT832" i="2"/>
  <c r="BS832" i="2"/>
  <c r="L832" i="2"/>
  <c r="BT831" i="2"/>
  <c r="BS831" i="2"/>
  <c r="L831" i="2"/>
  <c r="BT830" i="2"/>
  <c r="BS830" i="2"/>
  <c r="L830" i="2"/>
  <c r="BT829" i="2"/>
  <c r="BS829" i="2"/>
  <c r="L829" i="2"/>
  <c r="BT828" i="2"/>
  <c r="BS828" i="2"/>
  <c r="L828" i="2"/>
  <c r="BT827" i="2"/>
  <c r="BS827" i="2"/>
  <c r="L827" i="2"/>
  <c r="BT826" i="2"/>
  <c r="BS826" i="2"/>
  <c r="L826" i="2"/>
  <c r="BT825" i="2"/>
  <c r="BS825" i="2"/>
  <c r="L825" i="2"/>
  <c r="BT824" i="2"/>
  <c r="BS824" i="2"/>
  <c r="L824" i="2"/>
  <c r="BT823" i="2"/>
  <c r="BS823" i="2"/>
  <c r="L823" i="2"/>
  <c r="BT822" i="2"/>
  <c r="BS822" i="2"/>
  <c r="L822" i="2"/>
  <c r="BT821" i="2"/>
  <c r="BS821" i="2"/>
  <c r="L821" i="2"/>
  <c r="BT820" i="2"/>
  <c r="BS820" i="2"/>
  <c r="L820" i="2"/>
  <c r="BT819" i="2"/>
  <c r="BS819" i="2"/>
  <c r="L819" i="2"/>
  <c r="BT818" i="2"/>
  <c r="BS818" i="2"/>
  <c r="L818" i="2"/>
  <c r="BT817" i="2"/>
  <c r="BS817" i="2"/>
  <c r="L817" i="2"/>
  <c r="BT816" i="2"/>
  <c r="BS816" i="2"/>
  <c r="L816" i="2"/>
  <c r="BT815" i="2"/>
  <c r="BS815" i="2"/>
  <c r="L815" i="2"/>
  <c r="BT814" i="2"/>
  <c r="BS814" i="2"/>
  <c r="L814" i="2"/>
  <c r="BT813" i="2"/>
  <c r="BS813" i="2"/>
  <c r="L813" i="2"/>
  <c r="BT812" i="2"/>
  <c r="BS812" i="2"/>
  <c r="L812" i="2"/>
  <c r="BT811" i="2"/>
  <c r="BS811" i="2"/>
  <c r="L811" i="2"/>
  <c r="BT810" i="2"/>
  <c r="BS810" i="2"/>
  <c r="L810" i="2"/>
  <c r="BT809" i="2"/>
  <c r="BS809" i="2"/>
  <c r="L809" i="2"/>
  <c r="BT808" i="2"/>
  <c r="BS808" i="2"/>
  <c r="L808" i="2"/>
  <c r="BT807" i="2"/>
  <c r="BS807" i="2"/>
  <c r="L807" i="2"/>
  <c r="BT806" i="2"/>
  <c r="BS806" i="2"/>
  <c r="L806" i="2"/>
  <c r="BT805" i="2"/>
  <c r="BS805" i="2"/>
  <c r="L805" i="2"/>
  <c r="BT804" i="2"/>
  <c r="BS804" i="2"/>
  <c r="L804" i="2"/>
  <c r="BT803" i="2"/>
  <c r="BS803" i="2"/>
  <c r="L803" i="2"/>
  <c r="BT802" i="2"/>
  <c r="BS802" i="2"/>
  <c r="L802" i="2"/>
  <c r="BT801" i="2"/>
  <c r="BS801" i="2"/>
  <c r="L801" i="2"/>
  <c r="BT800" i="2"/>
  <c r="BS800" i="2"/>
  <c r="L800" i="2"/>
  <c r="BT799" i="2"/>
  <c r="BS799" i="2"/>
  <c r="L799" i="2"/>
  <c r="BT798" i="2"/>
  <c r="BS798" i="2"/>
  <c r="L798" i="2"/>
  <c r="BT797" i="2"/>
  <c r="BS797" i="2"/>
  <c r="L797" i="2"/>
  <c r="BT796" i="2"/>
  <c r="BS796" i="2"/>
  <c r="L796" i="2"/>
  <c r="BT795" i="2"/>
  <c r="BS795" i="2"/>
  <c r="L795" i="2"/>
  <c r="BT794" i="2"/>
  <c r="BS794" i="2"/>
  <c r="L794" i="2"/>
  <c r="BT793" i="2"/>
  <c r="BS793" i="2"/>
  <c r="L793" i="2"/>
  <c r="BT792" i="2"/>
  <c r="BS792" i="2"/>
  <c r="L792" i="2"/>
  <c r="BT791" i="2"/>
  <c r="BS791" i="2"/>
  <c r="L791" i="2"/>
  <c r="BT790" i="2"/>
  <c r="BS790" i="2"/>
  <c r="L790" i="2"/>
  <c r="BT789" i="2"/>
  <c r="BS789" i="2"/>
  <c r="L789" i="2"/>
  <c r="BT788" i="2"/>
  <c r="BS788" i="2"/>
  <c r="L788" i="2"/>
  <c r="BT787" i="2"/>
  <c r="BS787" i="2"/>
  <c r="L787" i="2"/>
  <c r="BT786" i="2"/>
  <c r="BS786" i="2"/>
  <c r="L786" i="2"/>
  <c r="BT785" i="2"/>
  <c r="BS785" i="2"/>
  <c r="L785" i="2"/>
  <c r="BT784" i="2"/>
  <c r="BS784" i="2"/>
  <c r="L784" i="2"/>
  <c r="BT783" i="2"/>
  <c r="BS783" i="2"/>
  <c r="L783" i="2"/>
  <c r="BT782" i="2"/>
  <c r="BS782" i="2"/>
  <c r="L782" i="2"/>
  <c r="BT781" i="2"/>
  <c r="BS781" i="2"/>
  <c r="L781" i="2"/>
  <c r="BT780" i="2"/>
  <c r="BS780" i="2"/>
  <c r="L780" i="2"/>
  <c r="BT779" i="2"/>
  <c r="BS779" i="2"/>
  <c r="L779" i="2"/>
  <c r="BT778" i="2"/>
  <c r="BS778" i="2"/>
  <c r="L778" i="2"/>
  <c r="BT777" i="2"/>
  <c r="BS777" i="2"/>
  <c r="L777" i="2"/>
  <c r="BT776" i="2"/>
  <c r="BS776" i="2"/>
  <c r="L776" i="2"/>
  <c r="BT775" i="2"/>
  <c r="BS775" i="2"/>
  <c r="L775" i="2"/>
  <c r="BT774" i="2"/>
  <c r="BS774" i="2"/>
  <c r="L774" i="2"/>
  <c r="BT773" i="2"/>
  <c r="BS773" i="2"/>
  <c r="L773" i="2"/>
  <c r="BT757" i="2"/>
  <c r="BS757" i="2"/>
  <c r="L757" i="2"/>
  <c r="BT743" i="2"/>
  <c r="BS743" i="2"/>
  <c r="L743" i="2"/>
  <c r="BT742" i="2"/>
  <c r="BS742" i="2"/>
  <c r="L742" i="2"/>
  <c r="BT737" i="2"/>
  <c r="BS737" i="2"/>
  <c r="L737" i="2"/>
  <c r="BT726" i="2"/>
  <c r="BS726" i="2"/>
  <c r="L726" i="2"/>
  <c r="BT725" i="2"/>
  <c r="BS725" i="2"/>
  <c r="L725" i="2"/>
  <c r="BT724" i="2"/>
  <c r="BS724" i="2"/>
  <c r="L724" i="2"/>
  <c r="BT710" i="2"/>
  <c r="BS710" i="2"/>
  <c r="L710" i="2"/>
  <c r="BT709" i="2"/>
  <c r="BS709" i="2"/>
  <c r="L709" i="2"/>
  <c r="BT704" i="2"/>
  <c r="BS704" i="2"/>
  <c r="L704" i="2"/>
  <c r="BT689" i="2"/>
  <c r="BS689" i="2"/>
  <c r="L689" i="2"/>
  <c r="BT688" i="2"/>
  <c r="BS688" i="2"/>
  <c r="L688" i="2"/>
  <c r="BT677" i="2"/>
  <c r="BS677" i="2"/>
  <c r="L677" i="2"/>
  <c r="BT665" i="2"/>
  <c r="BS665" i="2"/>
  <c r="L665" i="2"/>
  <c r="BT664" i="2"/>
  <c r="BS664" i="2"/>
  <c r="L664" i="2"/>
  <c r="BT663" i="2"/>
  <c r="BS663" i="2"/>
  <c r="L663" i="2"/>
  <c r="BT648" i="2"/>
  <c r="BS648" i="2"/>
  <c r="L648" i="2"/>
  <c r="BT647" i="2"/>
  <c r="BS647" i="2"/>
  <c r="L647" i="2"/>
  <c r="BT606" i="2"/>
  <c r="BS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S385" i="2"/>
  <c r="BT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142" i="16"/>
  <c r="T157" i="20"/>
  <c r="T134" i="20"/>
  <c r="T415" i="20"/>
  <c r="T154" i="16"/>
  <c r="T148" i="20"/>
  <c r="T158" i="20"/>
  <c r="T150" i="16"/>
  <c r="T413" i="16"/>
  <c r="T133" i="16"/>
  <c r="T396" i="16"/>
  <c r="T142" i="20"/>
  <c r="T155" i="16"/>
  <c r="T423" i="20"/>
  <c r="T138" i="16"/>
  <c r="T130" i="16"/>
  <c r="T152" i="16"/>
  <c r="T409" i="16"/>
  <c r="T867" i="16"/>
  <c r="T161" i="16"/>
  <c r="T151" i="16"/>
  <c r="T424" i="20"/>
  <c r="T155" i="20"/>
  <c r="T793" i="20"/>
  <c r="T147" i="16"/>
  <c r="T428" i="20"/>
  <c r="T810" i="20"/>
  <c r="T860" i="16"/>
  <c r="T143" i="20"/>
  <c r="T160" i="16"/>
  <c r="T427" i="16"/>
  <c r="T136" i="20"/>
  <c r="T414" i="16"/>
  <c r="T152" i="20"/>
  <c r="T129" i="16"/>
  <c r="T136" i="16"/>
  <c r="T128" i="16"/>
  <c r="T774" i="20"/>
  <c r="T809" i="20"/>
  <c r="T398" i="16"/>
  <c r="T145" i="20"/>
  <c r="T423" i="16"/>
  <c r="T420" i="16"/>
  <c r="T408" i="16"/>
  <c r="T139" i="16"/>
  <c r="T417" i="16"/>
  <c r="T143" i="16"/>
  <c r="T406" i="16"/>
  <c r="T398" i="20"/>
  <c r="T421" i="16"/>
  <c r="T846" i="16"/>
  <c r="T396" i="20"/>
  <c r="T408" i="20"/>
  <c r="T415" i="16"/>
  <c r="T153" i="16"/>
  <c r="T140" i="16"/>
  <c r="T425" i="16"/>
  <c r="T849" i="20"/>
  <c r="T422" i="20"/>
  <c r="T134" i="16"/>
  <c r="T832" i="16"/>
  <c r="T394" i="20"/>
  <c r="T805" i="20"/>
  <c r="T790" i="16"/>
  <c r="T825" i="20"/>
  <c r="T805" i="16"/>
  <c r="T161" i="20"/>
  <c r="T406" i="20"/>
  <c r="T405" i="20"/>
  <c r="T132" i="20"/>
  <c r="T131" i="16"/>
  <c r="T399" i="20"/>
  <c r="T407" i="16"/>
  <c r="T410" i="20"/>
  <c r="T402" i="16"/>
  <c r="T846" i="20"/>
  <c r="T832" i="20"/>
  <c r="T848" i="16"/>
  <c r="T425" i="20"/>
  <c r="T867" i="20"/>
  <c r="T401" i="16"/>
  <c r="T848" i="20"/>
  <c r="T411" i="20"/>
  <c r="T163" i="20"/>
  <c r="T145" i="16"/>
  <c r="T140" i="20"/>
  <c r="T400" i="20"/>
  <c r="T809" i="16"/>
  <c r="T395" i="20"/>
  <c r="T144" i="16"/>
  <c r="T792" i="20"/>
  <c r="T405" i="16"/>
  <c r="T429" i="20"/>
  <c r="T132" i="16"/>
  <c r="T416" i="20"/>
  <c r="T881" i="16"/>
  <c r="T162" i="16"/>
  <c r="T793" i="16"/>
  <c r="T144" i="20"/>
  <c r="T481" i="16"/>
  <c r="T141" i="16"/>
  <c r="T866" i="20"/>
  <c r="T149" i="20"/>
  <c r="T690" i="16"/>
  <c r="T407" i="20"/>
  <c r="T849" i="16"/>
  <c r="T790" i="20"/>
  <c r="T154" i="20"/>
  <c r="T135" i="16"/>
  <c r="T420" i="20"/>
  <c r="T690" i="20"/>
  <c r="T399" i="16"/>
  <c r="T426" i="20"/>
  <c r="T775" i="20"/>
  <c r="T775" i="16"/>
  <c r="T866" i="16"/>
  <c r="T417" i="20"/>
  <c r="T401" i="20"/>
  <c r="T159" i="20"/>
  <c r="T147" i="20"/>
  <c r="T792" i="16"/>
  <c r="T426" i="16"/>
  <c r="T400" i="16"/>
  <c r="T130" i="20"/>
  <c r="T153" i="20"/>
  <c r="T418" i="16"/>
  <c r="T409" i="20"/>
  <c r="T881" i="20"/>
  <c r="T404" i="16"/>
  <c r="T156" i="16"/>
  <c r="T137" i="20"/>
  <c r="T164" i="16"/>
  <c r="T411" i="16"/>
  <c r="T395" i="16"/>
  <c r="T156" i="20"/>
  <c r="T137" i="16"/>
  <c r="T860" i="20"/>
  <c r="T419" i="20"/>
  <c r="T148" i="16"/>
  <c r="T157" i="16"/>
  <c r="T141" i="20"/>
  <c r="T430" i="16"/>
  <c r="T622" i="16"/>
  <c r="T394" i="16"/>
  <c r="T151" i="20"/>
  <c r="T149" i="16"/>
  <c r="T160" i="20"/>
  <c r="T418" i="20"/>
  <c r="T831" i="20"/>
  <c r="T413" i="20"/>
  <c r="T428" i="16"/>
  <c r="T164" i="20"/>
  <c r="T825" i="16"/>
  <c r="T414" i="20"/>
  <c r="T403" i="20"/>
  <c r="T158" i="16"/>
  <c r="T831" i="16"/>
  <c r="T429" i="16"/>
  <c r="T131" i="20"/>
  <c r="T453" i="16"/>
  <c r="T139" i="20"/>
  <c r="T422" i="16"/>
  <c r="T774" i="16"/>
  <c r="T133" i="20"/>
  <c r="T410" i="16"/>
  <c r="T13" i="16"/>
  <c r="T427" i="20"/>
  <c r="T416" i="16"/>
  <c r="T129" i="20"/>
  <c r="T419" i="16"/>
  <c r="T150" i="20"/>
  <c r="T430" i="20"/>
  <c r="T159" i="16"/>
  <c r="T397" i="20"/>
  <c r="T404" i="20"/>
  <c r="T403" i="16"/>
  <c r="T424" i="16"/>
  <c r="T135" i="20"/>
  <c r="T162" i="20"/>
  <c r="T402" i="20"/>
  <c r="T13" i="20"/>
  <c r="T163" i="16"/>
  <c r="T138" i="20"/>
  <c r="T128" i="20"/>
  <c r="T421" i="20"/>
  <c r="T397" i="16"/>
  <c r="T810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N298" i="5"/>
  <c r="AM298" i="5"/>
  <c r="L298" i="5"/>
  <c r="M298" i="5" s="1"/>
  <c r="AN297" i="5"/>
  <c r="AM297" i="5"/>
  <c r="L297" i="5"/>
  <c r="M297" i="5" s="1"/>
  <c r="AN296" i="5"/>
  <c r="AM296" i="5"/>
  <c r="L296" i="5"/>
  <c r="M296" i="5" s="1"/>
  <c r="AN295" i="5"/>
  <c r="AM295" i="5"/>
  <c r="L295" i="5"/>
  <c r="M295" i="5" s="1"/>
  <c r="AN294" i="5"/>
  <c r="AM294" i="5"/>
  <c r="L294" i="5"/>
  <c r="M294" i="5" s="1"/>
  <c r="AN293" i="5"/>
  <c r="AM293" i="5"/>
  <c r="L293" i="5"/>
  <c r="M293" i="5" s="1"/>
  <c r="AN292" i="5"/>
  <c r="AM292" i="5"/>
  <c r="L292" i="5"/>
  <c r="M292" i="5" s="1"/>
  <c r="AN291" i="5"/>
  <c r="AM291" i="5"/>
  <c r="L291" i="5"/>
  <c r="M291" i="5" s="1"/>
  <c r="AN290" i="5"/>
  <c r="AM290" i="5"/>
  <c r="L290" i="5"/>
  <c r="M290" i="5" s="1"/>
  <c r="AN289" i="5"/>
  <c r="AM289" i="5"/>
  <c r="L289" i="5"/>
  <c r="M289" i="5" s="1"/>
  <c r="AN288" i="5"/>
  <c r="AM288" i="5"/>
  <c r="L288" i="5"/>
  <c r="M288" i="5" s="1"/>
  <c r="AN287" i="5"/>
  <c r="AM287" i="5"/>
  <c r="L287" i="5"/>
  <c r="M287" i="5" s="1"/>
  <c r="AN286" i="5"/>
  <c r="AM286" i="5"/>
  <c r="L286" i="5"/>
  <c r="M286" i="5" s="1"/>
  <c r="AN285" i="5"/>
  <c r="AM285" i="5"/>
  <c r="L285" i="5"/>
  <c r="M285" i="5" s="1"/>
  <c r="AN284" i="5"/>
  <c r="AM284" i="5"/>
  <c r="L284" i="5"/>
  <c r="M284" i="5" s="1"/>
  <c r="AN283" i="5"/>
  <c r="AM283" i="5"/>
  <c r="L283" i="5"/>
  <c r="M283" i="5" s="1"/>
  <c r="AN282" i="5"/>
  <c r="AM282" i="5"/>
  <c r="L282" i="5"/>
  <c r="M282" i="5" s="1"/>
  <c r="AN281" i="5"/>
  <c r="AM281" i="5"/>
  <c r="L281" i="5"/>
  <c r="M281" i="5" s="1"/>
  <c r="AN280" i="5"/>
  <c r="AM280" i="5"/>
  <c r="L280" i="5"/>
  <c r="M280" i="5" s="1"/>
  <c r="AN279" i="5"/>
  <c r="AM279" i="5"/>
  <c r="L279" i="5"/>
  <c r="M279" i="5" s="1"/>
  <c r="AN278" i="5"/>
  <c r="AM278" i="5"/>
  <c r="L278" i="5"/>
  <c r="M278" i="5" s="1"/>
  <c r="AN277" i="5"/>
  <c r="AM277" i="5"/>
  <c r="L277" i="5"/>
  <c r="M277" i="5" s="1"/>
  <c r="AN276" i="5"/>
  <c r="AM276" i="5"/>
  <c r="L276" i="5"/>
  <c r="M276" i="5" s="1"/>
  <c r="AN275" i="5"/>
  <c r="AM275" i="5"/>
  <c r="L275" i="5"/>
  <c r="M275" i="5" s="1"/>
  <c r="AN274" i="5"/>
  <c r="AM274" i="5"/>
  <c r="L274" i="5"/>
  <c r="M274" i="5" s="1"/>
  <c r="AN273" i="5"/>
  <c r="AM273" i="5"/>
  <c r="L273" i="5"/>
  <c r="M273" i="5" s="1"/>
  <c r="AN272" i="5"/>
  <c r="AM272" i="5"/>
  <c r="L272" i="5"/>
  <c r="M272" i="5" s="1"/>
  <c r="AN271" i="5"/>
  <c r="AM271" i="5"/>
  <c r="L271" i="5"/>
  <c r="M271" i="5" s="1"/>
  <c r="AN270" i="5"/>
  <c r="AM270" i="5"/>
  <c r="L270" i="5"/>
  <c r="M270" i="5" s="1"/>
  <c r="AN269" i="5"/>
  <c r="AM269" i="5"/>
  <c r="L269" i="5"/>
  <c r="M269" i="5" s="1"/>
  <c r="AN268" i="5"/>
  <c r="AM268" i="5"/>
  <c r="L268" i="5"/>
  <c r="M268" i="5" s="1"/>
  <c r="AN267" i="5"/>
  <c r="AM267" i="5"/>
  <c r="L267" i="5"/>
  <c r="M267" i="5" s="1"/>
  <c r="AN266" i="5"/>
  <c r="AM266" i="5"/>
  <c r="L266" i="5"/>
  <c r="M266" i="5" s="1"/>
  <c r="AN265" i="5"/>
  <c r="AM265" i="5"/>
  <c r="L265" i="5"/>
  <c r="M265" i="5" s="1"/>
  <c r="AN264" i="5"/>
  <c r="AM264" i="5"/>
  <c r="L264" i="5"/>
  <c r="M264" i="5" s="1"/>
  <c r="AN263" i="5"/>
  <c r="AM263" i="5"/>
  <c r="L263" i="5"/>
  <c r="M263" i="5" s="1"/>
  <c r="AN262" i="5"/>
  <c r="AM262" i="5"/>
  <c r="L262" i="5"/>
  <c r="M262" i="5" s="1"/>
  <c r="AN261" i="5"/>
  <c r="AM261" i="5"/>
  <c r="L261" i="5"/>
  <c r="M261" i="5" s="1"/>
  <c r="AN260" i="5"/>
  <c r="AM260" i="5"/>
  <c r="L260" i="5"/>
  <c r="M260" i="5" s="1"/>
  <c r="AN259" i="5"/>
  <c r="AM259" i="5"/>
  <c r="L259" i="5"/>
  <c r="M259" i="5" s="1"/>
  <c r="AN258" i="5"/>
  <c r="AM258" i="5"/>
  <c r="L258" i="5"/>
  <c r="M258" i="5" s="1"/>
  <c r="AN257" i="5"/>
  <c r="AM257" i="5"/>
  <c r="L257" i="5"/>
  <c r="M257" i="5" s="1"/>
  <c r="AN256" i="5"/>
  <c r="AM256" i="5"/>
  <c r="L256" i="5"/>
  <c r="M256" i="5" s="1"/>
  <c r="AN255" i="5"/>
  <c r="AM255" i="5"/>
  <c r="L255" i="5"/>
  <c r="M255" i="5" s="1"/>
  <c r="AN254" i="5"/>
  <c r="AM254" i="5"/>
  <c r="L254" i="5"/>
  <c r="M254" i="5" s="1"/>
  <c r="AN253" i="5"/>
  <c r="AM253" i="5"/>
  <c r="L253" i="5"/>
  <c r="M253" i="5" s="1"/>
  <c r="AN252" i="5"/>
  <c r="AM252" i="5"/>
  <c r="L252" i="5"/>
  <c r="M252" i="5" s="1"/>
  <c r="AN251" i="5"/>
  <c r="AM251" i="5"/>
  <c r="L251" i="5"/>
  <c r="M251" i="5" s="1"/>
  <c r="AN250" i="5"/>
  <c r="AM250" i="5"/>
  <c r="L250" i="5"/>
  <c r="M250" i="5" s="1"/>
  <c r="AN249" i="5"/>
  <c r="AM249" i="5"/>
  <c r="L249" i="5"/>
  <c r="M249" i="5" s="1"/>
  <c r="AN248" i="5"/>
  <c r="AM248" i="5"/>
  <c r="L248" i="5"/>
  <c r="M248" i="5" s="1"/>
  <c r="AN247" i="5"/>
  <c r="AM247" i="5"/>
  <c r="L247" i="5"/>
  <c r="M247" i="5" s="1"/>
  <c r="AN246" i="5"/>
  <c r="AM246" i="5"/>
  <c r="L246" i="5"/>
  <c r="M246" i="5" s="1"/>
  <c r="AN245" i="5"/>
  <c r="AM245" i="5"/>
  <c r="L245" i="5"/>
  <c r="M245" i="5" s="1"/>
  <c r="AN244" i="5"/>
  <c r="AM244" i="5"/>
  <c r="L244" i="5"/>
  <c r="M244" i="5" s="1"/>
  <c r="AN243" i="5"/>
  <c r="AM243" i="5"/>
  <c r="L243" i="5"/>
  <c r="M243" i="5" s="1"/>
  <c r="AN242" i="5"/>
  <c r="AM242" i="5"/>
  <c r="L242" i="5"/>
  <c r="M242" i="5" s="1"/>
  <c r="AN241" i="5"/>
  <c r="AM241" i="5"/>
  <c r="L241" i="5"/>
  <c r="M241" i="5" s="1"/>
  <c r="AN240" i="5"/>
  <c r="AM240" i="5"/>
  <c r="L240" i="5"/>
  <c r="M240" i="5" s="1"/>
  <c r="AN239" i="5"/>
  <c r="AM239" i="5"/>
  <c r="L239" i="5"/>
  <c r="M239" i="5" s="1"/>
  <c r="AN238" i="5"/>
  <c r="AM238" i="5"/>
  <c r="L238" i="5"/>
  <c r="M238" i="5" s="1"/>
  <c r="AN237" i="5"/>
  <c r="AM237" i="5"/>
  <c r="L237" i="5"/>
  <c r="M237" i="5" s="1"/>
  <c r="AN236" i="5"/>
  <c r="AM236" i="5"/>
  <c r="L236" i="5"/>
  <c r="M236" i="5" s="1"/>
  <c r="AN235" i="5"/>
  <c r="AM235" i="5"/>
  <c r="L235" i="5"/>
  <c r="M235" i="5" s="1"/>
  <c r="AN234" i="5"/>
  <c r="AM234" i="5"/>
  <c r="L234" i="5"/>
  <c r="M234" i="5" s="1"/>
  <c r="AN233" i="5"/>
  <c r="AM233" i="5"/>
  <c r="L233" i="5"/>
  <c r="M233" i="5" s="1"/>
  <c r="AN232" i="5"/>
  <c r="AM232" i="5"/>
  <c r="L232" i="5"/>
  <c r="M232" i="5" s="1"/>
  <c r="AN231" i="5"/>
  <c r="AM231" i="5"/>
  <c r="L231" i="5"/>
  <c r="M231" i="5" s="1"/>
  <c r="AN230" i="5"/>
  <c r="AM230" i="5"/>
  <c r="L230" i="5"/>
  <c r="M230" i="5" s="1"/>
  <c r="AN229" i="5"/>
  <c r="AM229" i="5"/>
  <c r="L229" i="5"/>
  <c r="M229" i="5" s="1"/>
  <c r="AN228" i="5"/>
  <c r="AM228" i="5"/>
  <c r="L228" i="5"/>
  <c r="M228" i="5" s="1"/>
  <c r="AN227" i="5"/>
  <c r="AM227" i="5"/>
  <c r="L227" i="5"/>
  <c r="M227" i="5" s="1"/>
  <c r="AN226" i="5"/>
  <c r="AM226" i="5"/>
  <c r="L226" i="5"/>
  <c r="M226" i="5" s="1"/>
  <c r="AN225" i="5"/>
  <c r="AM225" i="5"/>
  <c r="L225" i="5"/>
  <c r="M225" i="5" s="1"/>
  <c r="AN224" i="5"/>
  <c r="AM224" i="5"/>
  <c r="L224" i="5"/>
  <c r="M224" i="5" s="1"/>
  <c r="AN223" i="5"/>
  <c r="AM223" i="5"/>
  <c r="L223" i="5"/>
  <c r="M223" i="5" s="1"/>
  <c r="AN222" i="5"/>
  <c r="AM222" i="5"/>
  <c r="L222" i="5"/>
  <c r="M222" i="5" s="1"/>
  <c r="AN221" i="5"/>
  <c r="AM221" i="5"/>
  <c r="L221" i="5"/>
  <c r="M221" i="5" s="1"/>
  <c r="AN220" i="5"/>
  <c r="AM220" i="5"/>
  <c r="L220" i="5"/>
  <c r="M220" i="5" s="1"/>
  <c r="AN219" i="5"/>
  <c r="AM219" i="5"/>
  <c r="L219" i="5"/>
  <c r="M219" i="5" s="1"/>
  <c r="AN218" i="5"/>
  <c r="AM218" i="5"/>
  <c r="L218" i="5"/>
  <c r="M218" i="5" s="1"/>
  <c r="AN217" i="5"/>
  <c r="AM217" i="5"/>
  <c r="L217" i="5"/>
  <c r="M217" i="5" s="1"/>
  <c r="AN216" i="5"/>
  <c r="AM216" i="5"/>
  <c r="L216" i="5"/>
  <c r="M216" i="5" s="1"/>
  <c r="AN215" i="5"/>
  <c r="AM215" i="5"/>
  <c r="L215" i="5"/>
  <c r="M215" i="5" s="1"/>
  <c r="AN214" i="5"/>
  <c r="AM214" i="5"/>
  <c r="L214" i="5"/>
  <c r="M214" i="5" s="1"/>
  <c r="AN213" i="5"/>
  <c r="AM213" i="5"/>
  <c r="L213" i="5"/>
  <c r="M213" i="5" s="1"/>
  <c r="AN212" i="5"/>
  <c r="AM212" i="5"/>
  <c r="L212" i="5"/>
  <c r="M212" i="5" s="1"/>
  <c r="AN211" i="5"/>
  <c r="AM211" i="5"/>
  <c r="L211" i="5"/>
  <c r="M211" i="5" s="1"/>
  <c r="AN210" i="5"/>
  <c r="AM210" i="5"/>
  <c r="L210" i="5"/>
  <c r="M210" i="5" s="1"/>
  <c r="AN209" i="5"/>
  <c r="AM209" i="5"/>
  <c r="L209" i="5"/>
  <c r="M209" i="5" s="1"/>
  <c r="AN208" i="5"/>
  <c r="AM208" i="5"/>
  <c r="L208" i="5"/>
  <c r="M208" i="5" s="1"/>
  <c r="AN207" i="5"/>
  <c r="AM207" i="5"/>
  <c r="L207" i="5"/>
  <c r="M207" i="5" s="1"/>
  <c r="AN206" i="5"/>
  <c r="AM206" i="5"/>
  <c r="L206" i="5"/>
  <c r="M206" i="5" s="1"/>
  <c r="AN205" i="5"/>
  <c r="AM205" i="5"/>
  <c r="L205" i="5"/>
  <c r="M205" i="5" s="1"/>
  <c r="AN204" i="5"/>
  <c r="AM204" i="5"/>
  <c r="L204" i="5"/>
  <c r="M204" i="5" s="1"/>
  <c r="AN203" i="5"/>
  <c r="AM203" i="5"/>
  <c r="L203" i="5"/>
  <c r="M203" i="5" s="1"/>
  <c r="AN202" i="5"/>
  <c r="AM202" i="5"/>
  <c r="L202" i="5"/>
  <c r="M202" i="5" s="1"/>
  <c r="AN201" i="5"/>
  <c r="AM201" i="5"/>
  <c r="L201" i="5"/>
  <c r="M201" i="5" s="1"/>
  <c r="AN200" i="5"/>
  <c r="AM200" i="5"/>
  <c r="L200" i="5"/>
  <c r="M200" i="5" s="1"/>
  <c r="AN199" i="5"/>
  <c r="AM199" i="5"/>
  <c r="L199" i="5"/>
  <c r="M199" i="5" s="1"/>
  <c r="AN198" i="5"/>
  <c r="AM198" i="5"/>
  <c r="L198" i="5"/>
  <c r="M198" i="5" s="1"/>
  <c r="AN197" i="5"/>
  <c r="AM197" i="5"/>
  <c r="L197" i="5"/>
  <c r="M197" i="5" s="1"/>
  <c r="AN196" i="5"/>
  <c r="AM196" i="5"/>
  <c r="L196" i="5"/>
  <c r="M196" i="5" s="1"/>
  <c r="AN195" i="5"/>
  <c r="AM195" i="5"/>
  <c r="L195" i="5"/>
  <c r="M195" i="5" s="1"/>
  <c r="AN194" i="5"/>
  <c r="AM194" i="5"/>
  <c r="L194" i="5"/>
  <c r="M194" i="5" s="1"/>
  <c r="AN193" i="5"/>
  <c r="AM193" i="5"/>
  <c r="L193" i="5"/>
  <c r="M193" i="5" s="1"/>
  <c r="AN192" i="5"/>
  <c r="AM192" i="5"/>
  <c r="L192" i="5"/>
  <c r="M192" i="5" s="1"/>
  <c r="AN191" i="5"/>
  <c r="AM191" i="5"/>
  <c r="L191" i="5"/>
  <c r="M191" i="5" s="1"/>
  <c r="AN190" i="5"/>
  <c r="AM190" i="5"/>
  <c r="L190" i="5"/>
  <c r="M190" i="5" s="1"/>
  <c r="AN189" i="5"/>
  <c r="AM189" i="5"/>
  <c r="L189" i="5"/>
  <c r="M189" i="5" s="1"/>
  <c r="AN188" i="5"/>
  <c r="AM188" i="5"/>
  <c r="L188" i="5"/>
  <c r="M188" i="5" s="1"/>
  <c r="AN187" i="5"/>
  <c r="AM187" i="5"/>
  <c r="L187" i="5"/>
  <c r="M187" i="5" s="1"/>
  <c r="AN186" i="5"/>
  <c r="AM186" i="5"/>
  <c r="L186" i="5"/>
  <c r="M186" i="5" s="1"/>
  <c r="AN185" i="5"/>
  <c r="AM185" i="5"/>
  <c r="L185" i="5"/>
  <c r="M185" i="5" s="1"/>
  <c r="AN184" i="5"/>
  <c r="AM184" i="5"/>
  <c r="L184" i="5"/>
  <c r="M184" i="5" s="1"/>
  <c r="AN183" i="5"/>
  <c r="AM183" i="5"/>
  <c r="L183" i="5"/>
  <c r="M183" i="5" s="1"/>
  <c r="AN182" i="5"/>
  <c r="AM182" i="5"/>
  <c r="L182" i="5"/>
  <c r="M182" i="5" s="1"/>
  <c r="AN181" i="5"/>
  <c r="AM181" i="5"/>
  <c r="L181" i="5"/>
  <c r="M181" i="5" s="1"/>
  <c r="AN180" i="5"/>
  <c r="AM180" i="5"/>
  <c r="L180" i="5"/>
  <c r="M180" i="5" s="1"/>
  <c r="AN179" i="5"/>
  <c r="AM179" i="5"/>
  <c r="L179" i="5"/>
  <c r="M179" i="5" s="1"/>
  <c r="AN178" i="5"/>
  <c r="AM178" i="5"/>
  <c r="L178" i="5"/>
  <c r="M178" i="5" s="1"/>
  <c r="AN177" i="5"/>
  <c r="AM177" i="5"/>
  <c r="L177" i="5"/>
  <c r="M177" i="5" s="1"/>
  <c r="AN176" i="5"/>
  <c r="AM176" i="5"/>
  <c r="L176" i="5"/>
  <c r="M176" i="5" s="1"/>
  <c r="AN175" i="5"/>
  <c r="AM175" i="5"/>
  <c r="L175" i="5"/>
  <c r="M175" i="5" s="1"/>
  <c r="AN174" i="5"/>
  <c r="AM174" i="5"/>
  <c r="L174" i="5"/>
  <c r="M174" i="5" s="1"/>
  <c r="AN173" i="5"/>
  <c r="AM173" i="5"/>
  <c r="L173" i="5"/>
  <c r="M173" i="5" s="1"/>
  <c r="AN172" i="5"/>
  <c r="AM172" i="5"/>
  <c r="L172" i="5"/>
  <c r="M172" i="5" s="1"/>
  <c r="AN171" i="5"/>
  <c r="AM171" i="5"/>
  <c r="L171" i="5"/>
  <c r="M171" i="5" s="1"/>
  <c r="AN170" i="5"/>
  <c r="AM170" i="5"/>
  <c r="L170" i="5"/>
  <c r="M170" i="5" s="1"/>
  <c r="AN169" i="5"/>
  <c r="AM169" i="5"/>
  <c r="L169" i="5"/>
  <c r="M169" i="5" s="1"/>
  <c r="AN168" i="5"/>
  <c r="AM168" i="5"/>
  <c r="L168" i="5"/>
  <c r="M168" i="5" s="1"/>
  <c r="AN167" i="5"/>
  <c r="AM167" i="5"/>
  <c r="L167" i="5"/>
  <c r="M167" i="5" s="1"/>
  <c r="AN166" i="5"/>
  <c r="AM166" i="5"/>
  <c r="L166" i="5"/>
  <c r="M166" i="5" s="1"/>
  <c r="AN165" i="5"/>
  <c r="AM165" i="5"/>
  <c r="L165" i="5"/>
  <c r="M165" i="5" s="1"/>
  <c r="AN164" i="5"/>
  <c r="AM164" i="5"/>
  <c r="L164" i="5"/>
  <c r="M164" i="5" s="1"/>
  <c r="AN163" i="5"/>
  <c r="AM163" i="5"/>
  <c r="L163" i="5"/>
  <c r="M163" i="5" s="1"/>
  <c r="AN162" i="5"/>
  <c r="AM162" i="5"/>
  <c r="L162" i="5"/>
  <c r="M162" i="5" s="1"/>
  <c r="AN161" i="5"/>
  <c r="AM161" i="5"/>
  <c r="L161" i="5"/>
  <c r="M161" i="5" s="1"/>
  <c r="AN160" i="5"/>
  <c r="AM160" i="5"/>
  <c r="L160" i="5"/>
  <c r="M160" i="5" s="1"/>
  <c r="AN159" i="5"/>
  <c r="AM159" i="5"/>
  <c r="L159" i="5"/>
  <c r="M159" i="5" s="1"/>
  <c r="AN158" i="5"/>
  <c r="AM158" i="5"/>
  <c r="L158" i="5"/>
  <c r="M158" i="5" s="1"/>
  <c r="AN157" i="5"/>
  <c r="AM157" i="5"/>
  <c r="L157" i="5"/>
  <c r="M157" i="5" s="1"/>
  <c r="AN156" i="5"/>
  <c r="AM156" i="5"/>
  <c r="L156" i="5"/>
  <c r="M156" i="5" s="1"/>
  <c r="AN155" i="5"/>
  <c r="AM155" i="5"/>
  <c r="L155" i="5"/>
  <c r="M155" i="5" s="1"/>
  <c r="AN154" i="5"/>
  <c r="AM154" i="5"/>
  <c r="L154" i="5"/>
  <c r="M154" i="5" s="1"/>
  <c r="AN153" i="5"/>
  <c r="AM153" i="5"/>
  <c r="L153" i="5"/>
  <c r="M153" i="5" s="1"/>
  <c r="AN152" i="5"/>
  <c r="AM152" i="5"/>
  <c r="L152" i="5"/>
  <c r="M152" i="5" s="1"/>
  <c r="AN151" i="5"/>
  <c r="AM151" i="5"/>
  <c r="L151" i="5"/>
  <c r="M151" i="5" s="1"/>
  <c r="AN150" i="5"/>
  <c r="AM150" i="5"/>
  <c r="L150" i="5"/>
  <c r="M150" i="5" s="1"/>
  <c r="AN149" i="5"/>
  <c r="AM149" i="5"/>
  <c r="L149" i="5"/>
  <c r="M149" i="5" s="1"/>
  <c r="AN148" i="5"/>
  <c r="AM148" i="5"/>
  <c r="L148" i="5"/>
  <c r="M148" i="5" s="1"/>
  <c r="AN147" i="5"/>
  <c r="AM147" i="5"/>
  <c r="L147" i="5"/>
  <c r="M147" i="5" s="1"/>
  <c r="AN146" i="5"/>
  <c r="AM146" i="5"/>
  <c r="L146" i="5"/>
  <c r="M146" i="5" s="1"/>
  <c r="AN145" i="5"/>
  <c r="AM145" i="5"/>
  <c r="L145" i="5"/>
  <c r="M145" i="5" s="1"/>
  <c r="AN144" i="5"/>
  <c r="AM144" i="5"/>
  <c r="L144" i="5"/>
  <c r="M144" i="5" s="1"/>
  <c r="AN143" i="5"/>
  <c r="AM143" i="5"/>
  <c r="L143" i="5"/>
  <c r="M143" i="5" s="1"/>
  <c r="AN142" i="5"/>
  <c r="AM142" i="5"/>
  <c r="L142" i="5"/>
  <c r="M142" i="5" s="1"/>
  <c r="AN141" i="5"/>
  <c r="AM141" i="5"/>
  <c r="L141" i="5"/>
  <c r="M141" i="5" s="1"/>
  <c r="AN140" i="5"/>
  <c r="AM140" i="5"/>
  <c r="L140" i="5"/>
  <c r="M140" i="5" s="1"/>
  <c r="AN139" i="5"/>
  <c r="AM139" i="5"/>
  <c r="L139" i="5"/>
  <c r="M139" i="5" s="1"/>
  <c r="AN138" i="5"/>
  <c r="AM138" i="5"/>
  <c r="L138" i="5"/>
  <c r="M138" i="5" s="1"/>
  <c r="AN137" i="5"/>
  <c r="AM137" i="5"/>
  <c r="L137" i="5"/>
  <c r="M137" i="5" s="1"/>
  <c r="AN136" i="5"/>
  <c r="AM136" i="5"/>
  <c r="L136" i="5"/>
  <c r="M136" i="5" s="1"/>
  <c r="AN135" i="5"/>
  <c r="AM135" i="5"/>
  <c r="L135" i="5"/>
  <c r="M135" i="5" s="1"/>
  <c r="AN134" i="5"/>
  <c r="AM134" i="5"/>
  <c r="L134" i="5"/>
  <c r="M134" i="5" s="1"/>
  <c r="AN133" i="5"/>
  <c r="AM133" i="5"/>
  <c r="L133" i="5"/>
  <c r="M133" i="5" s="1"/>
  <c r="AN132" i="5"/>
  <c r="AM132" i="5"/>
  <c r="L132" i="5"/>
  <c r="M132" i="5" s="1"/>
  <c r="AN131" i="5"/>
  <c r="AM131" i="5"/>
  <c r="L131" i="5"/>
  <c r="M131" i="5" s="1"/>
  <c r="AN130" i="5"/>
  <c r="AM130" i="5"/>
  <c r="L130" i="5"/>
  <c r="M130" i="5" s="1"/>
  <c r="AN129" i="5"/>
  <c r="AM129" i="5"/>
  <c r="L129" i="5"/>
  <c r="M129" i="5" s="1"/>
  <c r="AN128" i="5"/>
  <c r="AM128" i="5"/>
  <c r="L128" i="5"/>
  <c r="M128" i="5" s="1"/>
  <c r="AN127" i="5"/>
  <c r="AM127" i="5"/>
  <c r="L127" i="5"/>
  <c r="M127" i="5" s="1"/>
  <c r="AN126" i="5"/>
  <c r="AM126" i="5"/>
  <c r="L126" i="5"/>
  <c r="M126" i="5" s="1"/>
  <c r="AN125" i="5"/>
  <c r="AM125" i="5"/>
  <c r="L125" i="5"/>
  <c r="M125" i="5" s="1"/>
  <c r="AN124" i="5"/>
  <c r="AM124" i="5"/>
  <c r="L124" i="5"/>
  <c r="M124" i="5" s="1"/>
  <c r="AN123" i="5"/>
  <c r="AM123" i="5"/>
  <c r="L123" i="5"/>
  <c r="M123" i="5" s="1"/>
  <c r="AN122" i="5"/>
  <c r="AM122" i="5"/>
  <c r="L122" i="5"/>
  <c r="M122" i="5" s="1"/>
  <c r="AN121" i="5"/>
  <c r="AM121" i="5"/>
  <c r="L121" i="5"/>
  <c r="M121" i="5" s="1"/>
  <c r="AN120" i="5"/>
  <c r="AM120" i="5"/>
  <c r="L120" i="5"/>
  <c r="M120" i="5" s="1"/>
  <c r="AN119" i="5"/>
  <c r="AM119" i="5"/>
  <c r="L119" i="5"/>
  <c r="M119" i="5" s="1"/>
  <c r="AN118" i="5"/>
  <c r="AM118" i="5"/>
  <c r="L118" i="5"/>
  <c r="M118" i="5" s="1"/>
  <c r="AN117" i="5"/>
  <c r="AM117" i="5"/>
  <c r="L117" i="5"/>
  <c r="M117" i="5" s="1"/>
  <c r="AN116" i="5"/>
  <c r="AM116" i="5"/>
  <c r="L116" i="5"/>
  <c r="M116" i="5" s="1"/>
  <c r="AN115" i="5"/>
  <c r="AM115" i="5"/>
  <c r="L115" i="5"/>
  <c r="M115" i="5" s="1"/>
  <c r="AN114" i="5"/>
  <c r="AM114" i="5"/>
  <c r="L114" i="5"/>
  <c r="M114" i="5" s="1"/>
  <c r="AN113" i="5"/>
  <c r="AM113" i="5"/>
  <c r="L113" i="5"/>
  <c r="M113" i="5" s="1"/>
  <c r="AN112" i="5"/>
  <c r="AM112" i="5"/>
  <c r="L112" i="5"/>
  <c r="M112" i="5" s="1"/>
  <c r="AN111" i="5"/>
  <c r="AM111" i="5"/>
  <c r="L111" i="5"/>
  <c r="M111" i="5" s="1"/>
  <c r="AN110" i="5"/>
  <c r="AM110" i="5"/>
  <c r="L110" i="5"/>
  <c r="M110" i="5" s="1"/>
  <c r="AN109" i="5"/>
  <c r="AM109" i="5"/>
  <c r="L109" i="5"/>
  <c r="M109" i="5" s="1"/>
  <c r="AN108" i="5"/>
  <c r="AM108" i="5"/>
  <c r="L108" i="5"/>
  <c r="M108" i="5" s="1"/>
  <c r="AN107" i="5"/>
  <c r="AM107" i="5"/>
  <c r="L107" i="5"/>
  <c r="M107" i="5" s="1"/>
  <c r="AN106" i="5"/>
  <c r="AM106" i="5"/>
  <c r="L106" i="5"/>
  <c r="M106" i="5" s="1"/>
  <c r="AN105" i="5"/>
  <c r="AM105" i="5"/>
  <c r="L105" i="5"/>
  <c r="M105" i="5" s="1"/>
  <c r="AN104" i="5"/>
  <c r="AM104" i="5"/>
  <c r="L104" i="5"/>
  <c r="M104" i="5" s="1"/>
  <c r="AN103" i="5"/>
  <c r="AM103" i="5"/>
  <c r="L103" i="5"/>
  <c r="M103" i="5" s="1"/>
  <c r="AN102" i="5"/>
  <c r="AM102" i="5"/>
  <c r="L102" i="5"/>
  <c r="M102" i="5" s="1"/>
  <c r="AN101" i="5"/>
  <c r="AM101" i="5"/>
  <c r="L101" i="5"/>
  <c r="M101" i="5" s="1"/>
  <c r="AN100" i="5"/>
  <c r="AM100" i="5"/>
  <c r="L100" i="5"/>
  <c r="M100" i="5" s="1"/>
  <c r="AN99" i="5"/>
  <c r="AM99" i="5"/>
  <c r="L99" i="5"/>
  <c r="M99" i="5" s="1"/>
  <c r="AN98" i="5"/>
  <c r="AM98" i="5"/>
  <c r="L98" i="5"/>
  <c r="M98" i="5" s="1"/>
  <c r="AN97" i="5"/>
  <c r="AM97" i="5"/>
  <c r="L97" i="5"/>
  <c r="M97" i="5" s="1"/>
  <c r="AN96" i="5"/>
  <c r="AM96" i="5"/>
  <c r="L96" i="5"/>
  <c r="M96" i="5" s="1"/>
  <c r="AN95" i="5"/>
  <c r="AM95" i="5"/>
  <c r="L95" i="5"/>
  <c r="M95" i="5" s="1"/>
  <c r="AN94" i="5"/>
  <c r="AM94" i="5"/>
  <c r="L94" i="5"/>
  <c r="M94" i="5" s="1"/>
  <c r="AN93" i="5"/>
  <c r="AM93" i="5"/>
  <c r="L93" i="5"/>
  <c r="M93" i="5" s="1"/>
  <c r="AN92" i="5"/>
  <c r="AM92" i="5"/>
  <c r="L92" i="5"/>
  <c r="M92" i="5" s="1"/>
  <c r="AN91" i="5"/>
  <c r="AM91" i="5"/>
  <c r="L91" i="5"/>
  <c r="M91" i="5" s="1"/>
  <c r="AN90" i="5"/>
  <c r="AM90" i="5"/>
  <c r="L90" i="5"/>
  <c r="M90" i="5" s="1"/>
  <c r="AN89" i="5"/>
  <c r="AM89" i="5"/>
  <c r="L89" i="5"/>
  <c r="M89" i="5" s="1"/>
  <c r="AN88" i="5"/>
  <c r="AM88" i="5"/>
  <c r="L88" i="5"/>
  <c r="M88" i="5" s="1"/>
  <c r="AN87" i="5"/>
  <c r="AM87" i="5"/>
  <c r="L87" i="5"/>
  <c r="M87" i="5" s="1"/>
  <c r="AN86" i="5"/>
  <c r="AM86" i="5"/>
  <c r="L86" i="5"/>
  <c r="M86" i="5" s="1"/>
  <c r="AN85" i="5"/>
  <c r="AM85" i="5"/>
  <c r="L85" i="5"/>
  <c r="M85" i="5" s="1"/>
  <c r="AN84" i="5"/>
  <c r="AM84" i="5"/>
  <c r="L84" i="5"/>
  <c r="M84" i="5" s="1"/>
  <c r="AN83" i="5"/>
  <c r="AM83" i="5"/>
  <c r="L83" i="5"/>
  <c r="M83" i="5" s="1"/>
  <c r="AN82" i="5"/>
  <c r="AM82" i="5"/>
  <c r="L82" i="5"/>
  <c r="M82" i="5" s="1"/>
  <c r="AN81" i="5"/>
  <c r="AM81" i="5"/>
  <c r="L81" i="5"/>
  <c r="M81" i="5" s="1"/>
  <c r="AN80" i="5"/>
  <c r="AM80" i="5"/>
  <c r="L80" i="5"/>
  <c r="M80" i="5" s="1"/>
  <c r="AN79" i="5"/>
  <c r="AM79" i="5"/>
  <c r="L79" i="5"/>
  <c r="M79" i="5" s="1"/>
  <c r="AN78" i="5"/>
  <c r="AM78" i="5"/>
  <c r="L78" i="5"/>
  <c r="M78" i="5" s="1"/>
  <c r="AN77" i="5"/>
  <c r="AM77" i="5"/>
  <c r="L77" i="5"/>
  <c r="M77" i="5" s="1"/>
  <c r="AN76" i="5"/>
  <c r="AM76" i="5"/>
  <c r="L76" i="5"/>
  <c r="M76" i="5" s="1"/>
  <c r="AN75" i="5"/>
  <c r="AM75" i="5"/>
  <c r="L75" i="5"/>
  <c r="M75" i="5" s="1"/>
  <c r="AN74" i="5"/>
  <c r="AM74" i="5"/>
  <c r="L74" i="5"/>
  <c r="M74" i="5" s="1"/>
  <c r="AN73" i="5"/>
  <c r="AM73" i="5"/>
  <c r="L73" i="5"/>
  <c r="M73" i="5" s="1"/>
  <c r="AN72" i="5"/>
  <c r="AM72" i="5"/>
  <c r="L72" i="5"/>
  <c r="M72" i="5" s="1"/>
  <c r="AN71" i="5"/>
  <c r="AM71" i="5"/>
  <c r="L71" i="5"/>
  <c r="M71" i="5" s="1"/>
  <c r="AN70" i="5"/>
  <c r="AM70" i="5"/>
  <c r="L70" i="5"/>
  <c r="M70" i="5" s="1"/>
  <c r="AN69" i="5"/>
  <c r="AM69" i="5"/>
  <c r="L69" i="5"/>
  <c r="M69" i="5" s="1"/>
  <c r="AN68" i="5"/>
  <c r="AM68" i="5"/>
  <c r="L68" i="5"/>
  <c r="M68" i="5" s="1"/>
  <c r="AN67" i="5"/>
  <c r="AM67" i="5"/>
  <c r="L67" i="5"/>
  <c r="M67" i="5" s="1"/>
  <c r="AN66" i="5"/>
  <c r="AM66" i="5"/>
  <c r="L66" i="5"/>
  <c r="M66" i="5" s="1"/>
  <c r="AN65" i="5"/>
  <c r="AM65" i="5"/>
  <c r="L65" i="5"/>
  <c r="M65" i="5" s="1"/>
  <c r="AN64" i="5"/>
  <c r="AM64" i="5"/>
  <c r="L64" i="5"/>
  <c r="M64" i="5" s="1"/>
  <c r="AN63" i="5"/>
  <c r="AM63" i="5"/>
  <c r="L63" i="5"/>
  <c r="M63" i="5" s="1"/>
  <c r="AN62" i="5"/>
  <c r="AM62" i="5"/>
  <c r="L62" i="5"/>
  <c r="M62" i="5" s="1"/>
  <c r="AN61" i="5"/>
  <c r="AM61" i="5"/>
  <c r="L61" i="5"/>
  <c r="M61" i="5" s="1"/>
  <c r="AN60" i="5"/>
  <c r="AM60" i="5"/>
  <c r="L60" i="5"/>
  <c r="M60" i="5" s="1"/>
  <c r="AN59" i="5"/>
  <c r="AM59" i="5"/>
  <c r="L59" i="5"/>
  <c r="M59" i="5" s="1"/>
  <c r="AN58" i="5"/>
  <c r="AM58" i="5"/>
  <c r="L58" i="5"/>
  <c r="M58" i="5" s="1"/>
  <c r="AN57" i="5"/>
  <c r="AM57" i="5"/>
  <c r="L57" i="5"/>
  <c r="M57" i="5" s="1"/>
  <c r="AN56" i="5"/>
  <c r="AM56" i="5"/>
  <c r="L56" i="5"/>
  <c r="M56" i="5" s="1"/>
  <c r="AN55" i="5"/>
  <c r="AM55" i="5"/>
  <c r="L55" i="5"/>
  <c r="M55" i="5" s="1"/>
  <c r="AN54" i="5"/>
  <c r="AM54" i="5"/>
  <c r="L54" i="5"/>
  <c r="M54" i="5" s="1"/>
  <c r="AN53" i="5"/>
  <c r="AM53" i="5"/>
  <c r="L53" i="5"/>
  <c r="M53" i="5" s="1"/>
  <c r="AN52" i="5"/>
  <c r="AM52" i="5"/>
  <c r="L52" i="5"/>
  <c r="M52" i="5" s="1"/>
  <c r="AN51" i="5"/>
  <c r="AM51" i="5"/>
  <c r="L51" i="5"/>
  <c r="M51" i="5" s="1"/>
  <c r="AN50" i="5"/>
  <c r="AM50" i="5"/>
  <c r="L50" i="5"/>
  <c r="M50" i="5" s="1"/>
  <c r="AN49" i="5"/>
  <c r="AM49" i="5"/>
  <c r="L49" i="5"/>
  <c r="M49" i="5" s="1"/>
  <c r="AN48" i="5"/>
  <c r="AM48" i="5"/>
  <c r="L48" i="5"/>
  <c r="M48" i="5" s="1"/>
  <c r="AN47" i="5"/>
  <c r="AM47" i="5"/>
  <c r="L47" i="5"/>
  <c r="M47" i="5" s="1"/>
  <c r="AN46" i="5"/>
  <c r="AM46" i="5"/>
  <c r="L46" i="5"/>
  <c r="M46" i="5" s="1"/>
  <c r="AN45" i="5"/>
  <c r="AM45" i="5"/>
  <c r="L45" i="5"/>
  <c r="M45" i="5" s="1"/>
  <c r="AN44" i="5"/>
  <c r="AM44" i="5"/>
  <c r="L44" i="5"/>
  <c r="M44" i="5" s="1"/>
  <c r="AN43" i="5"/>
  <c r="AM43" i="5"/>
  <c r="L43" i="5"/>
  <c r="M43" i="5" s="1"/>
  <c r="AN42" i="5"/>
  <c r="AM42" i="5"/>
  <c r="L42" i="5"/>
  <c r="M42" i="5" s="1"/>
  <c r="AN41" i="5"/>
  <c r="AM41" i="5"/>
  <c r="L41" i="5"/>
  <c r="M41" i="5" s="1"/>
  <c r="AN40" i="5"/>
  <c r="AM40" i="5"/>
  <c r="L40" i="5"/>
  <c r="M40" i="5" s="1"/>
  <c r="AN39" i="5"/>
  <c r="AM39" i="5"/>
  <c r="L39" i="5"/>
  <c r="M39" i="5" s="1"/>
  <c r="AN38" i="5"/>
  <c r="AM38" i="5"/>
  <c r="L38" i="5"/>
  <c r="M38" i="5" s="1"/>
  <c r="AN37" i="5"/>
  <c r="AM37" i="5"/>
  <c r="L37" i="5"/>
  <c r="M37" i="5" s="1"/>
  <c r="AN36" i="5"/>
  <c r="AM36" i="5"/>
  <c r="L36" i="5"/>
  <c r="M36" i="5" s="1"/>
  <c r="AN35" i="5"/>
  <c r="AM35" i="5"/>
  <c r="L35" i="5"/>
  <c r="M35" i="5" s="1"/>
  <c r="AN34" i="5"/>
  <c r="AM34" i="5"/>
  <c r="L34" i="5"/>
  <c r="M34" i="5" s="1"/>
  <c r="AN33" i="5"/>
  <c r="AM33" i="5"/>
  <c r="L33" i="5"/>
  <c r="M33" i="5" s="1"/>
  <c r="AN32" i="5"/>
  <c r="AM32" i="5"/>
  <c r="L32" i="5"/>
  <c r="M32" i="5" s="1"/>
  <c r="AN31" i="5"/>
  <c r="AM31" i="5"/>
  <c r="L31" i="5"/>
  <c r="M31" i="5" s="1"/>
  <c r="AN30" i="5"/>
  <c r="AM30" i="5"/>
  <c r="L30" i="5"/>
  <c r="M30" i="5" s="1"/>
  <c r="AJ28" i="5"/>
  <c r="X28" i="5"/>
  <c r="W28" i="5"/>
  <c r="V28" i="5"/>
  <c r="U28" i="5"/>
  <c r="T28" i="5"/>
  <c r="S28" i="5"/>
  <c r="R28" i="5"/>
  <c r="Q28" i="5"/>
  <c r="P28" i="5"/>
  <c r="O28" i="5"/>
  <c r="N28" i="5"/>
  <c r="AJ27" i="5" a="1"/>
  <c r="AJ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BT772" i="2"/>
  <c r="BS772" i="2"/>
  <c r="L772" i="2"/>
  <c r="BT771" i="2"/>
  <c r="BS771" i="2"/>
  <c r="L771" i="2"/>
  <c r="BT770" i="2"/>
  <c r="BS770" i="2"/>
  <c r="L770" i="2"/>
  <c r="BT769" i="2"/>
  <c r="BS769" i="2"/>
  <c r="L769" i="2"/>
  <c r="BT768" i="2"/>
  <c r="BS768" i="2"/>
  <c r="L768" i="2"/>
  <c r="BT767" i="2"/>
  <c r="BS767" i="2"/>
  <c r="L767" i="2"/>
  <c r="BT765" i="2"/>
  <c r="BS765" i="2"/>
  <c r="L765" i="2"/>
  <c r="M765" i="2" s="1"/>
  <c r="BT764" i="2"/>
  <c r="BS764" i="2"/>
  <c r="L764" i="2"/>
  <c r="BT763" i="2"/>
  <c r="BS763" i="2"/>
  <c r="L763" i="2"/>
  <c r="BT762" i="2"/>
  <c r="BS762" i="2"/>
  <c r="L762" i="2"/>
  <c r="BT761" i="2"/>
  <c r="BS761" i="2"/>
  <c r="L761" i="2"/>
  <c r="BT760" i="2"/>
  <c r="BS760" i="2"/>
  <c r="L760" i="2"/>
  <c r="BT759" i="2"/>
  <c r="BS759" i="2"/>
  <c r="L759" i="2"/>
  <c r="BT758" i="2"/>
  <c r="BS758" i="2"/>
  <c r="L758" i="2"/>
  <c r="BT756" i="2"/>
  <c r="BS756" i="2"/>
  <c r="L756" i="2"/>
  <c r="BT755" i="2"/>
  <c r="BS755" i="2"/>
  <c r="L755" i="2"/>
  <c r="BT754" i="2"/>
  <c r="BS754" i="2"/>
  <c r="L754" i="2"/>
  <c r="BT753" i="2"/>
  <c r="BS753" i="2"/>
  <c r="L753" i="2"/>
  <c r="BT752" i="2"/>
  <c r="BS752" i="2"/>
  <c r="L752" i="2"/>
  <c r="BT751" i="2"/>
  <c r="BS751" i="2"/>
  <c r="L751" i="2"/>
  <c r="BT750" i="2"/>
  <c r="BS750" i="2"/>
  <c r="L750" i="2"/>
  <c r="BT749" i="2"/>
  <c r="BS749" i="2"/>
  <c r="L749" i="2"/>
  <c r="BT748" i="2"/>
  <c r="BS748" i="2"/>
  <c r="L748" i="2"/>
  <c r="BT747" i="2"/>
  <c r="BS747" i="2"/>
  <c r="L747" i="2"/>
  <c r="BT746" i="2"/>
  <c r="BS746" i="2"/>
  <c r="L746" i="2"/>
  <c r="BT745" i="2"/>
  <c r="BS745" i="2"/>
  <c r="L745" i="2"/>
  <c r="BT744" i="2"/>
  <c r="BS744" i="2"/>
  <c r="L744" i="2"/>
  <c r="BT741" i="2"/>
  <c r="BS741" i="2"/>
  <c r="L741" i="2"/>
  <c r="BT740" i="2"/>
  <c r="BS740" i="2"/>
  <c r="L740" i="2"/>
  <c r="BT739" i="2"/>
  <c r="BS739" i="2"/>
  <c r="L739" i="2"/>
  <c r="BT738" i="2"/>
  <c r="BS738" i="2"/>
  <c r="L738" i="2"/>
  <c r="BT736" i="2"/>
  <c r="BS736" i="2"/>
  <c r="L736" i="2"/>
  <c r="BT735" i="2"/>
  <c r="BS735" i="2"/>
  <c r="L735" i="2"/>
  <c r="BT734" i="2"/>
  <c r="BS734" i="2"/>
  <c r="L734" i="2"/>
  <c r="BT733" i="2"/>
  <c r="BS733" i="2"/>
  <c r="L733" i="2"/>
  <c r="BT732" i="2"/>
  <c r="BS732" i="2"/>
  <c r="L732" i="2"/>
  <c r="BT731" i="2"/>
  <c r="BS731" i="2"/>
  <c r="L731" i="2"/>
  <c r="BT730" i="2"/>
  <c r="BS730" i="2"/>
  <c r="L730" i="2"/>
  <c r="BT729" i="2"/>
  <c r="BS729" i="2"/>
  <c r="L729" i="2"/>
  <c r="BT728" i="2"/>
  <c r="BS728" i="2"/>
  <c r="L728" i="2"/>
  <c r="BT727" i="2"/>
  <c r="BS727" i="2"/>
  <c r="L727" i="2"/>
  <c r="BT723" i="2"/>
  <c r="BS723" i="2"/>
  <c r="L723" i="2"/>
  <c r="BT722" i="2"/>
  <c r="BS722" i="2"/>
  <c r="L722" i="2"/>
  <c r="BT721" i="2"/>
  <c r="BS721" i="2"/>
  <c r="L721" i="2"/>
  <c r="BT720" i="2"/>
  <c r="BS720" i="2"/>
  <c r="L720" i="2"/>
  <c r="BT719" i="2"/>
  <c r="BS719" i="2"/>
  <c r="L719" i="2"/>
  <c r="BT718" i="2"/>
  <c r="BS718" i="2"/>
  <c r="L718" i="2"/>
  <c r="BT717" i="2"/>
  <c r="BS717" i="2"/>
  <c r="L717" i="2"/>
  <c r="BT716" i="2"/>
  <c r="BS716" i="2"/>
  <c r="L716" i="2"/>
  <c r="BT715" i="2"/>
  <c r="BS715" i="2"/>
  <c r="L715" i="2"/>
  <c r="BT714" i="2"/>
  <c r="BS714" i="2"/>
  <c r="L714" i="2"/>
  <c r="BT713" i="2"/>
  <c r="BS713" i="2"/>
  <c r="L713" i="2"/>
  <c r="BT712" i="2"/>
  <c r="BS712" i="2"/>
  <c r="L712" i="2"/>
  <c r="BT711" i="2"/>
  <c r="BS711" i="2"/>
  <c r="L711" i="2"/>
  <c r="BT708" i="2"/>
  <c r="BS708" i="2"/>
  <c r="L708" i="2"/>
  <c r="BT707" i="2"/>
  <c r="BS707" i="2"/>
  <c r="L707" i="2"/>
  <c r="BT706" i="2"/>
  <c r="BS706" i="2"/>
  <c r="L706" i="2"/>
  <c r="BT705" i="2"/>
  <c r="BS705" i="2"/>
  <c r="L705" i="2"/>
  <c r="BT703" i="2"/>
  <c r="BS703" i="2"/>
  <c r="L703" i="2"/>
  <c r="BT702" i="2"/>
  <c r="BS702" i="2"/>
  <c r="L702" i="2"/>
  <c r="BT701" i="2"/>
  <c r="BS701" i="2"/>
  <c r="L701" i="2"/>
  <c r="BT700" i="2"/>
  <c r="BS700" i="2"/>
  <c r="L700" i="2"/>
  <c r="BT699" i="2"/>
  <c r="BS699" i="2"/>
  <c r="L699" i="2"/>
  <c r="BT698" i="2"/>
  <c r="BS698" i="2"/>
  <c r="L698" i="2"/>
  <c r="BT697" i="2"/>
  <c r="BS697" i="2"/>
  <c r="L697" i="2"/>
  <c r="BT696" i="2"/>
  <c r="BS696" i="2"/>
  <c r="L696" i="2"/>
  <c r="BT695" i="2"/>
  <c r="BS695" i="2"/>
  <c r="L695" i="2"/>
  <c r="BT694" i="2"/>
  <c r="BS694" i="2"/>
  <c r="L694" i="2"/>
  <c r="BT693" i="2"/>
  <c r="BS693" i="2"/>
  <c r="L693" i="2"/>
  <c r="BT692" i="2"/>
  <c r="BS692" i="2"/>
  <c r="L692" i="2"/>
  <c r="BT691" i="2"/>
  <c r="BS691" i="2"/>
  <c r="L691" i="2"/>
  <c r="BT690" i="2"/>
  <c r="BS690" i="2"/>
  <c r="L690" i="2"/>
  <c r="BT687" i="2"/>
  <c r="BS687" i="2"/>
  <c r="L687" i="2"/>
  <c r="BT686" i="2"/>
  <c r="BS686" i="2"/>
  <c r="L686" i="2"/>
  <c r="BT685" i="2"/>
  <c r="BS685" i="2"/>
  <c r="L685" i="2"/>
  <c r="BT684" i="2"/>
  <c r="BS684" i="2"/>
  <c r="L684" i="2"/>
  <c r="BT683" i="2"/>
  <c r="BS683" i="2"/>
  <c r="L683" i="2"/>
  <c r="BT682" i="2"/>
  <c r="BS682" i="2"/>
  <c r="L682" i="2"/>
  <c r="BT681" i="2"/>
  <c r="BS681" i="2"/>
  <c r="L681" i="2"/>
  <c r="BT680" i="2"/>
  <c r="BS680" i="2"/>
  <c r="L680" i="2"/>
  <c r="BT679" i="2"/>
  <c r="BS679" i="2"/>
  <c r="L679" i="2"/>
  <c r="BT678" i="2"/>
  <c r="BS678" i="2"/>
  <c r="L678" i="2"/>
  <c r="BT676" i="2"/>
  <c r="BS676" i="2"/>
  <c r="L676" i="2"/>
  <c r="BT675" i="2"/>
  <c r="BS675" i="2"/>
  <c r="L675" i="2"/>
  <c r="BT674" i="2"/>
  <c r="BS674" i="2"/>
  <c r="L674" i="2"/>
  <c r="BT673" i="2"/>
  <c r="BS673" i="2"/>
  <c r="L673" i="2"/>
  <c r="BT672" i="2"/>
  <c r="BS672" i="2"/>
  <c r="L672" i="2"/>
  <c r="BT671" i="2"/>
  <c r="BS671" i="2"/>
  <c r="L671" i="2"/>
  <c r="BT670" i="2"/>
  <c r="BS670" i="2"/>
  <c r="L670" i="2"/>
  <c r="BT669" i="2"/>
  <c r="BS669" i="2"/>
  <c r="L669" i="2"/>
  <c r="BT668" i="2"/>
  <c r="BS668" i="2"/>
  <c r="L668" i="2"/>
  <c r="BT667" i="2"/>
  <c r="BS667" i="2"/>
  <c r="L667" i="2"/>
  <c r="BT666" i="2"/>
  <c r="BS666" i="2"/>
  <c r="L666" i="2"/>
  <c r="BT662" i="2"/>
  <c r="BS662" i="2"/>
  <c r="L662" i="2"/>
  <c r="BT661" i="2"/>
  <c r="BS661" i="2"/>
  <c r="L661" i="2"/>
  <c r="BT660" i="2"/>
  <c r="BS660" i="2"/>
  <c r="L660" i="2"/>
  <c r="BT659" i="2"/>
  <c r="BS659" i="2"/>
  <c r="L659" i="2"/>
  <c r="BT658" i="2"/>
  <c r="BS658" i="2"/>
  <c r="L658" i="2"/>
  <c r="BT657" i="2"/>
  <c r="BS657" i="2"/>
  <c r="L657" i="2"/>
  <c r="BT656" i="2"/>
  <c r="BS656" i="2"/>
  <c r="L656" i="2"/>
  <c r="BT655" i="2"/>
  <c r="BS655" i="2"/>
  <c r="L655" i="2"/>
  <c r="BT654" i="2"/>
  <c r="BS654" i="2"/>
  <c r="L654" i="2"/>
  <c r="BT653" i="2"/>
  <c r="BS653" i="2"/>
  <c r="L653" i="2"/>
  <c r="BT652" i="2"/>
  <c r="BS652" i="2"/>
  <c r="L652" i="2"/>
  <c r="BT651" i="2"/>
  <c r="BS651" i="2"/>
  <c r="L651" i="2"/>
  <c r="BT650" i="2"/>
  <c r="BS650" i="2"/>
  <c r="L650" i="2"/>
  <c r="BT649" i="2"/>
  <c r="BS649" i="2"/>
  <c r="L649" i="2"/>
  <c r="BT646" i="2"/>
  <c r="BS646" i="2"/>
  <c r="L646" i="2"/>
  <c r="BT645" i="2"/>
  <c r="BS645" i="2"/>
  <c r="L645" i="2"/>
  <c r="BT644" i="2"/>
  <c r="BS644" i="2"/>
  <c r="L644" i="2"/>
  <c r="BT643" i="2"/>
  <c r="BS643" i="2"/>
  <c r="L643" i="2"/>
  <c r="BT642" i="2"/>
  <c r="BS642" i="2"/>
  <c r="L642" i="2"/>
  <c r="BT641" i="2"/>
  <c r="BS641" i="2"/>
  <c r="L641" i="2"/>
  <c r="BT640" i="2"/>
  <c r="BS640" i="2"/>
  <c r="L640" i="2"/>
  <c r="BT639" i="2"/>
  <c r="BS639" i="2"/>
  <c r="L639" i="2"/>
  <c r="BT638" i="2"/>
  <c r="BS638" i="2"/>
  <c r="L638" i="2"/>
  <c r="BT637" i="2"/>
  <c r="BS637" i="2"/>
  <c r="L637" i="2"/>
  <c r="BT636" i="2"/>
  <c r="BS636" i="2"/>
  <c r="L636" i="2"/>
  <c r="BT635" i="2"/>
  <c r="BS635" i="2"/>
  <c r="L635" i="2"/>
  <c r="BT634" i="2"/>
  <c r="BS634" i="2"/>
  <c r="L634" i="2"/>
  <c r="BT633" i="2"/>
  <c r="BS633" i="2"/>
  <c r="L633" i="2"/>
  <c r="BT632" i="2"/>
  <c r="BS632" i="2"/>
  <c r="L632" i="2"/>
  <c r="BT631" i="2"/>
  <c r="BS631" i="2"/>
  <c r="L631" i="2"/>
  <c r="BT630" i="2"/>
  <c r="BS630" i="2"/>
  <c r="L630" i="2"/>
  <c r="BT629" i="2"/>
  <c r="BS629" i="2"/>
  <c r="L629" i="2"/>
  <c r="BT628" i="2"/>
  <c r="BS628" i="2"/>
  <c r="L628" i="2"/>
  <c r="BT627" i="2"/>
  <c r="BS627" i="2"/>
  <c r="L627" i="2"/>
  <c r="BT626" i="2"/>
  <c r="BS626" i="2"/>
  <c r="L626" i="2"/>
  <c r="BT623" i="2"/>
  <c r="BS623" i="2"/>
  <c r="L623" i="2"/>
  <c r="BT622" i="2"/>
  <c r="BS622" i="2"/>
  <c r="L622" i="2"/>
  <c r="BT621" i="2"/>
  <c r="BS621" i="2"/>
  <c r="L621" i="2"/>
  <c r="BT620" i="2"/>
  <c r="BS620" i="2"/>
  <c r="L620" i="2"/>
  <c r="BT619" i="2"/>
  <c r="BS619" i="2"/>
  <c r="L619" i="2"/>
  <c r="BT618" i="2"/>
  <c r="BS618" i="2"/>
  <c r="L618" i="2"/>
  <c r="BT617" i="2"/>
  <c r="BS617" i="2"/>
  <c r="L617" i="2"/>
  <c r="BT616" i="2"/>
  <c r="BS616" i="2"/>
  <c r="L616" i="2"/>
  <c r="BT615" i="2"/>
  <c r="BS615" i="2"/>
  <c r="L615" i="2"/>
  <c r="BT614" i="2"/>
  <c r="BS614" i="2"/>
  <c r="L614" i="2"/>
  <c r="BT613" i="2"/>
  <c r="BS613" i="2"/>
  <c r="L613" i="2"/>
  <c r="BT612" i="2"/>
  <c r="BS612" i="2"/>
  <c r="L612" i="2"/>
  <c r="BT611" i="2"/>
  <c r="BS611" i="2"/>
  <c r="L611" i="2"/>
  <c r="BT610" i="2"/>
  <c r="BS610" i="2"/>
  <c r="L610" i="2"/>
  <c r="BT609" i="2"/>
  <c r="BS609" i="2"/>
  <c r="L609" i="2"/>
  <c r="BT608" i="2"/>
  <c r="BS608" i="2"/>
  <c r="L608" i="2"/>
  <c r="BT605" i="2"/>
  <c r="BS605" i="2"/>
  <c r="L605" i="2"/>
  <c r="BT604" i="2"/>
  <c r="BS604" i="2"/>
  <c r="L604" i="2"/>
  <c r="BT603" i="2"/>
  <c r="BS603" i="2"/>
  <c r="L603" i="2"/>
  <c r="BT602" i="2"/>
  <c r="BS602" i="2"/>
  <c r="L602" i="2"/>
  <c r="BT600" i="2"/>
  <c r="BS600" i="2"/>
  <c r="L600" i="2"/>
  <c r="BT599" i="2"/>
  <c r="BS599" i="2"/>
  <c r="L599" i="2"/>
  <c r="BT598" i="2"/>
  <c r="BS598" i="2"/>
  <c r="L598" i="2"/>
  <c r="BT597" i="2"/>
  <c r="BS597" i="2"/>
  <c r="L597" i="2"/>
  <c r="BT596" i="2"/>
  <c r="BS596" i="2"/>
  <c r="L596" i="2"/>
  <c r="BT595" i="2"/>
  <c r="BS595" i="2"/>
  <c r="L595" i="2"/>
  <c r="BT594" i="2"/>
  <c r="BS594" i="2"/>
  <c r="L594" i="2"/>
  <c r="BT593" i="2"/>
  <c r="BS593" i="2"/>
  <c r="L593" i="2"/>
  <c r="BT592" i="2"/>
  <c r="BS592" i="2"/>
  <c r="L592" i="2"/>
  <c r="BT591" i="2"/>
  <c r="BS591" i="2"/>
  <c r="L591" i="2"/>
  <c r="BT590" i="2"/>
  <c r="BS590" i="2"/>
  <c r="L590" i="2"/>
  <c r="BT589" i="2"/>
  <c r="BS589" i="2"/>
  <c r="L589" i="2"/>
  <c r="BT588" i="2"/>
  <c r="BS588" i="2"/>
  <c r="L588" i="2"/>
  <c r="BT587" i="2"/>
  <c r="BS587" i="2"/>
  <c r="L587" i="2"/>
  <c r="BT586" i="2"/>
  <c r="BS586" i="2"/>
  <c r="L586" i="2"/>
  <c r="BT585" i="2"/>
  <c r="BS585" i="2"/>
  <c r="L585" i="2"/>
  <c r="BT584" i="2"/>
  <c r="BS584" i="2"/>
  <c r="L584" i="2"/>
  <c r="BT583" i="2"/>
  <c r="BS583" i="2"/>
  <c r="L583" i="2"/>
  <c r="BT582" i="2"/>
  <c r="BS582" i="2"/>
  <c r="L582" i="2"/>
  <c r="BT581" i="2"/>
  <c r="BS581" i="2"/>
  <c r="L581" i="2"/>
  <c r="BT580" i="2"/>
  <c r="BS580" i="2"/>
  <c r="L580" i="2"/>
  <c r="BT579" i="2"/>
  <c r="BS579" i="2"/>
  <c r="L579" i="2"/>
  <c r="BT578" i="2"/>
  <c r="BS578" i="2"/>
  <c r="L578" i="2"/>
  <c r="BT577" i="2"/>
  <c r="BS577" i="2"/>
  <c r="L577" i="2"/>
  <c r="BT576" i="2"/>
  <c r="BS576" i="2"/>
  <c r="L576" i="2"/>
  <c r="BT575" i="2"/>
  <c r="BS575" i="2"/>
  <c r="L575" i="2"/>
  <c r="BT574" i="2"/>
  <c r="BS574" i="2"/>
  <c r="L574" i="2"/>
  <c r="BT573" i="2"/>
  <c r="BS573" i="2"/>
  <c r="L573" i="2"/>
  <c r="BT572" i="2"/>
  <c r="BS572" i="2"/>
  <c r="L572" i="2"/>
  <c r="BT571" i="2"/>
  <c r="BS571" i="2"/>
  <c r="L571" i="2"/>
  <c r="BT570" i="2"/>
  <c r="BS570" i="2"/>
  <c r="L570" i="2"/>
  <c r="BT569" i="2"/>
  <c r="BS569" i="2"/>
  <c r="L569" i="2"/>
  <c r="BT568" i="2"/>
  <c r="BS568" i="2"/>
  <c r="L568" i="2"/>
  <c r="BT567" i="2"/>
  <c r="BS567" i="2"/>
  <c r="L567" i="2"/>
  <c r="BT566" i="2"/>
  <c r="BS566" i="2"/>
  <c r="L566" i="2"/>
  <c r="BT565" i="2"/>
  <c r="BS565" i="2"/>
  <c r="L565" i="2"/>
  <c r="BT564" i="2"/>
  <c r="BS564" i="2"/>
  <c r="L564" i="2"/>
  <c r="BT563" i="2"/>
  <c r="BS563" i="2"/>
  <c r="L563" i="2"/>
  <c r="BT562" i="2"/>
  <c r="BS562" i="2"/>
  <c r="L562" i="2"/>
  <c r="BT561" i="2"/>
  <c r="BS561" i="2"/>
  <c r="L561" i="2"/>
  <c r="BT560" i="2"/>
  <c r="BS560" i="2"/>
  <c r="L560" i="2"/>
  <c r="BT559" i="2"/>
  <c r="BS559" i="2"/>
  <c r="L559" i="2"/>
  <c r="BT558" i="2"/>
  <c r="BS558" i="2"/>
  <c r="L558" i="2"/>
  <c r="BT557" i="2"/>
  <c r="BS557" i="2"/>
  <c r="L557" i="2"/>
  <c r="BT556" i="2"/>
  <c r="BS556" i="2"/>
  <c r="L556" i="2"/>
  <c r="BT555" i="2"/>
  <c r="BS555" i="2"/>
  <c r="L555" i="2"/>
  <c r="BT554" i="2"/>
  <c r="BS554" i="2"/>
  <c r="L554" i="2"/>
  <c r="BT553" i="2"/>
  <c r="BS553" i="2"/>
  <c r="L553" i="2"/>
  <c r="BT552" i="2"/>
  <c r="BS552" i="2"/>
  <c r="L552" i="2"/>
  <c r="BT551" i="2"/>
  <c r="BS551" i="2"/>
  <c r="L551" i="2"/>
  <c r="BT550" i="2"/>
  <c r="BS550" i="2"/>
  <c r="L550" i="2"/>
  <c r="BT549" i="2"/>
  <c r="BS549" i="2"/>
  <c r="L549" i="2"/>
  <c r="BT548" i="2"/>
  <c r="BS548" i="2"/>
  <c r="L548" i="2"/>
  <c r="BT547" i="2"/>
  <c r="BS547" i="2"/>
  <c r="L547" i="2"/>
  <c r="BT546" i="2"/>
  <c r="BS546" i="2"/>
  <c r="L546" i="2"/>
  <c r="BT545" i="2"/>
  <c r="BS545" i="2"/>
  <c r="L545" i="2"/>
  <c r="BT544" i="2"/>
  <c r="BS544" i="2"/>
  <c r="L544" i="2"/>
  <c r="BT542" i="2"/>
  <c r="BS542" i="2"/>
  <c r="L542" i="2"/>
  <c r="BT541" i="2"/>
  <c r="BS541" i="2"/>
  <c r="L541" i="2"/>
  <c r="BT540" i="2"/>
  <c r="BS540" i="2"/>
  <c r="L540" i="2"/>
  <c r="BT539" i="2"/>
  <c r="BS539" i="2"/>
  <c r="L539" i="2"/>
  <c r="BT538" i="2"/>
  <c r="BS538" i="2"/>
  <c r="L538" i="2"/>
  <c r="BT537" i="2"/>
  <c r="BS537" i="2"/>
  <c r="L537" i="2"/>
  <c r="BT536" i="2"/>
  <c r="BS536" i="2"/>
  <c r="L536" i="2"/>
  <c r="BT535" i="2"/>
  <c r="BS535" i="2"/>
  <c r="L535" i="2"/>
  <c r="BT534" i="2"/>
  <c r="BS534" i="2"/>
  <c r="L534" i="2"/>
  <c r="BT533" i="2"/>
  <c r="BS533" i="2"/>
  <c r="L533" i="2"/>
  <c r="BT532" i="2"/>
  <c r="BS532" i="2"/>
  <c r="L532" i="2"/>
  <c r="BT531" i="2"/>
  <c r="BS531" i="2"/>
  <c r="L531" i="2"/>
  <c r="BT530" i="2"/>
  <c r="BS530" i="2"/>
  <c r="L530" i="2"/>
  <c r="BT529" i="2"/>
  <c r="BS529" i="2"/>
  <c r="L529" i="2"/>
  <c r="BT528" i="2"/>
  <c r="BS528" i="2"/>
  <c r="L528" i="2"/>
  <c r="BT527" i="2"/>
  <c r="BS527" i="2"/>
  <c r="L527" i="2"/>
  <c r="BT526" i="2"/>
  <c r="BS526" i="2"/>
  <c r="L526" i="2"/>
  <c r="BT525" i="2"/>
  <c r="BS525" i="2"/>
  <c r="L525" i="2"/>
  <c r="BT524" i="2"/>
  <c r="BS524" i="2"/>
  <c r="L524" i="2"/>
  <c r="BT523" i="2"/>
  <c r="BS523" i="2"/>
  <c r="L523" i="2"/>
  <c r="BT522" i="2"/>
  <c r="BS522" i="2"/>
  <c r="L522" i="2"/>
  <c r="BT521" i="2"/>
  <c r="BS521" i="2"/>
  <c r="L521" i="2"/>
  <c r="BT520" i="2"/>
  <c r="BS520" i="2"/>
  <c r="L520" i="2"/>
  <c r="BT519" i="2"/>
  <c r="BS519" i="2"/>
  <c r="L519" i="2"/>
  <c r="BT518" i="2"/>
  <c r="BS518" i="2"/>
  <c r="L518" i="2"/>
  <c r="BT517" i="2"/>
  <c r="BS517" i="2"/>
  <c r="L517" i="2"/>
  <c r="BT516" i="2"/>
  <c r="BS516" i="2"/>
  <c r="L516" i="2"/>
  <c r="BT515" i="2"/>
  <c r="BS515" i="2"/>
  <c r="L515" i="2"/>
  <c r="BT514" i="2"/>
  <c r="BS514" i="2"/>
  <c r="L514" i="2"/>
  <c r="BT513" i="2"/>
  <c r="BS513" i="2"/>
  <c r="L513" i="2"/>
  <c r="BT512" i="2"/>
  <c r="BS512" i="2"/>
  <c r="L512" i="2"/>
  <c r="BT511" i="2"/>
  <c r="BS511" i="2"/>
  <c r="L511" i="2"/>
  <c r="BT510" i="2"/>
  <c r="BS510" i="2"/>
  <c r="L510" i="2"/>
  <c r="BT508" i="2"/>
  <c r="BS508" i="2"/>
  <c r="L508" i="2"/>
  <c r="M508" i="2" s="1"/>
  <c r="BT507" i="2"/>
  <c r="BS507" i="2"/>
  <c r="L507" i="2"/>
  <c r="BT506" i="2"/>
  <c r="BS506" i="2"/>
  <c r="L506" i="2"/>
  <c r="BT505" i="2"/>
  <c r="BS505" i="2"/>
  <c r="L505" i="2"/>
  <c r="BT504" i="2"/>
  <c r="BS504" i="2"/>
  <c r="L504" i="2"/>
  <c r="BT503" i="2"/>
  <c r="BS503" i="2"/>
  <c r="L503" i="2"/>
  <c r="BT502" i="2"/>
  <c r="BS502" i="2"/>
  <c r="L502" i="2"/>
  <c r="BT501" i="2"/>
  <c r="BS501" i="2"/>
  <c r="L501" i="2"/>
  <c r="BT500" i="2"/>
  <c r="BS500" i="2"/>
  <c r="L500" i="2"/>
  <c r="BT499" i="2"/>
  <c r="BS499" i="2"/>
  <c r="L499" i="2"/>
  <c r="BT498" i="2"/>
  <c r="BS498" i="2"/>
  <c r="L498" i="2"/>
  <c r="BT497" i="2"/>
  <c r="BS497" i="2"/>
  <c r="L497" i="2"/>
  <c r="BT496" i="2"/>
  <c r="BS496" i="2"/>
  <c r="L496" i="2"/>
  <c r="BT495" i="2"/>
  <c r="BS495" i="2"/>
  <c r="L495" i="2"/>
  <c r="BT494" i="2"/>
  <c r="BS494" i="2"/>
  <c r="L494" i="2"/>
  <c r="BT493" i="2"/>
  <c r="BS493" i="2"/>
  <c r="L493" i="2"/>
  <c r="BT492" i="2"/>
  <c r="BS492" i="2"/>
  <c r="L492" i="2"/>
  <c r="BT491" i="2"/>
  <c r="BS491" i="2"/>
  <c r="L491" i="2"/>
  <c r="BT490" i="2"/>
  <c r="BS490" i="2"/>
  <c r="L490" i="2"/>
  <c r="BT489" i="2"/>
  <c r="BS489" i="2"/>
  <c r="L489" i="2"/>
  <c r="BT488" i="2"/>
  <c r="BS488" i="2"/>
  <c r="L488" i="2"/>
  <c r="BT487" i="2"/>
  <c r="BS487" i="2"/>
  <c r="L487" i="2"/>
  <c r="BT486" i="2"/>
  <c r="BS486" i="2"/>
  <c r="L486" i="2"/>
  <c r="BT485" i="2"/>
  <c r="BS485" i="2"/>
  <c r="L485" i="2"/>
  <c r="BT484" i="2"/>
  <c r="BS484" i="2"/>
  <c r="L484" i="2"/>
  <c r="BT483" i="2"/>
  <c r="BS483" i="2"/>
  <c r="L483" i="2"/>
  <c r="BT478" i="2"/>
  <c r="BS478" i="2"/>
  <c r="L478" i="2"/>
  <c r="BT477" i="2"/>
  <c r="BS477" i="2"/>
  <c r="L477" i="2"/>
  <c r="BT476" i="2"/>
  <c r="BS476" i="2"/>
  <c r="L476" i="2"/>
  <c r="BT475" i="2"/>
  <c r="BS475" i="2"/>
  <c r="L475" i="2"/>
  <c r="BT474" i="2"/>
  <c r="BS474" i="2"/>
  <c r="L474" i="2"/>
  <c r="BT471" i="2"/>
  <c r="BS471" i="2"/>
  <c r="L471" i="2"/>
  <c r="M471" i="2" s="1"/>
  <c r="BT470" i="2"/>
  <c r="BS470" i="2"/>
  <c r="L470" i="2"/>
  <c r="BT469" i="2"/>
  <c r="BS469" i="2"/>
  <c r="L469" i="2"/>
  <c r="BT468" i="2"/>
  <c r="BS468" i="2"/>
  <c r="L468" i="2"/>
  <c r="BT467" i="2"/>
  <c r="BS467" i="2"/>
  <c r="L467" i="2"/>
  <c r="BT466" i="2"/>
  <c r="BS466" i="2"/>
  <c r="L466" i="2"/>
  <c r="BT465" i="2"/>
  <c r="BS465" i="2"/>
  <c r="L465" i="2"/>
  <c r="BT464" i="2"/>
  <c r="BS464" i="2"/>
  <c r="L464" i="2"/>
  <c r="BT463" i="2"/>
  <c r="BS463" i="2"/>
  <c r="L463" i="2"/>
  <c r="BT462" i="2"/>
  <c r="BS462" i="2"/>
  <c r="L462" i="2"/>
  <c r="BT461" i="2"/>
  <c r="BS461" i="2"/>
  <c r="L461" i="2"/>
  <c r="BT460" i="2"/>
  <c r="BS460" i="2"/>
  <c r="L460" i="2"/>
  <c r="BT459" i="2"/>
  <c r="BS459" i="2"/>
  <c r="L459" i="2"/>
  <c r="BT458" i="2"/>
  <c r="BS458" i="2"/>
  <c r="L458" i="2"/>
  <c r="BT457" i="2"/>
  <c r="BS457" i="2"/>
  <c r="L457" i="2"/>
  <c r="BT456" i="2"/>
  <c r="BS456" i="2"/>
  <c r="L456" i="2"/>
  <c r="BT455" i="2"/>
  <c r="BS455" i="2"/>
  <c r="L455" i="2"/>
  <c r="BT454" i="2"/>
  <c r="BS454" i="2"/>
  <c r="L454" i="2"/>
  <c r="BT453" i="2"/>
  <c r="BS453" i="2"/>
  <c r="L453" i="2"/>
  <c r="BT452" i="2"/>
  <c r="BS452" i="2"/>
  <c r="L452" i="2"/>
  <c r="BT451" i="2"/>
  <c r="BS451" i="2"/>
  <c r="L451" i="2"/>
  <c r="BT450" i="2"/>
  <c r="BS450" i="2"/>
  <c r="L450" i="2"/>
  <c r="BT448" i="2"/>
  <c r="BS448" i="2"/>
  <c r="L448" i="2"/>
  <c r="BT447" i="2"/>
  <c r="BS447" i="2"/>
  <c r="L447" i="2"/>
  <c r="BT446" i="2"/>
  <c r="BS446" i="2"/>
  <c r="L446" i="2"/>
  <c r="BT445" i="2"/>
  <c r="BS445" i="2"/>
  <c r="L445" i="2"/>
  <c r="BT444" i="2"/>
  <c r="BS444" i="2"/>
  <c r="L444" i="2"/>
  <c r="BT443" i="2"/>
  <c r="BS443" i="2"/>
  <c r="L443" i="2"/>
  <c r="BT442" i="2"/>
  <c r="BS442" i="2"/>
  <c r="L442" i="2"/>
  <c r="BT441" i="2"/>
  <c r="BS441" i="2"/>
  <c r="L441" i="2"/>
  <c r="BT440" i="2"/>
  <c r="BS440" i="2"/>
  <c r="L440" i="2"/>
  <c r="BT439" i="2"/>
  <c r="BS439" i="2"/>
  <c r="L439" i="2"/>
  <c r="BT438" i="2"/>
  <c r="BS438" i="2"/>
  <c r="L438" i="2"/>
  <c r="BT437" i="2"/>
  <c r="BS437" i="2"/>
  <c r="L437" i="2"/>
  <c r="BT436" i="2"/>
  <c r="BS436" i="2"/>
  <c r="L436" i="2"/>
  <c r="BT435" i="2"/>
  <c r="BS435" i="2"/>
  <c r="L435" i="2"/>
  <c r="BT434" i="2"/>
  <c r="BS434" i="2"/>
  <c r="L434" i="2"/>
  <c r="BT433" i="2"/>
  <c r="BS433" i="2"/>
  <c r="L433" i="2"/>
  <c r="BT432" i="2"/>
  <c r="BS432" i="2"/>
  <c r="L432" i="2"/>
  <c r="BT431" i="2"/>
  <c r="BS431" i="2"/>
  <c r="L431" i="2"/>
  <c r="BT430" i="2"/>
  <c r="BS430" i="2"/>
  <c r="L430" i="2"/>
  <c r="BT429" i="2"/>
  <c r="BS429" i="2"/>
  <c r="L429" i="2"/>
  <c r="BT428" i="2"/>
  <c r="BS428" i="2"/>
  <c r="L428" i="2"/>
  <c r="BT427" i="2"/>
  <c r="BS427" i="2"/>
  <c r="L427" i="2"/>
  <c r="BT426" i="2"/>
  <c r="BS426" i="2"/>
  <c r="L426" i="2"/>
  <c r="BT425" i="2"/>
  <c r="BS425" i="2"/>
  <c r="L425" i="2"/>
  <c r="BT424" i="2"/>
  <c r="BS424" i="2"/>
  <c r="L424" i="2"/>
  <c r="BT423" i="2"/>
  <c r="BS423" i="2"/>
  <c r="L423" i="2"/>
  <c r="BT422" i="2"/>
  <c r="BS422" i="2"/>
  <c r="L422" i="2"/>
  <c r="BT421" i="2"/>
  <c r="BS421" i="2"/>
  <c r="L421" i="2"/>
  <c r="BT420" i="2"/>
  <c r="BS420" i="2"/>
  <c r="L420" i="2"/>
  <c r="BT419" i="2"/>
  <c r="BS419" i="2"/>
  <c r="L419" i="2"/>
  <c r="BT418" i="2"/>
  <c r="BS418" i="2"/>
  <c r="L418" i="2"/>
  <c r="BT417" i="2"/>
  <c r="BS417" i="2"/>
  <c r="L417" i="2"/>
  <c r="BT416" i="2"/>
  <c r="BS416" i="2"/>
  <c r="L416" i="2"/>
  <c r="BT415" i="2"/>
  <c r="BS415" i="2"/>
  <c r="L415" i="2"/>
  <c r="BT414" i="2"/>
  <c r="BS414" i="2"/>
  <c r="L414" i="2"/>
  <c r="BT413" i="2"/>
  <c r="BS413" i="2"/>
  <c r="L413" i="2"/>
  <c r="BT412" i="2"/>
  <c r="BS412" i="2"/>
  <c r="L412" i="2"/>
  <c r="BT411" i="2"/>
  <c r="BS411" i="2"/>
  <c r="L411" i="2"/>
  <c r="BT410" i="2"/>
  <c r="BS410" i="2"/>
  <c r="L410" i="2"/>
  <c r="BT409" i="2"/>
  <c r="BS409" i="2"/>
  <c r="L409" i="2"/>
  <c r="BT408" i="2"/>
  <c r="BS408" i="2"/>
  <c r="L408" i="2"/>
  <c r="BT407" i="2"/>
  <c r="BS407" i="2"/>
  <c r="L407" i="2"/>
  <c r="BT406" i="2"/>
  <c r="BS406" i="2"/>
  <c r="L406" i="2"/>
  <c r="BT405" i="2"/>
  <c r="BS405" i="2"/>
  <c r="L405" i="2"/>
  <c r="BT404" i="2"/>
  <c r="BS404" i="2"/>
  <c r="L404" i="2"/>
  <c r="BT403" i="2"/>
  <c r="BS403" i="2"/>
  <c r="L403" i="2"/>
  <c r="BT402" i="2"/>
  <c r="BS402" i="2"/>
  <c r="L402" i="2"/>
  <c r="BT401" i="2"/>
  <c r="BS401" i="2"/>
  <c r="L401" i="2"/>
  <c r="BT400" i="2"/>
  <c r="BS400" i="2"/>
  <c r="L400" i="2"/>
  <c r="BT399" i="2"/>
  <c r="BS399" i="2"/>
  <c r="L399" i="2"/>
  <c r="BT398" i="2"/>
  <c r="BS398" i="2"/>
  <c r="L398" i="2"/>
  <c r="BT397" i="2"/>
  <c r="BS397" i="2"/>
  <c r="L397" i="2"/>
  <c r="BT396" i="2"/>
  <c r="BS396" i="2"/>
  <c r="L396" i="2"/>
  <c r="BT395" i="2"/>
  <c r="BS395" i="2"/>
  <c r="L395" i="2"/>
  <c r="BT394" i="2"/>
  <c r="BS394" i="2"/>
  <c r="L394" i="2"/>
  <c r="BT393" i="2"/>
  <c r="BS393" i="2"/>
  <c r="L393" i="2"/>
  <c r="BT391" i="2"/>
  <c r="BS391" i="2"/>
  <c r="L391" i="2"/>
  <c r="M391" i="2" s="1"/>
  <c r="BT390" i="2"/>
  <c r="BS390" i="2"/>
  <c r="L390" i="2"/>
  <c r="BT389" i="2"/>
  <c r="BS389" i="2"/>
  <c r="L389" i="2"/>
  <c r="BT388" i="2"/>
  <c r="BS388" i="2"/>
  <c r="L388" i="2"/>
  <c r="BT387" i="2"/>
  <c r="BS387" i="2"/>
  <c r="L387" i="2"/>
  <c r="BT386" i="2"/>
  <c r="BS386" i="2"/>
  <c r="BT384" i="2"/>
  <c r="BS384" i="2"/>
  <c r="L384" i="2"/>
  <c r="BT383" i="2"/>
  <c r="BS383" i="2"/>
  <c r="L383" i="2"/>
  <c r="BT382" i="2"/>
  <c r="BS382" i="2"/>
  <c r="L382" i="2"/>
  <c r="BT381" i="2"/>
  <c r="BS381" i="2"/>
  <c r="L381" i="2"/>
  <c r="BT380" i="2"/>
  <c r="BS380" i="2"/>
  <c r="L380" i="2"/>
  <c r="BT379" i="2"/>
  <c r="BS379" i="2"/>
  <c r="L379" i="2"/>
  <c r="BT378" i="2"/>
  <c r="BS378" i="2"/>
  <c r="L378" i="2"/>
  <c r="BT377" i="2"/>
  <c r="BS377" i="2"/>
  <c r="L377" i="2"/>
  <c r="BT376" i="2"/>
  <c r="BS376" i="2"/>
  <c r="L376" i="2"/>
  <c r="BT375" i="2"/>
  <c r="BS375" i="2"/>
  <c r="L375" i="2"/>
  <c r="BT374" i="2"/>
  <c r="BS374" i="2"/>
  <c r="L374" i="2"/>
  <c r="BT373" i="2"/>
  <c r="BS373" i="2"/>
  <c r="L373" i="2"/>
  <c r="BT372" i="2"/>
  <c r="BS372" i="2"/>
  <c r="L372" i="2"/>
  <c r="BT371" i="2"/>
  <c r="BS371" i="2"/>
  <c r="L371" i="2"/>
  <c r="BT370" i="2"/>
  <c r="BS370" i="2"/>
  <c r="L370" i="2"/>
  <c r="BT369" i="2"/>
  <c r="BS369" i="2"/>
  <c r="L369" i="2"/>
  <c r="BT368" i="2"/>
  <c r="BS368" i="2"/>
  <c r="L368" i="2"/>
  <c r="BT367" i="2"/>
  <c r="BS367" i="2"/>
  <c r="L367" i="2"/>
  <c r="BT366" i="2"/>
  <c r="BS366" i="2"/>
  <c r="L366" i="2"/>
  <c r="BT365" i="2"/>
  <c r="BS365" i="2"/>
  <c r="L365" i="2"/>
  <c r="BT363" i="2"/>
  <c r="BS363" i="2"/>
  <c r="L363" i="2"/>
  <c r="M363" i="2" s="1"/>
  <c r="BT362" i="2"/>
  <c r="BS362" i="2"/>
  <c r="L362" i="2"/>
  <c r="BT361" i="2"/>
  <c r="BS361" i="2"/>
  <c r="L361" i="2"/>
  <c r="BT360" i="2"/>
  <c r="BS360" i="2"/>
  <c r="L360" i="2"/>
  <c r="BT359" i="2"/>
  <c r="BS359" i="2"/>
  <c r="L359" i="2"/>
  <c r="BT358" i="2"/>
  <c r="BS358" i="2"/>
  <c r="L358" i="2"/>
  <c r="BT357" i="2"/>
  <c r="BS357" i="2"/>
  <c r="L357" i="2"/>
  <c r="BT356" i="2"/>
  <c r="BS356" i="2"/>
  <c r="L356" i="2"/>
  <c r="BT355" i="2"/>
  <c r="BS355" i="2"/>
  <c r="L355" i="2"/>
  <c r="BT354" i="2"/>
  <c r="BS354" i="2"/>
  <c r="L354" i="2"/>
  <c r="BT353" i="2"/>
  <c r="BS353" i="2"/>
  <c r="L353" i="2"/>
  <c r="BT352" i="2"/>
  <c r="BS352" i="2"/>
  <c r="L352" i="2"/>
  <c r="BT351" i="2"/>
  <c r="BS351" i="2"/>
  <c r="L351" i="2"/>
  <c r="BT350" i="2"/>
  <c r="BS350" i="2"/>
  <c r="L350" i="2"/>
  <c r="BT349" i="2"/>
  <c r="BS349" i="2"/>
  <c r="L349" i="2"/>
  <c r="BT348" i="2"/>
  <c r="BS348" i="2"/>
  <c r="L348" i="2"/>
  <c r="BT347" i="2"/>
  <c r="BS347" i="2"/>
  <c r="L347" i="2"/>
  <c r="BT346" i="2"/>
  <c r="BS346" i="2"/>
  <c r="L346" i="2"/>
  <c r="BT345" i="2"/>
  <c r="BS345" i="2"/>
  <c r="L345" i="2"/>
  <c r="BT344" i="2"/>
  <c r="BS344" i="2"/>
  <c r="L344" i="2"/>
  <c r="BT343" i="2"/>
  <c r="BS343" i="2"/>
  <c r="L343" i="2"/>
  <c r="BT342" i="2"/>
  <c r="BS342" i="2"/>
  <c r="L342" i="2"/>
  <c r="BT340" i="2"/>
  <c r="BS340" i="2"/>
  <c r="L340" i="2"/>
  <c r="M340" i="2" s="1"/>
  <c r="BT339" i="2"/>
  <c r="BS339" i="2"/>
  <c r="L339" i="2"/>
  <c r="BT338" i="2"/>
  <c r="BS338" i="2"/>
  <c r="L338" i="2"/>
  <c r="BT337" i="2"/>
  <c r="BS337" i="2"/>
  <c r="L337" i="2"/>
  <c r="BT336" i="2"/>
  <c r="BS336" i="2"/>
  <c r="L336" i="2"/>
  <c r="BT335" i="2"/>
  <c r="BS335" i="2"/>
  <c r="L335" i="2"/>
  <c r="BT334" i="2"/>
  <c r="BS334" i="2"/>
  <c r="L334" i="2"/>
  <c r="BT333" i="2"/>
  <c r="BS333" i="2"/>
  <c r="L333" i="2"/>
  <c r="BT332" i="2"/>
  <c r="BS332" i="2"/>
  <c r="L332" i="2"/>
  <c r="BT331" i="2"/>
  <c r="BS331" i="2"/>
  <c r="L331" i="2"/>
  <c r="BT330" i="2"/>
  <c r="BS330" i="2"/>
  <c r="L330" i="2"/>
  <c r="BT329" i="2"/>
  <c r="BS329" i="2"/>
  <c r="L329" i="2"/>
  <c r="BT328" i="2"/>
  <c r="BS328" i="2"/>
  <c r="L328" i="2"/>
  <c r="BT327" i="2"/>
  <c r="BS327" i="2"/>
  <c r="L327" i="2"/>
  <c r="BT326" i="2"/>
  <c r="BS326" i="2"/>
  <c r="L326" i="2"/>
  <c r="BT325" i="2"/>
  <c r="BS325" i="2"/>
  <c r="L325" i="2"/>
  <c r="BT324" i="2"/>
  <c r="BS324" i="2"/>
  <c r="L324" i="2"/>
  <c r="BT323" i="2"/>
  <c r="BS323" i="2"/>
  <c r="L323" i="2"/>
  <c r="BT322" i="2"/>
  <c r="BS322" i="2"/>
  <c r="L322" i="2"/>
  <c r="BT321" i="2"/>
  <c r="BS321" i="2"/>
  <c r="L321" i="2"/>
  <c r="BT320" i="2"/>
  <c r="BS320" i="2"/>
  <c r="L320" i="2"/>
  <c r="BT319" i="2"/>
  <c r="BS319" i="2"/>
  <c r="L319" i="2"/>
  <c r="BT318" i="2"/>
  <c r="BS318" i="2"/>
  <c r="L318" i="2"/>
  <c r="BT317" i="2"/>
  <c r="BS317" i="2"/>
  <c r="L317" i="2"/>
  <c r="BT316" i="2"/>
  <c r="BS316" i="2"/>
  <c r="L316" i="2"/>
  <c r="BT315" i="2"/>
  <c r="BS315" i="2"/>
  <c r="L315" i="2"/>
  <c r="BT311" i="2"/>
  <c r="BS311" i="2"/>
  <c r="L311" i="2"/>
  <c r="BT310" i="2"/>
  <c r="BS310" i="2"/>
  <c r="L310" i="2"/>
  <c r="BT309" i="2"/>
  <c r="BS309" i="2"/>
  <c r="L309" i="2"/>
  <c r="BT308" i="2"/>
  <c r="BS308" i="2"/>
  <c r="L308" i="2"/>
  <c r="BT305" i="2"/>
  <c r="BS305" i="2"/>
  <c r="L305" i="2"/>
  <c r="M305" i="2" s="1"/>
  <c r="BT304" i="2"/>
  <c r="BS304" i="2"/>
  <c r="L304" i="2"/>
  <c r="BT303" i="2"/>
  <c r="BS303" i="2"/>
  <c r="L303" i="2"/>
  <c r="BT302" i="2"/>
  <c r="BS302" i="2"/>
  <c r="L302" i="2"/>
  <c r="BT301" i="2"/>
  <c r="BS301" i="2"/>
  <c r="L301" i="2"/>
  <c r="BT300" i="2"/>
  <c r="BS300" i="2"/>
  <c r="L300" i="2"/>
  <c r="BT299" i="2"/>
  <c r="BS299" i="2"/>
  <c r="L299" i="2"/>
  <c r="BT298" i="2"/>
  <c r="BS298" i="2"/>
  <c r="L298" i="2"/>
  <c r="BT297" i="2"/>
  <c r="BS297" i="2"/>
  <c r="L297" i="2"/>
  <c r="BT296" i="2"/>
  <c r="BS296" i="2"/>
  <c r="L296" i="2"/>
  <c r="BT295" i="2"/>
  <c r="BS295" i="2"/>
  <c r="L295" i="2"/>
  <c r="BT294" i="2"/>
  <c r="BS294" i="2"/>
  <c r="L294" i="2"/>
  <c r="BT293" i="2"/>
  <c r="BS293" i="2"/>
  <c r="L293" i="2"/>
  <c r="BT292" i="2"/>
  <c r="BS292" i="2"/>
  <c r="L292" i="2"/>
  <c r="BT291" i="2"/>
  <c r="BS291" i="2"/>
  <c r="L291" i="2"/>
  <c r="BT290" i="2"/>
  <c r="BS290" i="2"/>
  <c r="L290" i="2"/>
  <c r="BT289" i="2"/>
  <c r="BS289" i="2"/>
  <c r="L289" i="2"/>
  <c r="BT288" i="2"/>
  <c r="BS288" i="2"/>
  <c r="L288" i="2"/>
  <c r="BT287" i="2"/>
  <c r="BS287" i="2"/>
  <c r="L287" i="2"/>
  <c r="BT286" i="2"/>
  <c r="BS286" i="2"/>
  <c r="L286" i="2"/>
  <c r="BT285" i="2"/>
  <c r="BS285" i="2"/>
  <c r="L285" i="2"/>
  <c r="BT284" i="2"/>
  <c r="BS284" i="2"/>
  <c r="L284" i="2"/>
  <c r="BT283" i="2"/>
  <c r="BS283" i="2"/>
  <c r="L283" i="2"/>
  <c r="BT282" i="2"/>
  <c r="BS282" i="2"/>
  <c r="L282" i="2"/>
  <c r="BT281" i="2"/>
  <c r="BS281" i="2"/>
  <c r="L281" i="2"/>
  <c r="BT280" i="2"/>
  <c r="BS280" i="2"/>
  <c r="L280" i="2"/>
  <c r="BT279" i="2"/>
  <c r="BS279" i="2"/>
  <c r="L279" i="2"/>
  <c r="BT278" i="2"/>
  <c r="BS278" i="2"/>
  <c r="L278" i="2"/>
  <c r="BT277" i="2"/>
  <c r="BS277" i="2"/>
  <c r="L277" i="2"/>
  <c r="BT276" i="2"/>
  <c r="BS276" i="2"/>
  <c r="L276" i="2"/>
  <c r="BT275" i="2"/>
  <c r="BS275" i="2"/>
  <c r="L275" i="2"/>
  <c r="BT274" i="2"/>
  <c r="BS274" i="2"/>
  <c r="L274" i="2"/>
  <c r="BT273" i="2"/>
  <c r="BS273" i="2"/>
  <c r="L273" i="2"/>
  <c r="BT272" i="2"/>
  <c r="BS272" i="2"/>
  <c r="L272" i="2"/>
  <c r="BT271" i="2"/>
  <c r="BS271" i="2"/>
  <c r="L271" i="2"/>
  <c r="BT270" i="2"/>
  <c r="BS270" i="2"/>
  <c r="L270" i="2"/>
  <c r="BT269" i="2"/>
  <c r="BS269" i="2"/>
  <c r="L269" i="2"/>
  <c r="BT268" i="2"/>
  <c r="BS268" i="2"/>
  <c r="L268" i="2"/>
  <c r="BT267" i="2"/>
  <c r="BS267" i="2"/>
  <c r="L267" i="2"/>
  <c r="BT266" i="2"/>
  <c r="BS266" i="2"/>
  <c r="L266" i="2"/>
  <c r="BT265" i="2"/>
  <c r="BS265" i="2"/>
  <c r="L265" i="2"/>
  <c r="BT264" i="2"/>
  <c r="BS264" i="2"/>
  <c r="L264" i="2"/>
  <c r="BT263" i="2"/>
  <c r="BS263" i="2"/>
  <c r="L263" i="2"/>
  <c r="BT262" i="2"/>
  <c r="BS262" i="2"/>
  <c r="L262" i="2"/>
  <c r="BT261" i="2"/>
  <c r="BS261" i="2"/>
  <c r="L261" i="2"/>
  <c r="BT260" i="2"/>
  <c r="BS260" i="2"/>
  <c r="L260" i="2"/>
  <c r="BT259" i="2"/>
  <c r="BS259" i="2"/>
  <c r="L259" i="2"/>
  <c r="BT258" i="2"/>
  <c r="BS258" i="2"/>
  <c r="L258" i="2"/>
  <c r="BT257" i="2"/>
  <c r="BS257" i="2"/>
  <c r="L257" i="2"/>
  <c r="BT256" i="2"/>
  <c r="BS256" i="2"/>
  <c r="L256" i="2"/>
  <c r="BT255" i="2"/>
  <c r="BS255" i="2"/>
  <c r="L255" i="2"/>
  <c r="BT254" i="2"/>
  <c r="BS254" i="2"/>
  <c r="L254" i="2"/>
  <c r="BT253" i="2"/>
  <c r="BS253" i="2"/>
  <c r="L253" i="2"/>
  <c r="BT252" i="2"/>
  <c r="BS252" i="2"/>
  <c r="L252" i="2"/>
  <c r="BT251" i="2"/>
  <c r="BS251" i="2"/>
  <c r="L251" i="2"/>
  <c r="BT250" i="2"/>
  <c r="BS250" i="2"/>
  <c r="L250" i="2"/>
  <c r="BT249" i="2"/>
  <c r="BS249" i="2"/>
  <c r="L249" i="2"/>
  <c r="BT248" i="2"/>
  <c r="BS248" i="2"/>
  <c r="L248" i="2"/>
  <c r="BT247" i="2"/>
  <c r="BS247" i="2"/>
  <c r="L247" i="2"/>
  <c r="BT246" i="2"/>
  <c r="BS246" i="2"/>
  <c r="L246" i="2"/>
  <c r="BT245" i="2"/>
  <c r="BS245" i="2"/>
  <c r="L245" i="2"/>
  <c r="BT244" i="2"/>
  <c r="BS244" i="2"/>
  <c r="L244" i="2"/>
  <c r="BT243" i="2"/>
  <c r="BS243" i="2"/>
  <c r="L243" i="2"/>
  <c r="BT242" i="2"/>
  <c r="BS242" i="2"/>
  <c r="L242" i="2"/>
  <c r="BT241" i="2"/>
  <c r="BS241" i="2"/>
  <c r="L241" i="2"/>
  <c r="BT240" i="2"/>
  <c r="BS240" i="2"/>
  <c r="L240" i="2"/>
  <c r="BT239" i="2"/>
  <c r="BS239" i="2"/>
  <c r="L239" i="2"/>
  <c r="BT238" i="2"/>
  <c r="BS238" i="2"/>
  <c r="L238" i="2"/>
  <c r="BT237" i="2"/>
  <c r="BS237" i="2"/>
  <c r="L237" i="2"/>
  <c r="BT236" i="2"/>
  <c r="BS236" i="2"/>
  <c r="L236" i="2"/>
  <c r="BT235" i="2"/>
  <c r="BS235" i="2"/>
  <c r="L235" i="2"/>
  <c r="BT234" i="2"/>
  <c r="BS234" i="2"/>
  <c r="L234" i="2"/>
  <c r="BT233" i="2"/>
  <c r="BS233" i="2"/>
  <c r="L233" i="2"/>
  <c r="BT232" i="2"/>
  <c r="BS232" i="2"/>
  <c r="L232" i="2"/>
  <c r="BT231" i="2"/>
  <c r="BS231" i="2"/>
  <c r="L231" i="2"/>
  <c r="BT230" i="2"/>
  <c r="BS230" i="2"/>
  <c r="L230" i="2"/>
  <c r="BT229" i="2"/>
  <c r="BS229" i="2"/>
  <c r="L229" i="2"/>
  <c r="BT228" i="2"/>
  <c r="BS228" i="2"/>
  <c r="L228" i="2"/>
  <c r="BT227" i="2"/>
  <c r="BS227" i="2"/>
  <c r="L227" i="2"/>
  <c r="BT226" i="2"/>
  <c r="BS226" i="2"/>
  <c r="L226" i="2"/>
  <c r="BT225" i="2"/>
  <c r="BS225" i="2"/>
  <c r="L225" i="2"/>
  <c r="BT224" i="2"/>
  <c r="BS224" i="2"/>
  <c r="L224" i="2"/>
  <c r="BT223" i="2"/>
  <c r="BS223" i="2"/>
  <c r="L223" i="2"/>
  <c r="BT222" i="2"/>
  <c r="BS222" i="2"/>
  <c r="L222" i="2"/>
  <c r="BT221" i="2"/>
  <c r="BS221" i="2"/>
  <c r="L221" i="2"/>
  <c r="BT220" i="2"/>
  <c r="BS220" i="2"/>
  <c r="L220" i="2"/>
  <c r="BT219" i="2"/>
  <c r="BS219" i="2"/>
  <c r="L219" i="2"/>
  <c r="BT218" i="2"/>
  <c r="BS218" i="2"/>
  <c r="L218" i="2"/>
  <c r="BT217" i="2"/>
  <c r="BS217" i="2"/>
  <c r="L217" i="2"/>
  <c r="BT216" i="2"/>
  <c r="BS216" i="2"/>
  <c r="L216" i="2"/>
  <c r="BT215" i="2"/>
  <c r="BS215" i="2"/>
  <c r="L215" i="2"/>
  <c r="BT214" i="2"/>
  <c r="BS214" i="2"/>
  <c r="L214" i="2"/>
  <c r="BT213" i="2"/>
  <c r="BS213" i="2"/>
  <c r="L213" i="2"/>
  <c r="BT212" i="2"/>
  <c r="BS212" i="2"/>
  <c r="L212" i="2"/>
  <c r="BT211" i="2"/>
  <c r="BS211" i="2"/>
  <c r="L211" i="2"/>
  <c r="BT210" i="2"/>
  <c r="BS210" i="2"/>
  <c r="L210" i="2"/>
  <c r="BT209" i="2"/>
  <c r="BS209" i="2"/>
  <c r="L209" i="2"/>
  <c r="BT208" i="2"/>
  <c r="BS208" i="2"/>
  <c r="L208" i="2"/>
  <c r="BT207" i="2"/>
  <c r="BS207" i="2"/>
  <c r="L207" i="2"/>
  <c r="BT206" i="2"/>
  <c r="BS206" i="2"/>
  <c r="L206" i="2"/>
  <c r="BT205" i="2"/>
  <c r="BS205" i="2"/>
  <c r="L205" i="2"/>
  <c r="BT204" i="2"/>
  <c r="BS204" i="2"/>
  <c r="L204" i="2"/>
  <c r="BT203" i="2"/>
  <c r="BS203" i="2"/>
  <c r="L203" i="2"/>
  <c r="BT202" i="2"/>
  <c r="BS202" i="2"/>
  <c r="L202" i="2"/>
  <c r="BT201" i="2"/>
  <c r="BS201" i="2"/>
  <c r="L201" i="2"/>
  <c r="BT200" i="2"/>
  <c r="BS200" i="2"/>
  <c r="L200" i="2"/>
  <c r="BT199" i="2"/>
  <c r="BS199" i="2"/>
  <c r="L199" i="2"/>
  <c r="BT198" i="2"/>
  <c r="BS198" i="2"/>
  <c r="L198" i="2"/>
  <c r="BT197" i="2"/>
  <c r="BS197" i="2"/>
  <c r="L197" i="2"/>
  <c r="BT196" i="2"/>
  <c r="BS196" i="2"/>
  <c r="L196" i="2"/>
  <c r="BT195" i="2"/>
  <c r="BS195" i="2"/>
  <c r="L195" i="2"/>
  <c r="BT194" i="2"/>
  <c r="BS194" i="2"/>
  <c r="L194" i="2"/>
  <c r="BT193" i="2"/>
  <c r="BS193" i="2"/>
  <c r="L193" i="2"/>
  <c r="BT192" i="2"/>
  <c r="BS192" i="2"/>
  <c r="L192" i="2"/>
  <c r="BT191" i="2"/>
  <c r="BS191" i="2"/>
  <c r="L191" i="2"/>
  <c r="BT190" i="2"/>
  <c r="BS190" i="2"/>
  <c r="L190" i="2"/>
  <c r="BT189" i="2"/>
  <c r="BS189" i="2"/>
  <c r="L189" i="2"/>
  <c r="BT188" i="2"/>
  <c r="BS188" i="2"/>
  <c r="L188" i="2"/>
  <c r="BT187" i="2"/>
  <c r="BS187" i="2"/>
  <c r="L187" i="2"/>
  <c r="BT186" i="2"/>
  <c r="BS186" i="2"/>
  <c r="L186" i="2"/>
  <c r="BT185" i="2"/>
  <c r="BS185" i="2"/>
  <c r="L185" i="2"/>
  <c r="BT184" i="2"/>
  <c r="BS184" i="2"/>
  <c r="L184" i="2"/>
  <c r="BT183" i="2"/>
  <c r="BS183" i="2"/>
  <c r="L183" i="2"/>
  <c r="BT182" i="2"/>
  <c r="BS182" i="2"/>
  <c r="L182" i="2"/>
  <c r="BT181" i="2"/>
  <c r="BS181" i="2"/>
  <c r="L181" i="2"/>
  <c r="BT180" i="2"/>
  <c r="BS180" i="2"/>
  <c r="L180" i="2"/>
  <c r="BT179" i="2"/>
  <c r="BS179" i="2"/>
  <c r="L179" i="2"/>
  <c r="BT178" i="2"/>
  <c r="BS178" i="2"/>
  <c r="L178" i="2"/>
  <c r="BT177" i="2"/>
  <c r="BS177" i="2"/>
  <c r="L177" i="2"/>
  <c r="BT176" i="2"/>
  <c r="BS176" i="2"/>
  <c r="L176" i="2"/>
  <c r="BT175" i="2"/>
  <c r="BS175" i="2"/>
  <c r="L175" i="2"/>
  <c r="BT174" i="2"/>
  <c r="BS174" i="2"/>
  <c r="L174" i="2"/>
  <c r="BT173" i="2"/>
  <c r="BS173" i="2"/>
  <c r="L173" i="2"/>
  <c r="BT172" i="2"/>
  <c r="BS172" i="2"/>
  <c r="L172" i="2"/>
  <c r="BT171" i="2"/>
  <c r="BS171" i="2"/>
  <c r="L171" i="2"/>
  <c r="BT170" i="2"/>
  <c r="BS170" i="2"/>
  <c r="L170" i="2"/>
  <c r="BT169" i="2"/>
  <c r="BS169" i="2"/>
  <c r="L169" i="2"/>
  <c r="BT168" i="2"/>
  <c r="BS168" i="2"/>
  <c r="L168" i="2"/>
  <c r="BT167" i="2"/>
  <c r="BS167" i="2"/>
  <c r="L167" i="2"/>
  <c r="BT166" i="2"/>
  <c r="BS166" i="2"/>
  <c r="L166" i="2"/>
  <c r="BT165" i="2"/>
  <c r="BS165" i="2"/>
  <c r="L165" i="2"/>
  <c r="BT164" i="2"/>
  <c r="BS164" i="2"/>
  <c r="L164" i="2"/>
  <c r="BT163" i="2"/>
  <c r="BS163" i="2"/>
  <c r="L163" i="2"/>
  <c r="BT162" i="2"/>
  <c r="BS162" i="2"/>
  <c r="L162" i="2"/>
  <c r="BT161" i="2"/>
  <c r="BS161" i="2"/>
  <c r="L161" i="2"/>
  <c r="BT160" i="2"/>
  <c r="BS160" i="2"/>
  <c r="L160" i="2"/>
  <c r="BT159" i="2"/>
  <c r="BS159" i="2"/>
  <c r="L159" i="2"/>
  <c r="BT158" i="2"/>
  <c r="BS158" i="2"/>
  <c r="L158" i="2"/>
  <c r="BT157" i="2"/>
  <c r="BS157" i="2"/>
  <c r="L157" i="2"/>
  <c r="BT156" i="2"/>
  <c r="BS156" i="2"/>
  <c r="L156" i="2"/>
  <c r="BT155" i="2"/>
  <c r="BS155" i="2"/>
  <c r="L155" i="2"/>
  <c r="BT154" i="2"/>
  <c r="BS154" i="2"/>
  <c r="L154" i="2"/>
  <c r="BT153" i="2"/>
  <c r="BS153" i="2"/>
  <c r="L153" i="2"/>
  <c r="BT152" i="2"/>
  <c r="BS152" i="2"/>
  <c r="L152" i="2"/>
  <c r="BT151" i="2"/>
  <c r="BS151" i="2"/>
  <c r="L151" i="2"/>
  <c r="BT149" i="2"/>
  <c r="BS149" i="2"/>
  <c r="L149" i="2"/>
  <c r="BT148" i="2"/>
  <c r="BS148" i="2"/>
  <c r="L148" i="2"/>
  <c r="BT147" i="2"/>
  <c r="BS147" i="2"/>
  <c r="L147" i="2"/>
  <c r="BT146" i="2"/>
  <c r="BS146" i="2"/>
  <c r="L146" i="2"/>
  <c r="BT145" i="2"/>
  <c r="BS145" i="2"/>
  <c r="L145" i="2"/>
  <c r="BT144" i="2"/>
  <c r="BS144" i="2"/>
  <c r="L144" i="2"/>
  <c r="BT143" i="2"/>
  <c r="BS143" i="2"/>
  <c r="L143" i="2"/>
  <c r="BT142" i="2"/>
  <c r="BS142" i="2"/>
  <c r="L142" i="2"/>
  <c r="BT141" i="2"/>
  <c r="BS141" i="2"/>
  <c r="L141" i="2"/>
  <c r="BT140" i="2"/>
  <c r="BS140" i="2"/>
  <c r="L140" i="2"/>
  <c r="BT139" i="2"/>
  <c r="BS139" i="2"/>
  <c r="L139" i="2"/>
  <c r="BT138" i="2"/>
  <c r="BS138" i="2"/>
  <c r="L138" i="2"/>
  <c r="BT137" i="2"/>
  <c r="BS137" i="2"/>
  <c r="L137" i="2"/>
  <c r="BT136" i="2"/>
  <c r="BS136" i="2"/>
  <c r="L136" i="2"/>
  <c r="BT135" i="2"/>
  <c r="BS135" i="2"/>
  <c r="L135" i="2"/>
  <c r="BT133" i="2"/>
  <c r="BS133" i="2"/>
  <c r="L133" i="2"/>
  <c r="BT132" i="2"/>
  <c r="BS132" i="2"/>
  <c r="L132" i="2"/>
  <c r="BT131" i="2"/>
  <c r="BS131" i="2"/>
  <c r="L131" i="2"/>
  <c r="BT130" i="2"/>
  <c r="BS130" i="2"/>
  <c r="L130" i="2"/>
  <c r="BT129" i="2"/>
  <c r="BS129" i="2"/>
  <c r="L129" i="2"/>
  <c r="BT128" i="2"/>
  <c r="BS128" i="2"/>
  <c r="L128" i="2"/>
  <c r="BT126" i="2"/>
  <c r="BS126" i="2"/>
  <c r="L126" i="2"/>
  <c r="BT125" i="2"/>
  <c r="BS125" i="2"/>
  <c r="L125" i="2"/>
  <c r="BT124" i="2"/>
  <c r="BS124" i="2"/>
  <c r="L124" i="2"/>
  <c r="BT120" i="2"/>
  <c r="BS120" i="2"/>
  <c r="L120" i="2"/>
  <c r="BT119" i="2"/>
  <c r="BS119" i="2"/>
  <c r="L119" i="2"/>
  <c r="BT118" i="2"/>
  <c r="BS118" i="2"/>
  <c r="L118" i="2"/>
  <c r="BT117" i="2"/>
  <c r="BS117" i="2"/>
  <c r="L117" i="2"/>
  <c r="BT116" i="2"/>
  <c r="BS116" i="2"/>
  <c r="L116" i="2"/>
  <c r="BT115" i="2"/>
  <c r="BS115" i="2"/>
  <c r="L115" i="2"/>
  <c r="BT113" i="2"/>
  <c r="BS113" i="2"/>
  <c r="L113" i="2"/>
  <c r="M113" i="2" s="1"/>
  <c r="BT112" i="2"/>
  <c r="BS112" i="2"/>
  <c r="L112" i="2"/>
  <c r="BT111" i="2"/>
  <c r="BS111" i="2"/>
  <c r="L111" i="2"/>
  <c r="BT110" i="2"/>
  <c r="BS110" i="2"/>
  <c r="L110" i="2"/>
  <c r="BT109" i="2"/>
  <c r="BS109" i="2"/>
  <c r="L109" i="2"/>
  <c r="BT107" i="2"/>
  <c r="BS107" i="2"/>
  <c r="L107" i="2"/>
  <c r="BT106" i="2"/>
  <c r="BS106" i="2"/>
  <c r="L106" i="2"/>
  <c r="BT105" i="2"/>
  <c r="BS105" i="2"/>
  <c r="L105" i="2"/>
  <c r="BT104" i="2"/>
  <c r="BS104" i="2"/>
  <c r="L104" i="2"/>
  <c r="BT103" i="2"/>
  <c r="BS103" i="2"/>
  <c r="L103" i="2"/>
  <c r="BT101" i="2"/>
  <c r="BS101" i="2"/>
  <c r="L101" i="2"/>
  <c r="BT100" i="2"/>
  <c r="BS100" i="2"/>
  <c r="L100" i="2"/>
  <c r="BT99" i="2"/>
  <c r="BS99" i="2"/>
  <c r="L99" i="2"/>
  <c r="BT98" i="2"/>
  <c r="BS98" i="2"/>
  <c r="L98" i="2"/>
  <c r="BT97" i="2"/>
  <c r="BS97" i="2"/>
  <c r="L97" i="2"/>
  <c r="BT96" i="2"/>
  <c r="BS96" i="2"/>
  <c r="L96" i="2"/>
  <c r="BT95" i="2"/>
  <c r="BS95" i="2"/>
  <c r="L95" i="2"/>
  <c r="BT94" i="2"/>
  <c r="BS94" i="2"/>
  <c r="L94" i="2"/>
  <c r="BT93" i="2"/>
  <c r="BS93" i="2"/>
  <c r="L93" i="2"/>
  <c r="BT92" i="2"/>
  <c r="BS92" i="2"/>
  <c r="L92" i="2"/>
  <c r="BT91" i="2"/>
  <c r="BS91" i="2"/>
  <c r="L91" i="2"/>
  <c r="BT90" i="2"/>
  <c r="BS90" i="2"/>
  <c r="L90" i="2"/>
  <c r="BT89" i="2"/>
  <c r="BS89" i="2"/>
  <c r="L89" i="2"/>
  <c r="BT88" i="2"/>
  <c r="BS88" i="2"/>
  <c r="L88" i="2"/>
  <c r="BT87" i="2"/>
  <c r="BS87" i="2"/>
  <c r="L87" i="2"/>
  <c r="BT86" i="2"/>
  <c r="BS86" i="2"/>
  <c r="L86" i="2"/>
  <c r="BT84" i="2"/>
  <c r="BS84" i="2"/>
  <c r="L84" i="2"/>
  <c r="M84" i="2" s="1"/>
  <c r="BT83" i="2"/>
  <c r="BS83" i="2"/>
  <c r="L83" i="2"/>
  <c r="BT82" i="2"/>
  <c r="BS82" i="2"/>
  <c r="L82" i="2"/>
  <c r="BT81" i="2"/>
  <c r="BS81" i="2"/>
  <c r="L81" i="2"/>
  <c r="BT80" i="2"/>
  <c r="BS80" i="2"/>
  <c r="L80" i="2"/>
  <c r="BT79" i="2"/>
  <c r="BS79" i="2"/>
  <c r="L79" i="2"/>
  <c r="BT78" i="2"/>
  <c r="BS78" i="2"/>
  <c r="L78" i="2"/>
  <c r="BT77" i="2"/>
  <c r="BS77" i="2"/>
  <c r="L77" i="2"/>
  <c r="BT76" i="2"/>
  <c r="BS76" i="2"/>
  <c r="L76" i="2"/>
  <c r="BT75" i="2"/>
  <c r="BS75" i="2"/>
  <c r="L75" i="2"/>
  <c r="BT74" i="2"/>
  <c r="BS74" i="2"/>
  <c r="L74" i="2"/>
  <c r="BT73" i="2"/>
  <c r="BS73" i="2"/>
  <c r="L73" i="2"/>
  <c r="BT72" i="2"/>
  <c r="BS72" i="2"/>
  <c r="L72" i="2"/>
  <c r="BT71" i="2"/>
  <c r="BS71" i="2"/>
  <c r="L71" i="2"/>
  <c r="BT70" i="2"/>
  <c r="BS70" i="2"/>
  <c r="L70" i="2"/>
  <c r="BT69" i="2"/>
  <c r="BS69" i="2"/>
  <c r="L69" i="2"/>
  <c r="BT68" i="2"/>
  <c r="BS68" i="2"/>
  <c r="L68" i="2"/>
  <c r="BT67" i="2"/>
  <c r="BS67" i="2"/>
  <c r="L67" i="2"/>
  <c r="BT66" i="2"/>
  <c r="BS66" i="2"/>
  <c r="L66" i="2"/>
  <c r="BT65" i="2"/>
  <c r="BS65" i="2"/>
  <c r="L65" i="2"/>
  <c r="BT64" i="2"/>
  <c r="BS64" i="2"/>
  <c r="L64" i="2"/>
  <c r="BT63" i="2"/>
  <c r="BS63" i="2"/>
  <c r="L63" i="2"/>
  <c r="BT62" i="2"/>
  <c r="BS62" i="2"/>
  <c r="L62" i="2"/>
  <c r="BT61" i="2"/>
  <c r="BS61" i="2"/>
  <c r="L61" i="2"/>
  <c r="BT60" i="2"/>
  <c r="BS60" i="2"/>
  <c r="L60" i="2"/>
  <c r="BT59" i="2"/>
  <c r="BS59" i="2"/>
  <c r="L59" i="2"/>
  <c r="BT58" i="2"/>
  <c r="BS58" i="2"/>
  <c r="L58" i="2"/>
  <c r="BT57" i="2"/>
  <c r="BS57" i="2"/>
  <c r="L57" i="2"/>
  <c r="BT56" i="2"/>
  <c r="BS56" i="2"/>
  <c r="L56" i="2"/>
  <c r="BT55" i="2"/>
  <c r="BS55" i="2"/>
  <c r="L55" i="2"/>
  <c r="BT54" i="2"/>
  <c r="BS54" i="2"/>
  <c r="L54" i="2"/>
  <c r="BT53" i="2"/>
  <c r="BS53" i="2"/>
  <c r="L53" i="2"/>
  <c r="BT52" i="2"/>
  <c r="BS52" i="2"/>
  <c r="L52" i="2"/>
  <c r="BT51" i="2"/>
  <c r="BS51" i="2"/>
  <c r="L51" i="2"/>
  <c r="BT50" i="2"/>
  <c r="BS50" i="2"/>
  <c r="L50" i="2"/>
  <c r="BT49" i="2"/>
  <c r="BS49" i="2"/>
  <c r="L49" i="2"/>
  <c r="BT48" i="2"/>
  <c r="BS48" i="2"/>
  <c r="L48" i="2"/>
  <c r="BT47" i="2"/>
  <c r="BS47" i="2"/>
  <c r="L47" i="2"/>
  <c r="BT46" i="2"/>
  <c r="BS46" i="2"/>
  <c r="L46" i="2"/>
  <c r="BT45" i="2"/>
  <c r="BS45" i="2"/>
  <c r="L45" i="2"/>
  <c r="BT44" i="2"/>
  <c r="BS44" i="2"/>
  <c r="L44" i="2"/>
  <c r="BT43" i="2"/>
  <c r="BS43" i="2"/>
  <c r="L43" i="2"/>
  <c r="BT42" i="2"/>
  <c r="BS42" i="2"/>
  <c r="L42" i="2"/>
  <c r="BT41" i="2"/>
  <c r="BS41" i="2"/>
  <c r="L41" i="2"/>
  <c r="BT40" i="2"/>
  <c r="BS40" i="2"/>
  <c r="L40" i="2"/>
  <c r="BT39" i="2"/>
  <c r="BS39" i="2"/>
  <c r="L39" i="2"/>
  <c r="BT38" i="2"/>
  <c r="BS38" i="2"/>
  <c r="L38" i="2"/>
  <c r="BT37" i="2"/>
  <c r="BS37" i="2"/>
  <c r="L37" i="2"/>
  <c r="BT36" i="2"/>
  <c r="BS36" i="2"/>
  <c r="L36" i="2"/>
  <c r="BT35" i="2"/>
  <c r="BS35" i="2"/>
  <c r="L35" i="2"/>
  <c r="BT34" i="2"/>
  <c r="BS34" i="2"/>
  <c r="L34" i="2"/>
  <c r="BT33" i="2"/>
  <c r="BS33" i="2"/>
  <c r="L33" i="2"/>
  <c r="BT32" i="2"/>
  <c r="BS32" i="2"/>
  <c r="L32" i="2"/>
  <c r="BT31" i="2"/>
  <c r="BS31" i="2"/>
  <c r="L31" i="2"/>
  <c r="BT30" i="2"/>
  <c r="BS30" i="2"/>
  <c r="L30" i="2"/>
  <c r="BP28" i="2"/>
  <c r="X28" i="2"/>
  <c r="W28" i="2"/>
  <c r="V28" i="2"/>
  <c r="U28" i="2"/>
  <c r="T28" i="2"/>
  <c r="S28" i="2"/>
  <c r="R28" i="2"/>
  <c r="Q28" i="2"/>
  <c r="P28" i="2"/>
  <c r="O28" i="2"/>
  <c r="N28" i="2"/>
  <c r="BP27" i="2" a="1"/>
  <c r="BP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120" i="20"/>
  <c r="T945" i="20"/>
  <c r="T38" i="16"/>
  <c r="T93" i="16"/>
  <c r="T42" i="20"/>
  <c r="T123" i="20"/>
  <c r="T507" i="16"/>
  <c r="T706" i="20"/>
  <c r="T612" i="16"/>
  <c r="T263" i="20"/>
  <c r="T632" i="20"/>
  <c r="T872" i="16"/>
  <c r="T226" i="20"/>
  <c r="T966" i="20"/>
  <c r="T501" i="16"/>
  <c r="T729" i="16"/>
  <c r="T55" i="16"/>
  <c r="T359" i="16"/>
  <c r="T556" i="16"/>
  <c r="T70" i="16"/>
  <c r="T1030" i="20"/>
  <c r="T1046" i="20"/>
  <c r="T482" i="16"/>
  <c r="T659" i="16"/>
  <c r="T390" i="16"/>
  <c r="T515" i="16"/>
  <c r="T189" i="16"/>
  <c r="T874" i="16"/>
  <c r="T726" i="16"/>
  <c r="T1058" i="20"/>
  <c r="T851" i="20"/>
  <c r="T769" i="20"/>
  <c r="T355" i="20"/>
  <c r="T237" i="20"/>
  <c r="T754" i="16"/>
  <c r="T786" i="16"/>
  <c r="T390" i="20"/>
  <c r="T957" i="20"/>
  <c r="T558" i="20"/>
  <c r="T501" i="20"/>
  <c r="T788" i="16"/>
  <c r="T1042" i="20"/>
  <c r="T365" i="20"/>
  <c r="T223" i="16"/>
  <c r="T918" i="16"/>
  <c r="T799" i="20"/>
  <c r="T903" i="20"/>
  <c r="T911" i="16"/>
  <c r="T1068" i="20"/>
  <c r="T1014" i="16"/>
  <c r="T123" i="16"/>
  <c r="T97" i="20"/>
  <c r="T854" i="20"/>
  <c r="T630" i="20"/>
  <c r="T760" i="16"/>
  <c r="T1102" i="16"/>
  <c r="T672" i="20"/>
  <c r="T251" i="16"/>
  <c r="T1022" i="16"/>
  <c r="T258" i="16"/>
  <c r="T833" i="20"/>
  <c r="T732" i="20"/>
  <c r="T230" i="20"/>
  <c r="T1058" i="16"/>
  <c r="T824" i="16"/>
  <c r="T220" i="20"/>
  <c r="T1112" i="20"/>
  <c r="T34" i="20"/>
  <c r="T817" i="16"/>
  <c r="T62" i="16"/>
  <c r="T570" i="16"/>
  <c r="T868" i="20"/>
  <c r="T251" i="20"/>
  <c r="T277" i="20"/>
  <c r="T740" i="16"/>
  <c r="T369" i="16"/>
  <c r="T534" i="20"/>
  <c r="T46" i="16"/>
  <c r="T282" i="16"/>
  <c r="T618" i="20"/>
  <c r="T32" i="20"/>
  <c r="T225" i="20"/>
  <c r="T214" i="20"/>
  <c r="T245" i="20"/>
  <c r="T347" i="16"/>
  <c r="T742" i="20"/>
  <c r="T289" i="16"/>
  <c r="T480" i="20"/>
  <c r="T925" i="20"/>
  <c r="T943" i="16"/>
  <c r="T392" i="20"/>
  <c r="T980" i="20"/>
  <c r="T548" i="20"/>
  <c r="T53" i="16"/>
  <c r="T476" i="16"/>
  <c r="T488" i="16"/>
  <c r="T643" i="16"/>
  <c r="T648" i="16"/>
  <c r="T695" i="16"/>
  <c r="T934" i="20"/>
  <c r="T655" i="20"/>
  <c r="T773" i="20"/>
  <c r="T57" i="16"/>
  <c r="T678" i="20"/>
  <c r="T94" i="16"/>
  <c r="T195" i="20"/>
  <c r="T368" i="20"/>
  <c r="T125" i="20"/>
  <c r="T524" i="20"/>
  <c r="T1052" i="16"/>
  <c r="T617" i="20"/>
  <c r="T841" i="20"/>
  <c r="T938" i="20"/>
  <c r="T516" i="20"/>
  <c r="T50" i="16"/>
  <c r="T982" i="20"/>
  <c r="T681" i="16"/>
  <c r="T533" i="20"/>
  <c r="T1008" i="16"/>
  <c r="T555" i="16"/>
  <c r="T678" i="16"/>
  <c r="T89" i="20"/>
  <c r="T275" i="20"/>
  <c r="T344" i="20"/>
  <c r="T719" i="16"/>
  <c r="T948" i="20"/>
  <c r="T620" i="20"/>
  <c r="T529" i="20"/>
  <c r="T112" i="20"/>
  <c r="T965" i="20"/>
  <c r="T650" i="20"/>
  <c r="T611" i="16"/>
  <c r="T262" i="16"/>
  <c r="T613" i="20"/>
  <c r="T473" i="16"/>
  <c r="T293" i="16"/>
  <c r="T351" i="16"/>
  <c r="T964" i="20"/>
  <c r="T359" i="20"/>
  <c r="T982" i="16"/>
  <c r="T778" i="20"/>
  <c r="T865" i="16"/>
  <c r="T169" i="20"/>
  <c r="T228" i="16"/>
  <c r="T1064" i="16"/>
  <c r="T518" i="16"/>
  <c r="T549" i="20"/>
  <c r="T707" i="16"/>
  <c r="T260" i="16"/>
  <c r="T196" i="20"/>
  <c r="T217" i="16"/>
  <c r="T546" i="16"/>
  <c r="T693" i="20"/>
  <c r="T717" i="20"/>
  <c r="T828" i="16"/>
  <c r="T448" i="20"/>
  <c r="T744" i="16"/>
  <c r="T492" i="16"/>
  <c r="T106" i="16"/>
  <c r="T1066" i="16"/>
  <c r="T863" i="16"/>
  <c r="T375" i="16"/>
  <c r="T842" i="16"/>
  <c r="T71" i="16"/>
  <c r="T44" i="16"/>
  <c r="T549" i="16"/>
  <c r="T113" i="20"/>
  <c r="T118" i="16"/>
  <c r="T490" i="20"/>
  <c r="T539" i="20"/>
  <c r="T808" i="16"/>
  <c r="T115" i="20"/>
  <c r="T523" i="16"/>
  <c r="T78" i="16"/>
  <c r="T880" i="20"/>
  <c r="T1100" i="20"/>
  <c r="T524" i="16"/>
  <c r="T56" i="16"/>
  <c r="T223" i="20"/>
  <c r="T27" i="16"/>
  <c r="T489" i="20"/>
  <c r="T222" i="20"/>
  <c r="T996" i="20"/>
  <c r="T632" i="16"/>
  <c r="T551" i="16"/>
  <c r="T614" i="16"/>
  <c r="T1118" i="16"/>
  <c r="T458" i="20"/>
  <c r="T1002" i="16"/>
  <c r="T689" i="16"/>
  <c r="T452" i="16"/>
  <c r="T804" i="16"/>
  <c r="T984" i="16"/>
  <c r="T52" i="16"/>
  <c r="T25" i="20"/>
  <c r="T59" i="16"/>
  <c r="T746" i="20"/>
  <c r="T1018" i="20"/>
  <c r="T938" i="16"/>
  <c r="T235" i="20"/>
  <c r="T547" i="20"/>
  <c r="T268" i="20"/>
  <c r="T835" i="16"/>
  <c r="T706" i="16"/>
  <c r="T836" i="16"/>
  <c r="T554" i="20"/>
  <c r="T204" i="16"/>
  <c r="T362" i="16"/>
  <c r="T562" i="16"/>
  <c r="T236" i="16"/>
  <c r="T57" i="20"/>
  <c r="T840" i="16"/>
  <c r="T620" i="16"/>
  <c r="T801" i="16"/>
  <c r="T563" i="20"/>
  <c r="T360" i="16"/>
  <c r="T185" i="20"/>
  <c r="T509" i="20"/>
  <c r="T839" i="20"/>
  <c r="T79" i="20"/>
  <c r="T539" i="16"/>
  <c r="T498" i="16"/>
  <c r="T718" i="16"/>
  <c r="T254" i="20"/>
  <c r="T435" i="20"/>
  <c r="T258" i="20"/>
  <c r="T968" i="20"/>
  <c r="T66" i="20"/>
  <c r="T192" i="20"/>
  <c r="T500" i="16"/>
  <c r="T199" i="16"/>
  <c r="T526" i="16"/>
  <c r="T265" i="16"/>
  <c r="T194" i="20"/>
  <c r="T1080" i="20"/>
  <c r="T500" i="20"/>
  <c r="T386" i="20"/>
  <c r="T435" i="16"/>
  <c r="T645" i="20"/>
  <c r="T248" i="20"/>
  <c r="T654" i="20"/>
  <c r="T858" i="16"/>
  <c r="T822" i="20"/>
  <c r="T109" i="20"/>
  <c r="T868" i="16"/>
  <c r="T244" i="16"/>
  <c r="T668" i="16"/>
  <c r="T361" i="20"/>
  <c r="T477" i="20"/>
  <c r="T438" i="20"/>
  <c r="T616" i="20"/>
  <c r="T374" i="20"/>
  <c r="T764" i="20"/>
  <c r="T797" i="20"/>
  <c r="T970" i="20"/>
  <c r="T194" i="16"/>
  <c r="T15" i="20"/>
  <c r="T883" i="16"/>
  <c r="T798" i="20"/>
  <c r="T219" i="16"/>
  <c r="T703" i="20"/>
  <c r="T936" i="16"/>
  <c r="T101" i="16"/>
  <c r="T388" i="16"/>
  <c r="T33" i="16"/>
  <c r="T58" i="20"/>
  <c r="T387" i="20"/>
  <c r="T787" i="16"/>
  <c r="T724" i="16"/>
  <c r="T75" i="20"/>
  <c r="T56" i="20"/>
  <c r="T68" i="16"/>
  <c r="T955" i="16"/>
  <c r="T377" i="16"/>
  <c r="T121" i="20"/>
  <c r="T859" i="20"/>
  <c r="T928" i="20"/>
  <c r="T637" i="20"/>
  <c r="T184" i="16"/>
  <c r="T292" i="20"/>
  <c r="T345" i="16"/>
  <c r="T360" i="20"/>
  <c r="T54" i="20"/>
  <c r="T639" i="16"/>
  <c r="T15" i="16"/>
  <c r="T243" i="20"/>
  <c r="T758" i="16"/>
  <c r="T377" i="20"/>
  <c r="T344" i="16"/>
  <c r="T456" i="20"/>
  <c r="T373" i="20"/>
  <c r="T527" i="20"/>
  <c r="T777" i="20"/>
  <c r="T901" i="16"/>
  <c r="T752" i="16"/>
  <c r="T23" i="16"/>
  <c r="T654" i="16"/>
  <c r="T387" i="16"/>
  <c r="T542" i="20"/>
  <c r="T856" i="16"/>
  <c r="T17" i="16"/>
  <c r="T95" i="16"/>
  <c r="T342" i="16"/>
  <c r="T812" i="16"/>
  <c r="T340" i="16"/>
  <c r="T43" i="20"/>
  <c r="T511" i="20"/>
  <c r="T1070" i="16"/>
  <c r="T651" i="16"/>
  <c r="T698" i="20"/>
  <c r="T1026" i="16"/>
  <c r="T376" i="20"/>
  <c r="T234" i="16"/>
  <c r="T27" i="20"/>
  <c r="T184" i="20"/>
  <c r="T687" i="20"/>
  <c r="T437" i="20"/>
  <c r="T356" i="20"/>
  <c r="T283" i="16"/>
  <c r="T710" i="20"/>
  <c r="T104" i="20"/>
  <c r="T444" i="20"/>
  <c r="T29" i="16"/>
  <c r="T1068" i="16"/>
  <c r="T680" i="20"/>
  <c r="T241" i="20"/>
  <c r="T461" i="16"/>
  <c r="T454" i="16"/>
  <c r="T385" i="20"/>
  <c r="T692" i="20"/>
  <c r="T257" i="16"/>
  <c r="T1038" i="20"/>
  <c r="T447" i="16"/>
  <c r="T865" i="20"/>
  <c r="T288" i="20"/>
  <c r="T1062" i="20"/>
  <c r="T1016" i="20"/>
  <c r="T103" i="20"/>
  <c r="T998" i="16"/>
  <c r="T802" i="16"/>
  <c r="T178" i="16"/>
  <c r="T634" i="16"/>
  <c r="T40" i="16"/>
  <c r="T720" i="20"/>
  <c r="T232" i="20"/>
  <c r="T527" i="16"/>
  <c r="T476" i="20"/>
  <c r="T446" i="20"/>
  <c r="T765" i="16"/>
  <c r="T107" i="20"/>
  <c r="T487" i="16"/>
  <c r="T215" i="20"/>
  <c r="T372" i="20"/>
  <c r="T454" i="20"/>
  <c r="T1084" i="16"/>
  <c r="T1012" i="20"/>
  <c r="T280" i="16"/>
  <c r="T224" i="16"/>
  <c r="T885" i="20"/>
  <c r="T254" i="16"/>
  <c r="T941" i="20"/>
  <c r="T46" i="20"/>
  <c r="T666" i="20"/>
  <c r="T777" i="16"/>
  <c r="T610" i="20"/>
  <c r="T992" i="16"/>
  <c r="T636" i="16"/>
  <c r="T179" i="16"/>
  <c r="T758" i="20"/>
  <c r="T338" i="20"/>
  <c r="T972" i="16"/>
  <c r="T880" i="16"/>
  <c r="T35" i="16"/>
  <c r="T844" i="16"/>
  <c r="T247" i="20"/>
  <c r="T912" i="20"/>
  <c r="T543" i="16"/>
  <c r="T365" i="16"/>
  <c r="T349" i="20"/>
  <c r="T752" i="20"/>
  <c r="T279" i="16"/>
  <c r="T942" i="20"/>
  <c r="T187" i="20"/>
  <c r="T461" i="20"/>
  <c r="T548" i="16"/>
  <c r="T921" i="20"/>
  <c r="T710" i="16"/>
  <c r="T239" i="16"/>
  <c r="T852" i="20"/>
  <c r="T626" i="20"/>
  <c r="T765" i="20"/>
  <c r="T283" i="20"/>
  <c r="T772" i="16"/>
  <c r="T883" i="20"/>
  <c r="T951" i="20"/>
  <c r="T41" i="16"/>
  <c r="T203" i="16"/>
  <c r="T553" i="16"/>
  <c r="T114" i="16"/>
  <c r="T642" i="16"/>
  <c r="T345" i="20"/>
  <c r="T688" i="16"/>
  <c r="T218" i="16"/>
  <c r="T463" i="16"/>
  <c r="T1066" i="20"/>
  <c r="T521" i="20"/>
  <c r="T998" i="20"/>
  <c r="T50" i="20"/>
  <c r="T748" i="20"/>
  <c r="T275" i="16"/>
  <c r="T878" i="16"/>
  <c r="T689" i="20"/>
  <c r="T726" i="20"/>
  <c r="T509" i="16"/>
  <c r="T667" i="16"/>
  <c r="T337" i="20"/>
  <c r="T90" i="16"/>
  <c r="T778" i="16"/>
  <c r="T951" i="16"/>
  <c r="T643" i="20"/>
  <c r="T948" i="16"/>
  <c r="T748" i="16"/>
  <c r="T764" i="16"/>
  <c r="T1112" i="16"/>
  <c r="T171" i="16"/>
  <c r="T342" i="20"/>
  <c r="T60" i="20"/>
  <c r="T492" i="20"/>
  <c r="T862" i="20"/>
  <c r="T535" i="20"/>
  <c r="T619" i="20"/>
  <c r="T54" i="16"/>
  <c r="T271" i="20"/>
  <c r="T378" i="20"/>
  <c r="T478" i="20"/>
  <c r="T222" i="16"/>
  <c r="T175" i="16"/>
  <c r="T84" i="20"/>
  <c r="T800" i="16"/>
  <c r="T353" i="20"/>
  <c r="T97" i="16"/>
  <c r="T195" i="16"/>
  <c r="T1084" i="20"/>
  <c r="T875" i="16"/>
  <c r="T658" i="16"/>
  <c r="T87" i="20"/>
  <c r="T188" i="20"/>
  <c r="T259" i="20"/>
  <c r="T101" i="20"/>
  <c r="T565" i="16"/>
  <c r="T920" i="20"/>
  <c r="T120" i="16"/>
  <c r="T33" i="20"/>
  <c r="T992" i="20"/>
  <c r="T796" i="16"/>
  <c r="T697" i="20"/>
  <c r="T280" i="20"/>
  <c r="T730" i="20"/>
  <c r="T1116" i="16"/>
  <c r="T789" i="16"/>
  <c r="T230" i="16"/>
  <c r="T434" i="20"/>
  <c r="T66" i="16"/>
  <c r="T738" i="20"/>
  <c r="T370" i="20"/>
  <c r="T232" i="16"/>
  <c r="T547" i="16"/>
  <c r="T1092" i="20"/>
  <c r="T1070" i="20"/>
  <c r="T477" i="16"/>
  <c r="T682" i="20"/>
  <c r="T263" i="16"/>
  <c r="T829" i="16"/>
  <c r="T287" i="16"/>
  <c r="T86" i="20"/>
  <c r="T363" i="20"/>
  <c r="T277" i="16"/>
  <c r="T1090" i="16"/>
  <c r="T821" i="16"/>
  <c r="T779" i="16"/>
  <c r="T28" i="16"/>
  <c r="T1038" i="16"/>
  <c r="T1118" i="20"/>
  <c r="T1056" i="16"/>
  <c r="T383" i="20"/>
  <c r="T840" i="20"/>
  <c r="T1054" i="16"/>
  <c r="T433" i="20"/>
  <c r="T796" i="20"/>
  <c r="T1050" i="16"/>
  <c r="T859" i="16"/>
  <c r="T821" i="20"/>
  <c r="T742" i="16"/>
  <c r="T1052" i="20"/>
  <c r="T463" i="20"/>
  <c r="T922" i="20"/>
  <c r="T869" i="16"/>
  <c r="T770" i="16"/>
  <c r="T225" i="16"/>
  <c r="T885" i="16"/>
  <c r="T200" i="16"/>
  <c r="T116" i="20"/>
  <c r="T823" i="16"/>
  <c r="T746" i="16"/>
  <c r="T768" i="16"/>
  <c r="T657" i="20"/>
  <c r="T523" i="20"/>
  <c r="T816" i="16"/>
  <c r="T531" i="20"/>
  <c r="T392" i="16"/>
  <c r="T802" i="20"/>
  <c r="T441" i="20"/>
  <c r="T61" i="20"/>
  <c r="T1082" i="20"/>
  <c r="T1110" i="16"/>
  <c r="T814" i="16"/>
  <c r="T934" i="16"/>
  <c r="T363" i="16"/>
  <c r="T660" i="20"/>
  <c r="T858" i="20"/>
  <c r="T937" i="16"/>
  <c r="T879" i="16"/>
  <c r="T1048" i="20"/>
  <c r="T31" i="16"/>
  <c r="T59" i="20"/>
  <c r="T828" i="20"/>
  <c r="T462" i="20"/>
  <c r="T974" i="16"/>
  <c r="T506" i="16"/>
  <c r="T911" i="20"/>
  <c r="T183" i="16"/>
  <c r="T827" i="20"/>
  <c r="T352" i="16"/>
  <c r="T649" i="16"/>
  <c r="T287" i="20"/>
  <c r="T274" i="16"/>
  <c r="T824" i="20"/>
  <c r="T516" i="16"/>
  <c r="T337" i="16"/>
  <c r="T954" i="20"/>
  <c r="T448" i="16"/>
  <c r="T51" i="16"/>
  <c r="T685" i="16"/>
  <c r="T834" i="16"/>
  <c r="T945" i="16"/>
  <c r="T80" i="20"/>
  <c r="T638" i="16"/>
  <c r="T871" i="20"/>
  <c r="T1042" i="16"/>
  <c r="T670" i="20"/>
  <c r="T261" i="20"/>
  <c r="T78" i="20"/>
  <c r="T829" i="20"/>
  <c r="T442" i="20"/>
  <c r="T90" i="20"/>
  <c r="T340" i="20"/>
  <c r="T766" i="16"/>
  <c r="T380" i="20"/>
  <c r="T1078" i="20"/>
  <c r="T655" i="16"/>
  <c r="T181" i="16"/>
  <c r="T200" i="20"/>
  <c r="T513" i="20"/>
  <c r="T384" i="20"/>
  <c r="T493" i="20"/>
  <c r="T30" i="16"/>
  <c r="T563" i="16"/>
  <c r="T389" i="16"/>
  <c r="T850" i="20"/>
  <c r="T368" i="16"/>
  <c r="T1036" i="20"/>
  <c r="T531" i="16"/>
  <c r="T677" i="20"/>
  <c r="T646" i="16"/>
  <c r="T514" i="20"/>
  <c r="T801" i="20"/>
  <c r="T617" i="16"/>
  <c r="T373" i="16"/>
  <c r="T686" i="20"/>
  <c r="T1094" i="20"/>
  <c r="T173" i="16"/>
  <c r="T716" i="20"/>
  <c r="T561" i="16"/>
  <c r="T937" i="20"/>
  <c r="T166" i="16"/>
  <c r="T174" i="16"/>
  <c r="T669" i="16"/>
  <c r="T740" i="20"/>
  <c r="T897" i="16"/>
  <c r="T627" i="20"/>
  <c r="T218" i="20"/>
  <c r="T750" i="16"/>
  <c r="T721" i="16"/>
  <c r="T93" i="20"/>
  <c r="T816" i="20"/>
  <c r="T520" i="16"/>
  <c r="T36" i="16"/>
  <c r="T1002" i="20"/>
  <c r="T202" i="16"/>
  <c r="T734" i="20"/>
  <c r="T566" i="20"/>
  <c r="T1000" i="20"/>
  <c r="T873" i="16"/>
  <c r="T728" i="20"/>
  <c r="T515" i="20"/>
  <c r="T525" i="16"/>
  <c r="T1040" i="16"/>
  <c r="T794" i="16"/>
  <c r="T1060" i="16"/>
  <c r="T383" i="16"/>
  <c r="T907" i="16"/>
  <c r="T639" i="20"/>
  <c r="T542" i="16"/>
  <c r="T918" i="20"/>
  <c r="T736" i="20"/>
  <c r="T944" i="16"/>
  <c r="T487" i="20"/>
  <c r="T698" i="16"/>
  <c r="T1028" i="16"/>
  <c r="T618" i="16"/>
  <c r="T815" i="16"/>
  <c r="T628" i="20"/>
  <c r="T966" i="16"/>
  <c r="T85" i="20"/>
  <c r="T520" i="20"/>
  <c r="T725" i="20"/>
  <c r="T521" i="16"/>
  <c r="T352" i="20"/>
  <c r="T1022" i="20"/>
  <c r="T169" i="16"/>
  <c r="T104" i="16"/>
  <c r="T526" i="20"/>
  <c r="T519" i="16"/>
  <c r="T721" i="20"/>
  <c r="T902" i="16"/>
  <c r="T168" i="20"/>
  <c r="T545" i="16"/>
  <c r="T1082" i="16"/>
  <c r="T122" i="20"/>
  <c r="T437" i="16"/>
  <c r="T246" i="20"/>
  <c r="T441" i="16"/>
  <c r="T273" i="20"/>
  <c r="T664" i="20"/>
  <c r="T85" i="16"/>
  <c r="T465" i="16"/>
  <c r="T644" i="16"/>
  <c r="T108" i="16"/>
  <c r="T255" i="20"/>
  <c r="T248" i="16"/>
  <c r="T687" i="16"/>
  <c r="T382" i="16"/>
  <c r="T1016" i="16"/>
  <c r="T71" i="20"/>
  <c r="T242" i="16"/>
  <c r="T870" i="20"/>
  <c r="T292" i="16"/>
  <c r="T566" i="16"/>
  <c r="T364" i="20"/>
  <c r="T732" i="16"/>
  <c r="T180" i="16"/>
  <c r="T87" i="16"/>
  <c r="T172" i="20"/>
  <c r="T443" i="16"/>
  <c r="T1000" i="16"/>
  <c r="T785" i="16"/>
  <c r="T857" i="16"/>
  <c r="T925" i="16"/>
  <c r="T117" i="16"/>
  <c r="T203" i="20"/>
  <c r="T671" i="20"/>
  <c r="T779" i="20"/>
  <c r="T186" i="20"/>
  <c r="T29" i="20"/>
  <c r="T776" i="20"/>
  <c r="T532" i="20"/>
  <c r="T776" i="16"/>
  <c r="T193" i="16"/>
  <c r="T445" i="20"/>
  <c r="T788" i="20"/>
  <c r="T358" i="20"/>
  <c r="T766" i="20"/>
  <c r="T772" i="20"/>
  <c r="T266" i="20"/>
  <c r="T1088" i="16"/>
  <c r="T267" i="16"/>
  <c r="T190" i="20"/>
  <c r="T467" i="20"/>
  <c r="T727" i="16"/>
  <c r="T47" i="16"/>
  <c r="T823" i="20"/>
  <c r="T83" i="16"/>
  <c r="T508" i="20"/>
  <c r="T783" i="20"/>
  <c r="T498" i="20"/>
  <c r="T256" i="16"/>
  <c r="T495" i="20"/>
  <c r="T466" i="16"/>
  <c r="T281" i="16"/>
  <c r="T696" i="20"/>
  <c r="T433" i="16"/>
  <c r="T1114" i="16"/>
  <c r="T915" i="16"/>
  <c r="T506" i="20"/>
  <c r="T692" i="16"/>
  <c r="T374" i="16"/>
  <c r="T348" i="20"/>
  <c r="T786" i="20"/>
  <c r="T96" i="16"/>
  <c r="T915" i="20"/>
  <c r="T820" i="20"/>
  <c r="T756" i="16"/>
  <c r="T1050" i="20"/>
  <c r="T857" i="20"/>
  <c r="T665" i="20"/>
  <c r="T385" i="16"/>
  <c r="T113" i="16"/>
  <c r="T804" i="20"/>
  <c r="T701" i="20"/>
  <c r="T496" i="16"/>
  <c r="T1020" i="20"/>
  <c r="T177" i="20"/>
  <c r="T889" i="16"/>
  <c r="T535" i="16"/>
  <c r="T954" i="16"/>
  <c r="T614" i="20"/>
  <c r="T855" i="20"/>
  <c r="T633" i="20"/>
  <c r="T464" i="20"/>
  <c r="T187" i="16"/>
  <c r="T192" i="16"/>
  <c r="T1088" i="20"/>
  <c r="T986" i="16"/>
  <c r="T465" i="20"/>
  <c r="T343" i="16"/>
  <c r="T760" i="20"/>
  <c r="T899" i="16"/>
  <c r="T74" i="20"/>
  <c r="T260" i="20"/>
  <c r="T21" i="16"/>
  <c r="T853" i="16"/>
  <c r="T468" i="20"/>
  <c r="T376" i="16"/>
  <c r="T871" i="16"/>
  <c r="T756" i="20"/>
  <c r="T207" i="16"/>
  <c r="T1034" i="20"/>
  <c r="T505" i="20"/>
  <c r="T25" i="16"/>
  <c r="T289" i="20"/>
  <c r="T962" i="16"/>
  <c r="T466" i="20"/>
  <c r="T693" i="16"/>
  <c r="T877" i="16"/>
  <c r="T116" i="16"/>
  <c r="T391" i="16"/>
  <c r="T219" i="20"/>
  <c r="T560" i="20"/>
  <c r="T822" i="16"/>
  <c r="T37" i="16"/>
  <c r="T952" i="20"/>
  <c r="T564" i="16"/>
  <c r="T471" i="16"/>
  <c r="T904" i="20"/>
  <c r="T11" i="16"/>
  <c r="T970" i="16"/>
  <c r="T1062" i="16"/>
  <c r="T838" i="16"/>
  <c r="T528" i="16"/>
  <c r="T451" i="16"/>
  <c r="T662" i="16"/>
  <c r="T346" i="16"/>
  <c r="T734" i="16"/>
  <c r="T67" i="20"/>
  <c r="T660" i="16"/>
  <c r="T874" i="20"/>
  <c r="T785" i="20"/>
  <c r="T927" i="16"/>
  <c r="T106" i="20"/>
  <c r="T226" i="16"/>
  <c r="T958" i="20"/>
  <c r="T478" i="16"/>
  <c r="T235" i="16"/>
  <c r="T47" i="20"/>
  <c r="T451" i="20"/>
  <c r="T960" i="16"/>
  <c r="T257" i="20"/>
  <c r="T854" i="16"/>
  <c r="T1034" i="16"/>
  <c r="T813" i="16"/>
  <c r="T676" i="16"/>
  <c r="T1014" i="20"/>
  <c r="T659" i="20"/>
  <c r="T674" i="20"/>
  <c r="T341" i="20"/>
  <c r="T696" i="16"/>
  <c r="T227" i="16"/>
  <c r="T930" i="20"/>
  <c r="T616" i="16"/>
  <c r="T447" i="20"/>
  <c r="T545" i="20"/>
  <c r="T1024" i="16"/>
  <c r="T877" i="20"/>
  <c r="T537" i="20"/>
  <c r="T293" i="20"/>
  <c r="T480" i="16"/>
  <c r="T891" i="20"/>
  <c r="T217" i="20"/>
  <c r="T912" i="16"/>
  <c r="T869" i="20"/>
  <c r="T45" i="16"/>
  <c r="T1044" i="16"/>
  <c r="T663" i="20"/>
  <c r="T49" i="16"/>
  <c r="T61" i="16"/>
  <c r="T984" i="20"/>
  <c r="T482" i="20"/>
  <c r="T107" i="16"/>
  <c r="T191" i="20"/>
  <c r="T878" i="20"/>
  <c r="T519" i="20"/>
  <c r="T256" i="20"/>
  <c r="T11" i="20"/>
  <c r="T512" i="16"/>
  <c r="T102" i="20"/>
  <c r="T708" i="16"/>
  <c r="T1114" i="20"/>
  <c r="T38" i="20"/>
  <c r="T920" i="16"/>
  <c r="T338" i="16"/>
  <c r="T63" i="20"/>
  <c r="T625" i="20"/>
  <c r="T446" i="16"/>
  <c r="T648" i="20"/>
  <c r="T990" i="16"/>
  <c r="T895" i="20"/>
  <c r="T850" i="16"/>
  <c r="T75" i="16"/>
  <c r="T356" i="16"/>
  <c r="T193" i="20"/>
  <c r="T1090" i="20"/>
  <c r="T546" i="20"/>
  <c r="T64" i="20"/>
  <c r="T179" i="20"/>
  <c r="T439" i="20"/>
  <c r="T901" i="20"/>
  <c r="T53" i="20"/>
  <c r="T569" i="16"/>
  <c r="T391" i="20"/>
  <c r="T281" i="20"/>
  <c r="T876" i="20"/>
  <c r="T455" i="16"/>
  <c r="T460" i="16"/>
  <c r="T267" i="20"/>
  <c r="T843" i="16"/>
  <c r="T722" i="20"/>
  <c r="T645" i="16"/>
  <c r="T709" i="16"/>
  <c r="T386" i="16"/>
  <c r="T1060" i="20"/>
  <c r="T99" i="20"/>
  <c r="T1072" i="16"/>
  <c r="T899" i="20"/>
  <c r="T512" i="20"/>
  <c r="T118" i="20"/>
  <c r="T36" i="20"/>
  <c r="T502" i="20"/>
  <c r="T641" i="16"/>
  <c r="T94" i="20"/>
  <c r="T1080" i="16"/>
  <c r="T838" i="20"/>
  <c r="T1010" i="20"/>
  <c r="T266" i="16"/>
  <c r="T895" i="16"/>
  <c r="T963" i="20"/>
  <c r="T803" i="20"/>
  <c r="T69" i="20"/>
  <c r="T675" i="20"/>
  <c r="T62" i="20"/>
  <c r="T457" i="16"/>
  <c r="T439" i="16"/>
  <c r="T272" i="20"/>
  <c r="T744" i="20"/>
  <c r="T1074" i="20"/>
  <c r="T636" i="20"/>
  <c r="T873" i="20"/>
  <c r="T1006" i="20"/>
  <c r="T615" i="16"/>
  <c r="T811" i="16"/>
  <c r="T42" i="16"/>
  <c r="T782" i="16"/>
  <c r="T238" i="20"/>
  <c r="T43" i="16"/>
  <c r="T1108" i="16"/>
  <c r="T908" i="20"/>
  <c r="T504" i="20"/>
  <c r="T67" i="16"/>
  <c r="T216" i="16"/>
  <c r="T613" i="16"/>
  <c r="T209" i="16"/>
  <c r="T41" i="20"/>
  <c r="T105" i="20"/>
  <c r="T82" i="16"/>
  <c r="T370" i="16"/>
  <c r="T285" i="16"/>
  <c r="T980" i="16"/>
  <c r="T1086" i="16"/>
  <c r="T92" i="20"/>
  <c r="T844" i="20"/>
  <c r="T544" i="16"/>
  <c r="T290" i="20"/>
  <c r="T853" i="20"/>
  <c r="T371" i="20"/>
  <c r="T366" i="16"/>
  <c r="T270" i="16"/>
  <c r="T467" i="16"/>
  <c r="T964" i="16"/>
  <c r="T30" i="20"/>
  <c r="T624" i="16"/>
  <c r="T224" i="20"/>
  <c r="T364" i="16"/>
  <c r="T738" i="16"/>
  <c r="T686" i="16"/>
  <c r="T543" i="20"/>
  <c r="T773" i="16"/>
  <c r="T49" i="20"/>
  <c r="T126" i="20"/>
  <c r="T228" i="20"/>
  <c r="T1078" i="16"/>
  <c r="T76" i="20"/>
  <c r="T530" i="20"/>
  <c r="T291" i="20"/>
  <c r="T656" i="16"/>
  <c r="T497" i="16"/>
  <c r="T682" i="16"/>
  <c r="T537" i="16"/>
  <c r="T627" i="16"/>
  <c r="T98" i="20"/>
  <c r="T1018" i="16"/>
  <c r="T842" i="20"/>
  <c r="T634" i="20"/>
  <c r="T173" i="20"/>
  <c r="T242" i="20"/>
  <c r="T180" i="20"/>
  <c r="T198" i="20"/>
  <c r="T567" i="16"/>
  <c r="T491" i="16"/>
  <c r="T268" i="16"/>
  <c r="T1106" i="20"/>
  <c r="T469" i="20"/>
  <c r="T707" i="20"/>
  <c r="T177" i="16"/>
  <c r="T253" i="16"/>
  <c r="T382" i="20"/>
  <c r="T296" i="20"/>
  <c r="T378" i="16"/>
  <c r="T379" i="16"/>
  <c r="T914" i="20"/>
  <c r="T119" i="16"/>
  <c r="T252" i="20"/>
  <c r="T1120" i="20"/>
  <c r="T676" i="20"/>
  <c r="T562" i="20"/>
  <c r="T188" i="16"/>
  <c r="T718" i="20"/>
  <c r="T74" i="16"/>
  <c r="T508" i="16"/>
  <c r="T28" i="20"/>
  <c r="T922" i="16"/>
  <c r="T631" i="16"/>
  <c r="T236" i="20"/>
  <c r="T48" i="16"/>
  <c r="T724" i="20"/>
  <c r="T246" i="16"/>
  <c r="T990" i="20"/>
  <c r="T932" i="16"/>
  <c r="T486" i="16"/>
  <c r="T729" i="20"/>
  <c r="T811" i="20"/>
  <c r="T479" i="20"/>
  <c r="T958" i="16"/>
  <c r="T837" i="16"/>
  <c r="T666" i="16"/>
  <c r="T273" i="16"/>
  <c r="T375" i="20"/>
  <c r="T1122" i="20"/>
  <c r="T462" i="16"/>
  <c r="T449" i="20"/>
  <c r="T68" i="20"/>
  <c r="T204" i="20"/>
  <c r="T830" i="16"/>
  <c r="T499" i="20"/>
  <c r="T295" i="16"/>
  <c r="T369" i="20"/>
  <c r="T494" i="20"/>
  <c r="T247" i="16"/>
  <c r="T210" i="20"/>
  <c r="T941" i="16"/>
  <c r="T1094" i="16"/>
  <c r="T800" i="20"/>
  <c r="T663" i="16"/>
  <c r="T26" i="16"/>
  <c r="T728" i="16"/>
  <c r="T354" i="20"/>
  <c r="T510" i="16"/>
  <c r="T1096" i="20"/>
  <c r="T456" i="16"/>
  <c r="T902" i="20"/>
  <c r="T207" i="20"/>
  <c r="T697" i="16"/>
  <c r="T540" i="20"/>
  <c r="T675" i="16"/>
  <c r="T864" i="16"/>
  <c r="T652" i="16"/>
  <c r="T784" i="16"/>
  <c r="T988" i="20"/>
  <c r="T253" i="20"/>
  <c r="T709" i="20"/>
  <c r="T505" i="16"/>
  <c r="T229" i="16"/>
  <c r="T353" i="16"/>
  <c r="T45" i="20"/>
  <c r="T262" i="20"/>
  <c r="T471" i="20"/>
  <c r="T513" i="16"/>
  <c r="T440" i="20"/>
  <c r="T499" i="16"/>
  <c r="T80" i="16"/>
  <c r="T495" i="16"/>
  <c r="T1110" i="20"/>
  <c r="T202" i="20"/>
  <c r="T629" i="20"/>
  <c r="T903" i="16"/>
  <c r="T122" i="16"/>
  <c r="T172" i="16"/>
  <c r="T215" i="16"/>
  <c r="T444" i="16"/>
  <c r="T52" i="20"/>
  <c r="T536" i="16"/>
  <c r="T354" i="16"/>
  <c r="T818" i="20"/>
  <c r="T770" i="20"/>
  <c r="T517" i="20"/>
  <c r="T921" i="16"/>
  <c r="T839" i="16"/>
  <c r="T536" i="20"/>
  <c r="T264" i="20"/>
  <c r="T1064" i="20"/>
  <c r="T460" i="20"/>
  <c r="T389" i="20"/>
  <c r="T557" i="20"/>
  <c r="T1072" i="20"/>
  <c r="T972" i="20"/>
  <c r="T723" i="16"/>
  <c r="T79" i="16"/>
  <c r="T126" i="16"/>
  <c r="T942" i="16"/>
  <c r="T949" i="20"/>
  <c r="T904" i="16"/>
  <c r="T720" i="16"/>
  <c r="T907" i="20"/>
  <c r="T100" i="16"/>
  <c r="T271" i="16"/>
  <c r="T436" i="16"/>
  <c r="T343" i="20"/>
  <c r="T214" i="16"/>
  <c r="T1122" i="16"/>
  <c r="T875" i="20"/>
  <c r="T1106" i="16"/>
  <c r="T841" i="16"/>
  <c r="T434" i="16"/>
  <c r="T115" i="16"/>
  <c r="T1006" i="16"/>
  <c r="T631" i="20"/>
  <c r="T1092" i="16"/>
  <c r="T553" i="20"/>
  <c r="T906" i="20"/>
  <c r="T624" i="20"/>
  <c r="T108" i="20"/>
  <c r="T26" i="20"/>
  <c r="T31" i="20"/>
  <c r="T167" i="20"/>
  <c r="T117" i="20"/>
  <c r="T276" i="16"/>
  <c r="T100" i="20"/>
  <c r="T525" i="20"/>
  <c r="T820" i="16"/>
  <c r="T458" i="16"/>
  <c r="T83" i="20"/>
  <c r="T629" i="16"/>
  <c r="T261" i="16"/>
  <c r="T567" i="20"/>
  <c r="T88" i="16"/>
  <c r="T229" i="20"/>
  <c r="T913" i="16"/>
  <c r="T479" i="16"/>
  <c r="T649" i="20"/>
  <c r="T789" i="20"/>
  <c r="T799" i="16"/>
  <c r="T943" i="20"/>
  <c r="T960" i="20"/>
  <c r="T851" i="16"/>
  <c r="T534" i="16"/>
  <c r="T183" i="20"/>
  <c r="T705" i="20"/>
  <c r="T208" i="16"/>
  <c r="T279" i="20"/>
  <c r="T99" i="16"/>
  <c r="T1004" i="16"/>
  <c r="T768" i="20"/>
  <c r="T349" i="16"/>
  <c r="T957" i="16"/>
  <c r="T673" i="20"/>
  <c r="T186" i="16"/>
  <c r="T109" i="16"/>
  <c r="T1032" i="20"/>
  <c r="T856" i="20"/>
  <c r="T507" i="20"/>
  <c r="T798" i="16"/>
  <c r="T64" i="16"/>
  <c r="T244" i="20"/>
  <c r="T528" i="20"/>
  <c r="T105" i="16"/>
  <c r="T1120" i="16"/>
  <c r="T276" i="20"/>
  <c r="T623" i="16"/>
  <c r="T647" i="16"/>
  <c r="T233" i="16"/>
  <c r="T952" i="16"/>
  <c r="T637" i="16"/>
  <c r="T750" i="20"/>
  <c r="T89" i="16"/>
  <c r="T504" i="16"/>
  <c r="T887" i="16"/>
  <c r="T559" i="16"/>
  <c r="T794" i="20"/>
  <c r="T255" i="16"/>
  <c r="T469" i="16"/>
  <c r="T978" i="20"/>
  <c r="T234" i="20"/>
  <c r="T432" i="20"/>
  <c r="T381" i="16"/>
  <c r="T1020" i="16"/>
  <c r="T568" i="16"/>
  <c r="T897" i="20"/>
  <c r="T891" i="16"/>
  <c r="T114" i="20"/>
  <c r="T836" i="20"/>
  <c r="T124" i="20"/>
  <c r="T652" i="20"/>
  <c r="T170" i="16"/>
  <c r="T270" i="20"/>
  <c r="T181" i="20"/>
  <c r="T615" i="20"/>
  <c r="T670" i="16"/>
  <c r="T121" i="16"/>
  <c r="T889" i="20"/>
  <c r="T807" i="16"/>
  <c r="T994" i="20"/>
  <c r="T442" i="16"/>
  <c r="T994" i="16"/>
  <c r="T367" i="20"/>
  <c r="T819" i="16"/>
  <c r="T191" i="16"/>
  <c r="T864" i="20"/>
  <c r="T124" i="16"/>
  <c r="T814" i="20"/>
  <c r="T449" i="16"/>
  <c r="T77" i="16"/>
  <c r="T1086" i="20"/>
  <c r="T110" i="16"/>
  <c r="T1098" i="16"/>
  <c r="T845" i="16"/>
  <c r="T37" i="20"/>
  <c r="T968" i="16"/>
  <c r="T560" i="16"/>
  <c r="T175" i="20"/>
  <c r="T197" i="20"/>
  <c r="T976" i="16"/>
  <c r="T358" i="16"/>
  <c r="T125" i="16"/>
  <c r="T611" i="20"/>
  <c r="T684" i="16"/>
  <c r="T808" i="20"/>
  <c r="T196" i="16"/>
  <c r="T110" i="20"/>
  <c r="T830" i="20"/>
  <c r="T189" i="20"/>
  <c r="T216" i="20"/>
  <c r="T518" i="20"/>
  <c r="T112" i="16"/>
  <c r="T1032" i="16"/>
  <c r="T44" i="20"/>
  <c r="T63" i="16"/>
  <c r="T703" i="16"/>
  <c r="T380" i="16"/>
  <c r="T538" i="16"/>
  <c r="T708" i="20"/>
  <c r="T355" i="16"/>
  <c r="T669" i="20"/>
  <c r="T65" i="20"/>
  <c r="T564" i="20"/>
  <c r="T82" i="20"/>
  <c r="T559" i="20"/>
  <c r="T769" i="16"/>
  <c r="T35" i="20"/>
  <c r="T457" i="20"/>
  <c r="T119" i="20"/>
  <c r="T725" i="16"/>
  <c r="T876" i="16"/>
  <c r="T48" i="20"/>
  <c r="T628" i="16"/>
  <c r="T76" i="16"/>
  <c r="T727" i="20"/>
  <c r="T381" i="20"/>
  <c r="T705" i="16"/>
  <c r="T249" i="16"/>
  <c r="T284" i="16"/>
  <c r="T908" i="16"/>
  <c r="T259" i="16"/>
  <c r="T719" i="20"/>
  <c r="T1102" i="20"/>
  <c r="T1004" i="20"/>
  <c r="T1026" i="20"/>
  <c r="T787" i="20"/>
  <c r="T570" i="20"/>
  <c r="T640" i="20"/>
  <c r="T198" i="16"/>
  <c r="T221" i="20"/>
  <c r="T544" i="20"/>
  <c r="T803" i="16"/>
  <c r="T111" i="16"/>
  <c r="T221" i="16"/>
  <c r="T827" i="16"/>
  <c r="T713" i="16"/>
  <c r="T640" i="16"/>
  <c r="T290" i="16"/>
  <c r="T647" i="20"/>
  <c r="T341" i="16"/>
  <c r="T552" i="20"/>
  <c r="T561" i="20"/>
  <c r="T927" i="20"/>
  <c r="T988" i="16"/>
  <c r="T286" i="20"/>
  <c r="T274" i="20"/>
  <c r="T552" i="16"/>
  <c r="T612" i="20"/>
  <c r="T286" i="16"/>
  <c r="T238" i="16"/>
  <c r="T210" i="16"/>
  <c r="T1104" i="20"/>
  <c r="T1076" i="16"/>
  <c r="T1124" i="20"/>
  <c r="T284" i="20"/>
  <c r="T296" i="16"/>
  <c r="T834" i="20"/>
  <c r="T361" i="16"/>
  <c r="T852" i="16"/>
  <c r="T736" i="16"/>
  <c r="T949" i="16"/>
  <c r="T438" i="16"/>
  <c r="T653" i="20"/>
  <c r="T955" i="20"/>
  <c r="T240" i="16"/>
  <c r="T695" i="20"/>
  <c r="T610" i="16"/>
  <c r="T783" i="16"/>
  <c r="T168" i="16"/>
  <c r="T388" i="20"/>
  <c r="T294" i="16"/>
  <c r="T701" i="16"/>
  <c r="T1054" i="20"/>
  <c r="T489" i="16"/>
  <c r="T928" i="16"/>
  <c r="T781" i="20"/>
  <c r="T384" i="16"/>
  <c r="T88" i="20"/>
  <c r="T346" i="20"/>
  <c r="T835" i="20"/>
  <c r="T23" i="20"/>
  <c r="T1108" i="20"/>
  <c r="T241" i="16"/>
  <c r="T1010" i="16"/>
  <c r="T1044" i="20"/>
  <c r="T294" i="20"/>
  <c r="T936" i="20"/>
  <c r="T1076" i="20"/>
  <c r="T665" i="16"/>
  <c r="T285" i="20"/>
  <c r="T468" i="16"/>
  <c r="T178" i="20"/>
  <c r="T855" i="16"/>
  <c r="T60" i="16"/>
  <c r="T662" i="20"/>
  <c r="T455" i="20"/>
  <c r="T714" i="20"/>
  <c r="T51" i="20"/>
  <c r="T926" i="16"/>
  <c r="T532" i="16"/>
  <c r="T837" i="20"/>
  <c r="T493" i="16"/>
  <c r="T511" i="16"/>
  <c r="T70" i="20"/>
  <c r="T249" i="20"/>
  <c r="T95" i="20"/>
  <c r="T182" i="16"/>
  <c r="T996" i="16"/>
  <c r="T658" i="20"/>
  <c r="T833" i="16"/>
  <c r="T21" i="20"/>
  <c r="T1012" i="16"/>
  <c r="T166" i="20"/>
  <c r="T812" i="20"/>
  <c r="T472" i="16"/>
  <c r="T754" i="20"/>
  <c r="T913" i="20"/>
  <c r="T379" i="20"/>
  <c r="T781" i="16"/>
  <c r="T288" i="16"/>
  <c r="T291" i="16"/>
  <c r="T351" i="20"/>
  <c r="T976" i="20"/>
  <c r="T72" i="16"/>
  <c r="T176" i="20"/>
  <c r="T1056" i="20"/>
  <c r="T459" i="20"/>
  <c r="T653" i="16"/>
  <c r="T722" i="16"/>
  <c r="T621" i="20"/>
  <c r="T58" i="16"/>
  <c r="T674" i="16"/>
  <c r="T371" i="16"/>
  <c r="T963" i="16"/>
  <c r="T490" i="16"/>
  <c r="T551" i="20"/>
  <c r="T69" i="16"/>
  <c r="T362" i="20"/>
  <c r="T944" i="20"/>
  <c r="T452" i="20"/>
  <c r="T265" i="20"/>
  <c r="T569" i="20"/>
  <c r="T233" i="20"/>
  <c r="T887" i="20"/>
  <c r="T926" i="20"/>
  <c r="T237" i="16"/>
  <c r="T893" i="16"/>
  <c r="T167" i="16"/>
  <c r="T680" i="16"/>
  <c r="T464" i="16"/>
  <c r="T626" i="16"/>
  <c r="T642" i="20"/>
  <c r="T797" i="16"/>
  <c r="T496" i="20"/>
  <c r="T367" i="16"/>
  <c r="T623" i="20"/>
  <c r="T716" i="16"/>
  <c r="T486" i="20"/>
  <c r="T780" i="16"/>
  <c r="T491" i="20"/>
  <c r="T1046" i="16"/>
  <c r="T872" i="20"/>
  <c r="T677" i="16"/>
  <c r="T440" i="16"/>
  <c r="T176" i="16"/>
  <c r="T1116" i="20"/>
  <c r="T1048" i="16"/>
  <c r="T1124" i="16"/>
  <c r="T111" i="20"/>
  <c r="T197" i="16"/>
  <c r="T657" i="16"/>
  <c r="T863" i="20"/>
  <c r="T240" i="20"/>
  <c r="T65" i="16"/>
  <c r="T199" i="20"/>
  <c r="T34" i="16"/>
  <c r="T672" i="16"/>
  <c r="T32" i="16"/>
  <c r="T348" i="16"/>
  <c r="T227" i="20"/>
  <c r="T914" i="16"/>
  <c r="T1008" i="20"/>
  <c r="T630" i="16"/>
  <c r="T445" i="16"/>
  <c r="T702" i="20"/>
  <c r="T436" i="20"/>
  <c r="T932" i="20"/>
  <c r="T795" i="20"/>
  <c r="T978" i="16"/>
  <c r="T974" i="20"/>
  <c r="T533" i="16"/>
  <c r="T870" i="16"/>
  <c r="T40" i="20"/>
  <c r="T554" i="16"/>
  <c r="T264" i="16"/>
  <c r="T813" i="20"/>
  <c r="T372" i="16"/>
  <c r="T815" i="20"/>
  <c r="T638" i="20"/>
  <c r="T621" i="16"/>
  <c r="T714" i="16"/>
  <c r="T684" i="20"/>
  <c r="T239" i="20"/>
  <c r="T667" i="20"/>
  <c r="T530" i="16"/>
  <c r="T818" i="16"/>
  <c r="T650" i="16"/>
  <c r="T633" i="16"/>
  <c r="T443" i="20"/>
  <c r="T646" i="20"/>
  <c r="T1098" i="20"/>
  <c r="T96" i="20"/>
  <c r="T272" i="16"/>
  <c r="T347" i="20"/>
  <c r="T282" i="20"/>
  <c r="T644" i="20"/>
  <c r="T556" i="20"/>
  <c r="T685" i="20"/>
  <c r="T72" i="20"/>
  <c r="T817" i="20"/>
  <c r="T494" i="16"/>
  <c r="T568" i="20"/>
  <c r="T17" i="20"/>
  <c r="T497" i="20"/>
  <c r="T651" i="20"/>
  <c r="T297" i="16"/>
  <c r="T185" i="16"/>
  <c r="T784" i="20"/>
  <c r="T1074" i="16"/>
  <c r="T664" i="16"/>
  <c r="T906" i="16"/>
  <c r="T862" i="16"/>
  <c r="T965" i="16"/>
  <c r="T103" i="16"/>
  <c r="T295" i="20"/>
  <c r="T510" i="20"/>
  <c r="T558" i="16"/>
  <c r="T730" i="16"/>
  <c r="T540" i="16"/>
  <c r="T472" i="20"/>
  <c r="T625" i="16"/>
  <c r="T86" i="16"/>
  <c r="T182" i="20"/>
  <c r="T450" i="16"/>
  <c r="T1028" i="20"/>
  <c r="T1030" i="16"/>
  <c r="T473" i="20"/>
  <c r="T795" i="16"/>
  <c r="T565" i="20"/>
  <c r="T1104" i="16"/>
  <c r="T77" i="20"/>
  <c r="T1036" i="16"/>
  <c r="T84" i="16"/>
  <c r="T450" i="20"/>
  <c r="T98" i="16"/>
  <c r="T243" i="16"/>
  <c r="T1024" i="20"/>
  <c r="T702" i="16"/>
  <c r="T350" i="16"/>
  <c r="T845" i="20"/>
  <c r="T962" i="20"/>
  <c r="T171" i="20"/>
  <c r="T930" i="16"/>
  <c r="T55" i="20"/>
  <c r="T557" i="16"/>
  <c r="T92" i="16"/>
  <c r="T488" i="20"/>
  <c r="T893" i="20"/>
  <c r="T297" i="20"/>
  <c r="T102" i="16"/>
  <c r="T713" i="20"/>
  <c r="T688" i="20"/>
  <c r="T641" i="20"/>
  <c r="T514" i="16"/>
  <c r="T843" i="20"/>
  <c r="T555" i="20"/>
  <c r="T459" i="16"/>
  <c r="T807" i="20"/>
  <c r="T517" i="16"/>
  <c r="T782" i="20"/>
  <c r="T619" i="16"/>
  <c r="T656" i="20"/>
  <c r="T245" i="16"/>
  <c r="T538" i="20"/>
  <c r="T252" i="16"/>
  <c r="T432" i="16"/>
  <c r="T170" i="20"/>
  <c r="T220" i="16"/>
  <c r="T986" i="20"/>
  <c r="T350" i="20"/>
  <c r="T780" i="20"/>
  <c r="T529" i="16"/>
  <c r="T673" i="16"/>
  <c r="T366" i="20"/>
  <c r="T681" i="20"/>
  <c r="T717" i="16"/>
  <c r="T879" i="20"/>
  <c r="T668" i="20"/>
  <c r="T1100" i="16"/>
  <c r="T208" i="20"/>
  <c r="T1040" i="20"/>
  <c r="T502" i="16"/>
  <c r="T671" i="16"/>
  <c r="T190" i="16"/>
  <c r="T819" i="20"/>
  <c r="T723" i="20"/>
  <c r="T209" i="20"/>
  <c r="T174" i="20"/>
  <c r="T1096" i="16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604" i="16"/>
  <c r="T318" i="20"/>
  <c r="T311" i="20"/>
  <c r="T315" i="20"/>
  <c r="T316" i="16"/>
  <c r="T592" i="16"/>
  <c r="T591" i="16"/>
  <c r="T314" i="20"/>
  <c r="T605" i="16"/>
  <c r="T301" i="20"/>
  <c r="T579" i="20"/>
  <c r="T333" i="16"/>
  <c r="T302" i="20"/>
  <c r="T582" i="20"/>
  <c r="T321" i="20"/>
  <c r="T588" i="20"/>
  <c r="T322" i="20"/>
  <c r="T305" i="16"/>
  <c r="T593" i="20"/>
  <c r="T322" i="16"/>
  <c r="T320" i="20"/>
  <c r="T320" i="16"/>
  <c r="T312" i="20"/>
  <c r="T314" i="16"/>
  <c r="T597" i="16"/>
  <c r="T333" i="20"/>
  <c r="T700" i="16"/>
  <c r="T602" i="16"/>
  <c r="T592" i="20"/>
  <c r="T300" i="20"/>
  <c r="T599" i="16"/>
  <c r="T579" i="16"/>
  <c r="T607" i="20"/>
  <c r="T601" i="20"/>
  <c r="T313" i="16"/>
  <c r="T328" i="20"/>
  <c r="T700" i="20"/>
  <c r="T599" i="20"/>
  <c r="T580" i="20"/>
  <c r="T606" i="16"/>
  <c r="T580" i="16"/>
  <c r="T589" i="20"/>
  <c r="T581" i="20"/>
  <c r="T316" i="20"/>
  <c r="T607" i="16"/>
  <c r="T572" i="16"/>
  <c r="T577" i="16"/>
  <c r="T584" i="20"/>
  <c r="T603" i="16"/>
  <c r="T587" i="16"/>
  <c r="T595" i="20"/>
  <c r="T603" i="20"/>
  <c r="T585" i="16"/>
  <c r="T300" i="16"/>
  <c r="T598" i="20"/>
  <c r="T325" i="16"/>
  <c r="T303" i="20"/>
  <c r="T324" i="20"/>
  <c r="T326" i="16"/>
  <c r="T594" i="16"/>
  <c r="T582" i="16"/>
  <c r="T596" i="20"/>
  <c r="T318" i="16"/>
  <c r="T577" i="20"/>
  <c r="T307" i="20"/>
  <c r="T595" i="16"/>
  <c r="T578" i="16"/>
  <c r="T594" i="20"/>
  <c r="T583" i="20"/>
  <c r="T575" i="20"/>
  <c r="T596" i="16"/>
  <c r="T578" i="20"/>
  <c r="T324" i="16"/>
  <c r="T299" i="16"/>
  <c r="T586" i="16"/>
  <c r="T329" i="20"/>
  <c r="T591" i="20"/>
  <c r="T332" i="20"/>
  <c r="T573" i="16"/>
  <c r="T327" i="16"/>
  <c r="T335" i="20"/>
  <c r="T328" i="16"/>
  <c r="T301" i="16"/>
  <c r="T574" i="16"/>
  <c r="T587" i="20"/>
  <c r="T323" i="16"/>
  <c r="T310" i="20"/>
  <c r="T575" i="16"/>
  <c r="T323" i="20"/>
  <c r="T329" i="16"/>
  <c r="T306" i="20"/>
  <c r="T600" i="20"/>
  <c r="T325" i="20"/>
  <c r="T334" i="16"/>
  <c r="T602" i="20"/>
  <c r="T604" i="20"/>
  <c r="T306" i="16"/>
  <c r="T608" i="16"/>
  <c r="T307" i="16"/>
  <c r="T299" i="20"/>
  <c r="T598" i="16"/>
  <c r="T572" i="20"/>
  <c r="T601" i="16"/>
  <c r="T335" i="16"/>
  <c r="T305" i="20"/>
  <c r="T581" i="16"/>
  <c r="T585" i="20"/>
  <c r="T302" i="16"/>
  <c r="T315" i="16"/>
  <c r="T326" i="20"/>
  <c r="T583" i="16"/>
  <c r="T597" i="20"/>
  <c r="T308" i="16"/>
  <c r="T310" i="16"/>
  <c r="T573" i="20"/>
  <c r="T321" i="16"/>
  <c r="T303" i="16"/>
  <c r="T606" i="20"/>
  <c r="T309" i="16"/>
  <c r="T311" i="16"/>
  <c r="T313" i="20"/>
  <c r="T330" i="20"/>
  <c r="T589" i="16"/>
  <c r="T319" i="16"/>
  <c r="T312" i="16"/>
  <c r="T588" i="16"/>
  <c r="T308" i="20"/>
  <c r="T309" i="20"/>
  <c r="T332" i="16"/>
  <c r="T304" i="16"/>
  <c r="T576" i="16"/>
  <c r="T331" i="16"/>
  <c r="T334" i="20"/>
  <c r="T699" i="16"/>
  <c r="T699" i="20"/>
  <c r="T330" i="16"/>
  <c r="T605" i="20"/>
  <c r="T593" i="16"/>
  <c r="T574" i="20"/>
  <c r="T304" i="20"/>
  <c r="T327" i="20"/>
  <c r="T584" i="16"/>
  <c r="T319" i="20"/>
  <c r="T586" i="20"/>
  <c r="T608" i="20"/>
  <c r="T600" i="16"/>
  <c r="T331" i="20"/>
  <c r="T576" i="20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T30" i="8"/>
  <c r="T40" i="7"/>
  <c r="T177" i="8"/>
  <c r="T231" i="8"/>
  <c r="T112" i="8"/>
  <c r="T169" i="7"/>
  <c r="T184" i="7"/>
  <c r="T105" i="8"/>
  <c r="T202" i="8"/>
  <c r="T207" i="7"/>
  <c r="T94" i="8"/>
  <c r="T46" i="8"/>
  <c r="T232" i="8"/>
  <c r="T191" i="8"/>
  <c r="T140" i="8"/>
  <c r="T203" i="7"/>
  <c r="T124" i="7"/>
  <c r="T155" i="8"/>
  <c r="T182" i="7"/>
  <c r="T242" i="7"/>
  <c r="T250" i="7"/>
  <c r="T170" i="8"/>
  <c r="T118" i="7"/>
  <c r="T163" i="7"/>
  <c r="T204" i="8"/>
  <c r="T196" i="7"/>
  <c r="T51" i="8"/>
  <c r="T35" i="7"/>
  <c r="T70" i="8"/>
  <c r="T148" i="7"/>
  <c r="T142" i="8"/>
  <c r="T89" i="7"/>
  <c r="R5" i="6" a="1"/>
  <c r="T42" i="8"/>
  <c r="T254" i="7"/>
  <c r="T181" i="7"/>
  <c r="T126" i="8"/>
  <c r="T203" i="8"/>
  <c r="T289" i="8"/>
  <c r="T160" i="8"/>
  <c r="T44" i="7"/>
  <c r="T178" i="7"/>
  <c r="T118" i="8"/>
  <c r="T91" i="7"/>
  <c r="T219" i="8"/>
  <c r="T197" i="8"/>
  <c r="T250" i="8"/>
  <c r="T68" i="7"/>
  <c r="T154" i="8"/>
  <c r="T194" i="7"/>
  <c r="T246" i="7"/>
  <c r="T279" i="7"/>
  <c r="T161" i="8"/>
  <c r="T220" i="8"/>
  <c r="T127" i="7"/>
  <c r="T77" i="8"/>
  <c r="T100" i="7"/>
  <c r="T226" i="8"/>
  <c r="T11" i="7"/>
  <c r="T31" i="7"/>
  <c r="T80" i="7"/>
  <c r="T41" i="7"/>
  <c r="T120" i="8"/>
  <c r="T147" i="8"/>
  <c r="T236" i="8"/>
  <c r="T159" i="8"/>
  <c r="T268" i="7"/>
  <c r="T256" i="7"/>
  <c r="T240" i="8"/>
  <c r="T147" i="7"/>
  <c r="T36" i="7"/>
  <c r="T215" i="7"/>
  <c r="T242" i="8"/>
  <c r="T170" i="7"/>
  <c r="T39" i="8"/>
  <c r="T222" i="7"/>
  <c r="T284" i="7"/>
  <c r="T198" i="8"/>
  <c r="T257" i="7"/>
  <c r="T52" i="7"/>
  <c r="T84" i="7"/>
  <c r="T257" i="8"/>
  <c r="T273" i="7"/>
  <c r="T149" i="8"/>
  <c r="T216" i="7"/>
  <c r="T103" i="8"/>
  <c r="T185" i="8"/>
  <c r="T207" i="8"/>
  <c r="T268" i="8"/>
  <c r="T202" i="7"/>
  <c r="T158" i="8"/>
  <c r="T281" i="8"/>
  <c r="T189" i="7"/>
  <c r="T138" i="8"/>
  <c r="T112" i="7"/>
  <c r="T63" i="8"/>
  <c r="T239" i="8"/>
  <c r="T73" i="7"/>
  <c r="T213" i="8"/>
  <c r="T82" i="8"/>
  <c r="T171" i="8"/>
  <c r="T168" i="7"/>
  <c r="T121" i="7"/>
  <c r="T95" i="8"/>
  <c r="T36" i="8"/>
  <c r="T264" i="8"/>
  <c r="T283" i="7"/>
  <c r="T168" i="8"/>
  <c r="T254" i="8"/>
  <c r="T73" i="8"/>
  <c r="T29" i="8"/>
  <c r="T38" i="8"/>
  <c r="T211" i="7"/>
  <c r="T192" i="8"/>
  <c r="T229" i="7"/>
  <c r="T152" i="8"/>
  <c r="T167" i="7"/>
  <c r="T180" i="8"/>
  <c r="T137" i="7"/>
  <c r="T122" i="8"/>
  <c r="T172" i="7"/>
  <c r="T185" i="7"/>
  <c r="T225" i="7"/>
  <c r="T270" i="8"/>
  <c r="T192" i="7"/>
  <c r="T71" i="8"/>
  <c r="T287" i="8"/>
  <c r="T276" i="7"/>
  <c r="T201" i="8"/>
  <c r="T97" i="7"/>
  <c r="T211" i="8"/>
  <c r="T109" i="7"/>
  <c r="T216" i="8"/>
  <c r="T60" i="7"/>
  <c r="T183" i="7"/>
  <c r="T183" i="8"/>
  <c r="R5" i="2" a="1"/>
  <c r="T180" i="7"/>
  <c r="T30" i="7"/>
  <c r="T179" i="8"/>
  <c r="T74" i="8"/>
  <c r="T165" i="7"/>
  <c r="T27" i="8"/>
  <c r="T47" i="8"/>
  <c r="T75" i="8"/>
  <c r="T16" i="7"/>
  <c r="T91" i="8"/>
  <c r="T84" i="8"/>
  <c r="T233" i="8"/>
  <c r="T142" i="7"/>
  <c r="T195" i="7"/>
  <c r="T153" i="8"/>
  <c r="T212" i="7"/>
  <c r="T56" i="7"/>
  <c r="T244" i="7"/>
  <c r="T285" i="8"/>
  <c r="T125" i="8"/>
  <c r="T12" i="8"/>
  <c r="T52" i="8"/>
  <c r="T43" i="8"/>
  <c r="T209" i="8"/>
  <c r="T234" i="8"/>
  <c r="T271" i="8"/>
  <c r="T53" i="7"/>
  <c r="T103" i="7"/>
  <c r="T136" i="7"/>
  <c r="T186" i="8"/>
  <c r="T35" i="8"/>
  <c r="T218" i="8"/>
  <c r="T267" i="8"/>
  <c r="T234" i="7"/>
  <c r="T94" i="7"/>
  <c r="T19" i="8"/>
  <c r="T243" i="7"/>
  <c r="T200" i="8"/>
  <c r="T197" i="7"/>
  <c r="T37" i="7"/>
  <c r="T258" i="8"/>
  <c r="T270" i="7"/>
  <c r="T48" i="7"/>
  <c r="T194" i="8"/>
  <c r="T129" i="8"/>
  <c r="T78" i="7"/>
  <c r="T99" i="7"/>
  <c r="T252" i="8"/>
  <c r="T72" i="8"/>
  <c r="T133" i="8"/>
  <c r="T143" i="7"/>
  <c r="T274" i="8"/>
  <c r="T206" i="7"/>
  <c r="T114" i="8"/>
  <c r="T29" i="7"/>
  <c r="T260" i="8"/>
  <c r="T21" i="7"/>
  <c r="T111" i="7"/>
  <c r="T258" i="7"/>
  <c r="T93" i="7"/>
  <c r="T132" i="7"/>
  <c r="T137" i="8"/>
  <c r="T135" i="8"/>
  <c r="T282" i="7"/>
  <c r="T162" i="7"/>
  <c r="T127" i="8"/>
  <c r="T253" i="8"/>
  <c r="T82" i="7"/>
  <c r="R5" i="5" a="1"/>
  <c r="T42" i="7"/>
  <c r="T67" i="7"/>
  <c r="T141" i="8"/>
  <c r="T289" i="7"/>
  <c r="T37" i="8"/>
  <c r="T28" i="7"/>
  <c r="T176" i="7"/>
  <c r="T145" i="7"/>
  <c r="T160" i="7"/>
  <c r="T139" i="7"/>
  <c r="T155" i="7"/>
  <c r="T228" i="7"/>
  <c r="T96" i="8"/>
  <c r="T236" i="7"/>
  <c r="T193" i="7"/>
  <c r="T120" i="7"/>
  <c r="T247" i="7"/>
  <c r="T38" i="7"/>
  <c r="T110" i="7"/>
  <c r="T79" i="7"/>
  <c r="T263" i="7"/>
  <c r="T106" i="8"/>
  <c r="T32" i="7"/>
  <c r="T18" i="8"/>
  <c r="T214" i="8"/>
  <c r="T90" i="7"/>
  <c r="T181" i="8"/>
  <c r="T60" i="8"/>
  <c r="T58" i="8"/>
  <c r="T235" i="8"/>
  <c r="T11" i="8"/>
  <c r="T45" i="7"/>
  <c r="T113" i="8"/>
  <c r="T176" i="8"/>
  <c r="T140" i="7"/>
  <c r="T109" i="8"/>
  <c r="T17" i="7"/>
  <c r="T275" i="8"/>
  <c r="T138" i="7"/>
  <c r="T125" i="7"/>
  <c r="T117" i="8"/>
  <c r="T265" i="8"/>
  <c r="T265" i="7"/>
  <c r="T209" i="7"/>
  <c r="T261" i="7"/>
  <c r="T93" i="8"/>
  <c r="T18" i="7"/>
  <c r="T226" i="7"/>
  <c r="T86" i="7"/>
  <c r="T40" i="8"/>
  <c r="T205" i="7"/>
  <c r="T206" i="8"/>
  <c r="T173" i="8"/>
  <c r="T210" i="7"/>
  <c r="T277" i="8"/>
  <c r="T69" i="7"/>
  <c r="T57" i="8"/>
  <c r="T64" i="8"/>
  <c r="T13" i="7"/>
  <c r="T255" i="8"/>
  <c r="T121" i="8"/>
  <c r="T195" i="8"/>
  <c r="T50" i="8"/>
  <c r="T76" i="7"/>
  <c r="T205" i="8"/>
  <c r="T20" i="8"/>
  <c r="T98" i="7"/>
  <c r="T256" i="8"/>
  <c r="T235" i="7"/>
  <c r="T86" i="8"/>
  <c r="T136" i="8"/>
  <c r="T249" i="7"/>
  <c r="T123" i="8"/>
  <c r="T19" i="7"/>
  <c r="T13" i="8"/>
  <c r="T47" i="7"/>
  <c r="T128" i="7"/>
  <c r="T33" i="7"/>
  <c r="T26" i="7"/>
  <c r="T175" i="8"/>
  <c r="T81" i="7"/>
  <c r="T57" i="7"/>
  <c r="T259" i="8"/>
  <c r="T221" i="8"/>
  <c r="T231" i="7"/>
  <c r="T119" i="7"/>
  <c r="T171" i="7"/>
  <c r="T210" i="8"/>
  <c r="T104" i="8"/>
  <c r="T88" i="7"/>
  <c r="T164" i="8"/>
  <c r="T15" i="7"/>
  <c r="T227" i="7"/>
  <c r="T149" i="7"/>
  <c r="T135" i="7"/>
  <c r="T105" i="7"/>
  <c r="T16" i="8"/>
  <c r="T266" i="7"/>
  <c r="T49" i="7"/>
  <c r="T79" i="8"/>
  <c r="T89" i="8"/>
  <c r="T275" i="7"/>
  <c r="T276" i="8"/>
  <c r="T115" i="8"/>
  <c r="T267" i="7"/>
  <c r="T77" i="7"/>
  <c r="T159" i="7"/>
  <c r="T283" i="8"/>
  <c r="T24" i="8"/>
  <c r="T85" i="7"/>
  <c r="T61" i="7"/>
  <c r="T279" i="8"/>
  <c r="T162" i="8"/>
  <c r="T280" i="7"/>
  <c r="T175" i="7"/>
  <c r="T157" i="7"/>
  <c r="T290" i="7"/>
  <c r="T28" i="8"/>
  <c r="T65" i="8"/>
  <c r="T187" i="7"/>
  <c r="T90" i="8"/>
  <c r="T166" i="8"/>
  <c r="T228" i="8"/>
  <c r="T198" i="7"/>
  <c r="T122" i="7"/>
  <c r="T25" i="7"/>
  <c r="T106" i="7"/>
  <c r="T188" i="7"/>
  <c r="T215" i="8"/>
  <c r="T111" i="8"/>
  <c r="T130" i="8"/>
  <c r="T157" i="8"/>
  <c r="T116" i="7"/>
  <c r="T102" i="8"/>
  <c r="T238" i="7"/>
  <c r="T262" i="8"/>
  <c r="T201" i="7"/>
  <c r="T97" i="8"/>
  <c r="T133" i="7"/>
  <c r="T32" i="8"/>
  <c r="T290" i="8"/>
  <c r="T172" i="8"/>
  <c r="T49" i="8"/>
  <c r="T189" i="8"/>
  <c r="T259" i="7"/>
  <c r="T55" i="8"/>
  <c r="T119" i="8"/>
  <c r="T81" i="8"/>
  <c r="T126" i="7"/>
  <c r="T76" i="8"/>
  <c r="T224" i="8"/>
  <c r="T53" i="8"/>
  <c r="T115" i="7"/>
  <c r="T14" i="8"/>
  <c r="T166" i="7"/>
  <c r="T151" i="8"/>
  <c r="T92" i="8"/>
  <c r="T78" i="8"/>
  <c r="T278" i="7"/>
  <c r="T22" i="7"/>
  <c r="T227" i="8"/>
  <c r="T39" i="7"/>
  <c r="T277" i="7"/>
  <c r="T70" i="7"/>
  <c r="T165" i="8"/>
  <c r="T116" i="8"/>
  <c r="T101" i="8"/>
  <c r="T31" i="8"/>
  <c r="T232" i="7"/>
  <c r="T156" i="7"/>
  <c r="T280" i="8"/>
  <c r="T190" i="7"/>
  <c r="T14" i="7"/>
  <c r="T54" i="8"/>
  <c r="T217" i="8"/>
  <c r="T251" i="8"/>
  <c r="T249" i="8"/>
  <c r="T255" i="7"/>
  <c r="T56" i="8"/>
  <c r="T217" i="7"/>
  <c r="T128" i="8"/>
  <c r="T48" i="8"/>
  <c r="T26" i="8"/>
  <c r="T95" i="7"/>
  <c r="T221" i="7"/>
  <c r="T164" i="7"/>
  <c r="T45" i="8"/>
  <c r="T230" i="8"/>
  <c r="T237" i="8"/>
  <c r="T229" i="8"/>
  <c r="T208" i="7"/>
  <c r="T72" i="7"/>
  <c r="T55" i="7"/>
  <c r="T15" i="8"/>
  <c r="T134" i="7"/>
  <c r="T271" i="7"/>
  <c r="T132" i="8"/>
  <c r="T237" i="7"/>
  <c r="T24" i="7"/>
  <c r="T20" i="7"/>
  <c r="T222" i="8"/>
  <c r="T173" i="7"/>
  <c r="T253" i="7"/>
  <c r="T212" i="8"/>
  <c r="T17" i="8"/>
  <c r="T67" i="8"/>
  <c r="T12" i="7"/>
  <c r="T58" i="7"/>
  <c r="T285" i="7"/>
  <c r="T69" i="8"/>
  <c r="T63" i="7"/>
  <c r="T43" i="7"/>
  <c r="T269" i="7"/>
  <c r="T284" i="8"/>
  <c r="T241" i="7"/>
  <c r="T224" i="7"/>
  <c r="T187" i="8"/>
  <c r="T238" i="8"/>
  <c r="T251" i="7"/>
  <c r="T287" i="7"/>
  <c r="T92" i="7"/>
  <c r="T208" i="8"/>
  <c r="T87" i="7"/>
  <c r="T101" i="7"/>
  <c r="T74" i="7"/>
  <c r="T21" i="8"/>
  <c r="T46" i="7"/>
  <c r="T161" i="7"/>
  <c r="T100" i="8"/>
  <c r="T263" i="8"/>
  <c r="T233" i="7"/>
  <c r="T278" i="8"/>
  <c r="T245" i="8"/>
  <c r="T177" i="7"/>
  <c r="T156" i="8"/>
  <c r="T163" i="8"/>
  <c r="T87" i="8"/>
  <c r="T193" i="8"/>
  <c r="T144" i="7"/>
  <c r="T273" i="8"/>
  <c r="T286" i="8"/>
  <c r="T220" i="7"/>
  <c r="T269" i="8"/>
  <c r="T117" i="7"/>
  <c r="T191" i="7"/>
  <c r="T154" i="7"/>
  <c r="T23" i="7"/>
  <c r="T247" i="8"/>
  <c r="T65" i="7"/>
  <c r="T288" i="8"/>
  <c r="T179" i="7"/>
  <c r="T44" i="8"/>
  <c r="T51" i="7"/>
  <c r="T130" i="7"/>
  <c r="T104" i="7"/>
  <c r="T264" i="7"/>
  <c r="T99" i="8"/>
  <c r="T85" i="8"/>
  <c r="T246" i="8"/>
  <c r="R5" i="1" a="1"/>
  <c r="T204" i="7"/>
  <c r="T241" i="8"/>
  <c r="T182" i="8"/>
  <c r="T239" i="7"/>
  <c r="T41" i="8"/>
  <c r="T80" i="8"/>
  <c r="T158" i="7"/>
  <c r="T134" i="8"/>
  <c r="T61" i="8"/>
  <c r="T230" i="7"/>
  <c r="T186" i="7"/>
  <c r="T190" i="8"/>
  <c r="T281" i="7"/>
  <c r="T23" i="8"/>
  <c r="T108" i="7"/>
  <c r="T139" i="8"/>
  <c r="T260" i="7"/>
  <c r="T71" i="7"/>
  <c r="T50" i="7"/>
  <c r="T240" i="7"/>
  <c r="T286" i="7"/>
  <c r="T188" i="8"/>
  <c r="T108" i="8"/>
  <c r="T218" i="7"/>
  <c r="T244" i="8"/>
  <c r="T124" i="8"/>
  <c r="T129" i="7"/>
  <c r="T102" i="7"/>
  <c r="T262" i="7"/>
  <c r="T214" i="7"/>
  <c r="T245" i="7"/>
  <c r="T25" i="8"/>
  <c r="T282" i="8"/>
  <c r="T22" i="8"/>
  <c r="T288" i="7"/>
  <c r="T261" i="8"/>
  <c r="T141" i="7"/>
  <c r="T196" i="8"/>
  <c r="T146" i="8"/>
  <c r="T33" i="8"/>
  <c r="T167" i="8"/>
  <c r="T146" i="7"/>
  <c r="T184" i="8"/>
  <c r="T62" i="7"/>
  <c r="T169" i="8"/>
  <c r="T145" i="8"/>
  <c r="T113" i="7"/>
  <c r="T143" i="8"/>
  <c r="T274" i="7"/>
  <c r="T200" i="7"/>
  <c r="T152" i="7"/>
  <c r="T219" i="7"/>
  <c r="T96" i="7"/>
  <c r="T110" i="8"/>
  <c r="T252" i="7"/>
  <c r="T64" i="7"/>
  <c r="T66" i="8"/>
  <c r="T66" i="7"/>
  <c r="T88" i="8"/>
  <c r="T54" i="7"/>
  <c r="T114" i="7"/>
  <c r="T151" i="7"/>
  <c r="T144" i="8"/>
  <c r="T243" i="8"/>
  <c r="T68" i="8"/>
  <c r="T178" i="8"/>
  <c r="T62" i="8"/>
  <c r="T123" i="7"/>
  <c r="T153" i="7"/>
  <c r="T225" i="8"/>
  <c r="T148" i="8"/>
  <c r="T75" i="7"/>
  <c r="T213" i="7"/>
  <c r="T98" i="8"/>
  <c r="T266" i="8"/>
  <c r="T27" i="7"/>
  <c r="U165" i="8" l="1"/>
  <c r="V165" i="8"/>
  <c r="V285" i="8"/>
  <c r="U285" i="8"/>
  <c r="V96" i="8"/>
  <c r="U96" i="8"/>
  <c r="V271" i="7"/>
  <c r="U271" i="7"/>
  <c r="U80" i="8"/>
  <c r="V80" i="8"/>
  <c r="V278" i="7"/>
  <c r="U278" i="7"/>
  <c r="U166" i="7"/>
  <c r="V166" i="7"/>
  <c r="V214" i="7"/>
  <c r="U214" i="7"/>
  <c r="V167" i="7"/>
  <c r="U167" i="7"/>
  <c r="V276" i="7"/>
  <c r="U276" i="7"/>
  <c r="U16" i="8"/>
  <c r="V16" i="8"/>
  <c r="U47" i="7"/>
  <c r="V47" i="7"/>
  <c r="U71" i="8"/>
  <c r="V71" i="8"/>
  <c r="V182" i="8"/>
  <c r="U182" i="8"/>
  <c r="V65" i="7"/>
  <c r="U65" i="7"/>
  <c r="U262" i="8"/>
  <c r="V262" i="8"/>
  <c r="U87" i="7"/>
  <c r="V87" i="7"/>
  <c r="U188" i="7"/>
  <c r="V188" i="7"/>
  <c r="V236" i="7"/>
  <c r="U236" i="7"/>
  <c r="V122" i="7"/>
  <c r="U122" i="7"/>
  <c r="V159" i="8"/>
  <c r="U159" i="8"/>
  <c r="V212" i="8"/>
  <c r="U212" i="8"/>
  <c r="U283" i="7"/>
  <c r="V283" i="7"/>
  <c r="V176" i="7"/>
  <c r="U176" i="7"/>
  <c r="V69" i="7"/>
  <c r="U69" i="7"/>
  <c r="U123" i="7"/>
  <c r="V123" i="7"/>
  <c r="V255" i="8"/>
  <c r="U255" i="8"/>
  <c r="U176" i="8"/>
  <c r="V176" i="8"/>
  <c r="U27" i="7"/>
  <c r="V27" i="7"/>
  <c r="V49" i="7"/>
  <c r="U49" i="7"/>
  <c r="U129" i="8"/>
  <c r="V129" i="8"/>
  <c r="U220" i="7"/>
  <c r="V220" i="7"/>
  <c r="U228" i="7"/>
  <c r="V228" i="7"/>
  <c r="V215" i="8"/>
  <c r="U215" i="8"/>
  <c r="V253" i="8"/>
  <c r="U253" i="8"/>
  <c r="U13" i="7"/>
  <c r="V13" i="7"/>
  <c r="U63" i="7"/>
  <c r="V63" i="7"/>
  <c r="V173" i="7"/>
  <c r="U173" i="7"/>
  <c r="U162" i="7"/>
  <c r="V162" i="7"/>
  <c r="V119" i="7"/>
  <c r="U119" i="7"/>
  <c r="V139" i="8"/>
  <c r="U139" i="8"/>
  <c r="V165" i="7"/>
  <c r="U165" i="7"/>
  <c r="X199" i="7"/>
  <c r="V200" i="7"/>
  <c r="U200" i="7"/>
  <c r="V216" i="7"/>
  <c r="U216" i="7"/>
  <c r="V28" i="8"/>
  <c r="U28" i="8"/>
  <c r="U33" i="7"/>
  <c r="V33" i="7"/>
  <c r="U249" i="8"/>
  <c r="X248" i="8"/>
  <c r="V249" i="8"/>
  <c r="V108" i="8"/>
  <c r="U108" i="8"/>
  <c r="X107" i="8"/>
  <c r="V203" i="8"/>
  <c r="U203" i="8"/>
  <c r="U263" i="7"/>
  <c r="V263" i="7"/>
  <c r="U158" i="7"/>
  <c r="V158" i="7"/>
  <c r="V153" i="8"/>
  <c r="U153" i="8"/>
  <c r="V170" i="8"/>
  <c r="U170" i="8"/>
  <c r="U231" i="8"/>
  <c r="V231" i="8"/>
  <c r="V196" i="7"/>
  <c r="U196" i="7"/>
  <c r="V42" i="8"/>
  <c r="U42" i="8"/>
  <c r="V195" i="7"/>
  <c r="U195" i="7"/>
  <c r="U241" i="7"/>
  <c r="V241" i="7"/>
  <c r="V155" i="7"/>
  <c r="U155" i="7"/>
  <c r="U14" i="8"/>
  <c r="V14" i="8"/>
  <c r="V33" i="8"/>
  <c r="U33" i="8"/>
  <c r="V99" i="8"/>
  <c r="U99" i="8"/>
  <c r="U149" i="7"/>
  <c r="V149" i="7"/>
  <c r="V287" i="7"/>
  <c r="U287" i="7"/>
  <c r="U161" i="7"/>
  <c r="V161" i="7"/>
  <c r="U30" i="7"/>
  <c r="V30" i="7"/>
  <c r="V133" i="8"/>
  <c r="U133" i="8"/>
  <c r="V239" i="7"/>
  <c r="U239" i="7"/>
  <c r="V178" i="7"/>
  <c r="U178" i="7"/>
  <c r="V258" i="8"/>
  <c r="U258" i="8"/>
  <c r="V234" i="8"/>
  <c r="U234" i="8"/>
  <c r="V98" i="7"/>
  <c r="U98" i="7"/>
  <c r="V168" i="7"/>
  <c r="U168" i="7"/>
  <c r="V216" i="8"/>
  <c r="U216" i="8"/>
  <c r="U277" i="7"/>
  <c r="V277" i="7"/>
  <c r="U281" i="8"/>
  <c r="V281" i="8"/>
  <c r="U257" i="7"/>
  <c r="V257" i="7"/>
  <c r="V139" i="7"/>
  <c r="U139" i="7"/>
  <c r="U253" i="7"/>
  <c r="V253" i="7"/>
  <c r="U160" i="7"/>
  <c r="V160" i="7"/>
  <c r="U200" i="8"/>
  <c r="V200" i="8"/>
  <c r="X199" i="8"/>
  <c r="V169" i="8"/>
  <c r="U169" i="8"/>
  <c r="V38" i="7"/>
  <c r="U38" i="7"/>
  <c r="U212" i="7"/>
  <c r="V212" i="7"/>
  <c r="U142" i="7"/>
  <c r="V142" i="7"/>
  <c r="U267" i="8"/>
  <c r="V267" i="8"/>
  <c r="V221" i="7"/>
  <c r="U221" i="7"/>
  <c r="U233" i="8"/>
  <c r="V233" i="8"/>
  <c r="U20" i="7"/>
  <c r="V20" i="7"/>
  <c r="U184" i="8"/>
  <c r="V184" i="8"/>
  <c r="V115" i="7"/>
  <c r="U115" i="7"/>
  <c r="V99" i="7"/>
  <c r="U99" i="7"/>
  <c r="V125" i="8"/>
  <c r="U125" i="8"/>
  <c r="U242" i="7"/>
  <c r="V242" i="7"/>
  <c r="U37" i="8"/>
  <c r="V37" i="8"/>
  <c r="U105" i="8"/>
  <c r="V105" i="8"/>
  <c r="V64" i="7"/>
  <c r="U64" i="7"/>
  <c r="U145" i="7"/>
  <c r="V145" i="7"/>
  <c r="V154" i="8"/>
  <c r="U154" i="8"/>
  <c r="U202" i="7"/>
  <c r="V202" i="7"/>
  <c r="V136" i="8"/>
  <c r="U136" i="8"/>
  <c r="U31" i="7"/>
  <c r="V31" i="7"/>
  <c r="V185" i="7"/>
  <c r="U185" i="7"/>
  <c r="U201" i="7"/>
  <c r="V201" i="7"/>
  <c r="X107" i="7"/>
  <c r="V108" i="7"/>
  <c r="U108" i="7"/>
  <c r="U141" i="7"/>
  <c r="V141" i="7"/>
  <c r="V190" i="8"/>
  <c r="U190" i="8"/>
  <c r="V171" i="7"/>
  <c r="U171" i="7"/>
  <c r="V42" i="7"/>
  <c r="U42" i="7"/>
  <c r="V87" i="8"/>
  <c r="U87" i="8"/>
  <c r="V181" i="7"/>
  <c r="U181" i="7"/>
  <c r="V157" i="8"/>
  <c r="U157" i="8"/>
  <c r="U206" i="7"/>
  <c r="V206" i="7"/>
  <c r="V239" i="8"/>
  <c r="U239" i="8"/>
  <c r="U40" i="8"/>
  <c r="V40" i="8"/>
  <c r="V286" i="7"/>
  <c r="U286" i="7"/>
  <c r="V190" i="7"/>
  <c r="U190" i="7"/>
  <c r="U41" i="7"/>
  <c r="V41" i="7"/>
  <c r="U142" i="8"/>
  <c r="V142" i="8"/>
  <c r="U21" i="7"/>
  <c r="V21" i="7"/>
  <c r="U143" i="8"/>
  <c r="V143" i="8"/>
  <c r="U147" i="8"/>
  <c r="V147" i="8"/>
  <c r="U249" i="7"/>
  <c r="X248" i="7"/>
  <c r="V249" i="7"/>
  <c r="V247" i="7"/>
  <c r="U247" i="7"/>
  <c r="U206" i="8"/>
  <c r="V206" i="8"/>
  <c r="V78" i="7"/>
  <c r="U78" i="7"/>
  <c r="U28" i="7"/>
  <c r="V28" i="7"/>
  <c r="V184" i="7"/>
  <c r="U184" i="7"/>
  <c r="U275" i="8"/>
  <c r="V275" i="8"/>
  <c r="V237" i="7"/>
  <c r="U237" i="7"/>
  <c r="U151" i="8"/>
  <c r="V151" i="8"/>
  <c r="X150" i="8"/>
  <c r="V191" i="7"/>
  <c r="U191" i="7"/>
  <c r="U56" i="7"/>
  <c r="V56" i="7"/>
  <c r="V244" i="8"/>
  <c r="U244" i="8"/>
  <c r="V140" i="8"/>
  <c r="U140" i="8"/>
  <c r="U210" i="7"/>
  <c r="V210" i="7"/>
  <c r="U256" i="7"/>
  <c r="V256" i="7"/>
  <c r="V183" i="8"/>
  <c r="U183" i="8"/>
  <c r="U18" i="8"/>
  <c r="V18" i="8"/>
  <c r="V89" i="8"/>
  <c r="U89" i="8"/>
  <c r="U57" i="7"/>
  <c r="V57" i="7"/>
  <c r="V152" i="8"/>
  <c r="U152" i="8"/>
  <c r="U285" i="7"/>
  <c r="V285" i="7"/>
  <c r="V36" i="8"/>
  <c r="U36" i="8"/>
  <c r="V208" i="8"/>
  <c r="U208" i="8"/>
  <c r="V155" i="8"/>
  <c r="U155" i="8"/>
  <c r="V221" i="8"/>
  <c r="U221" i="8"/>
  <c r="U130" i="8"/>
  <c r="V130" i="8"/>
  <c r="V225" i="7"/>
  <c r="U225" i="7"/>
  <c r="V275" i="7"/>
  <c r="U275" i="7"/>
  <c r="V74" i="8"/>
  <c r="U74" i="8"/>
  <c r="X223" i="8"/>
  <c r="U224" i="8"/>
  <c r="V224" i="8"/>
  <c r="U186" i="7"/>
  <c r="V186" i="7"/>
  <c r="V220" i="8"/>
  <c r="U220" i="8"/>
  <c r="V80" i="7"/>
  <c r="U80" i="7"/>
  <c r="U15" i="7"/>
  <c r="V15" i="7"/>
  <c r="U97" i="7"/>
  <c r="V97" i="7"/>
  <c r="V289" i="7"/>
  <c r="U289" i="7"/>
  <c r="V117" i="7"/>
  <c r="U117" i="7"/>
  <c r="U46" i="8"/>
  <c r="V46" i="8"/>
  <c r="U26" i="8"/>
  <c r="V26" i="8"/>
  <c r="V246" i="7"/>
  <c r="U246" i="7"/>
  <c r="U55" i="7"/>
  <c r="V55" i="7"/>
  <c r="U281" i="7"/>
  <c r="V281" i="7"/>
  <c r="U164" i="8"/>
  <c r="V164" i="8"/>
  <c r="U192" i="8"/>
  <c r="V192" i="8"/>
  <c r="U54" i="8"/>
  <c r="V54" i="8"/>
  <c r="U40" i="7"/>
  <c r="V40" i="7"/>
  <c r="V144" i="8"/>
  <c r="U144" i="8"/>
  <c r="V287" i="8"/>
  <c r="U287" i="8"/>
  <c r="V288" i="7"/>
  <c r="U288" i="7"/>
  <c r="U222" i="7"/>
  <c r="V222" i="7"/>
  <c r="U121" i="8"/>
  <c r="V121" i="8"/>
  <c r="V211" i="7"/>
  <c r="U211" i="7"/>
  <c r="U144" i="7"/>
  <c r="V144" i="7"/>
  <c r="U67" i="8"/>
  <c r="V67" i="8"/>
  <c r="U213" i="7"/>
  <c r="V213" i="7"/>
  <c r="U63" i="8"/>
  <c r="V63" i="8"/>
  <c r="V11" i="8"/>
  <c r="X10" i="8"/>
  <c r="U11" i="8"/>
  <c r="U232" i="7"/>
  <c r="V232" i="7"/>
  <c r="V231" i="7"/>
  <c r="U231" i="7"/>
  <c r="V106" i="7"/>
  <c r="U106" i="7"/>
  <c r="V72" i="7"/>
  <c r="U72" i="7"/>
  <c r="U36" i="7"/>
  <c r="V36" i="7"/>
  <c r="U127" i="8"/>
  <c r="V127" i="8"/>
  <c r="U268" i="8"/>
  <c r="V268" i="8"/>
  <c r="V180" i="7"/>
  <c r="U180" i="7"/>
  <c r="U203" i="7"/>
  <c r="V203" i="7"/>
  <c r="U194" i="7"/>
  <c r="V194" i="7"/>
  <c r="V101" i="7"/>
  <c r="U101" i="7"/>
  <c r="U119" i="8"/>
  <c r="V119" i="8"/>
  <c r="V263" i="8"/>
  <c r="U263" i="8"/>
  <c r="V148" i="7"/>
  <c r="U148" i="7"/>
  <c r="V132" i="8"/>
  <c r="U132" i="8"/>
  <c r="X131" i="8"/>
  <c r="U90" i="7"/>
  <c r="V90" i="7"/>
  <c r="U194" i="8"/>
  <c r="V194" i="8"/>
  <c r="V102" i="8"/>
  <c r="U102" i="8"/>
  <c r="V244" i="7"/>
  <c r="U244" i="7"/>
  <c r="V260" i="7"/>
  <c r="U260" i="7"/>
  <c r="U198" i="7"/>
  <c r="V198" i="7"/>
  <c r="V179" i="7"/>
  <c r="U179" i="7"/>
  <c r="V29" i="7"/>
  <c r="U29" i="7"/>
  <c r="V109" i="8"/>
  <c r="U109" i="8"/>
  <c r="U126" i="8"/>
  <c r="V126" i="8"/>
  <c r="U280" i="7"/>
  <c r="V280" i="7"/>
  <c r="V238" i="8"/>
  <c r="U238" i="8"/>
  <c r="U149" i="8"/>
  <c r="V149" i="8"/>
  <c r="V178" i="8"/>
  <c r="U178" i="8"/>
  <c r="V207" i="8"/>
  <c r="U207" i="8"/>
  <c r="V245" i="8"/>
  <c r="U245" i="8"/>
  <c r="X272" i="7"/>
  <c r="V273" i="7"/>
  <c r="U273" i="7"/>
  <c r="V227" i="7"/>
  <c r="U227" i="7"/>
  <c r="V210" i="8"/>
  <c r="U210" i="8"/>
  <c r="V158" i="8"/>
  <c r="U158" i="8"/>
  <c r="V35" i="7"/>
  <c r="U35" i="7"/>
  <c r="X34" i="7"/>
  <c r="U177" i="8"/>
  <c r="V177" i="8"/>
  <c r="V264" i="7"/>
  <c r="U264" i="7"/>
  <c r="U180" i="8"/>
  <c r="V180" i="8"/>
  <c r="U77" i="7"/>
  <c r="V77" i="7"/>
  <c r="U62" i="8"/>
  <c r="V62" i="8"/>
  <c r="V96" i="7"/>
  <c r="U96" i="7"/>
  <c r="V259" i="8"/>
  <c r="U259" i="8"/>
  <c r="U126" i="7"/>
  <c r="V126" i="7"/>
  <c r="V75" i="8"/>
  <c r="U75" i="8"/>
  <c r="U92" i="8"/>
  <c r="V92" i="8"/>
  <c r="U29" i="8"/>
  <c r="V29" i="8"/>
  <c r="U265" i="8"/>
  <c r="V265" i="8"/>
  <c r="V161" i="8"/>
  <c r="U161" i="8"/>
  <c r="U68" i="7"/>
  <c r="V68" i="7"/>
  <c r="V56" i="8"/>
  <c r="U56" i="8"/>
  <c r="V219" i="7"/>
  <c r="U219" i="7"/>
  <c r="U24" i="8"/>
  <c r="V24" i="8"/>
  <c r="V24" i="7"/>
  <c r="U24" i="7"/>
  <c r="V68" i="8"/>
  <c r="U68" i="8"/>
  <c r="U260" i="8"/>
  <c r="V260" i="8"/>
  <c r="U187" i="8"/>
  <c r="V187" i="8"/>
  <c r="U14" i="7"/>
  <c r="V14" i="7"/>
  <c r="U79" i="7"/>
  <c r="V79" i="7"/>
  <c r="V202" i="8"/>
  <c r="U202" i="8"/>
  <c r="V238" i="7"/>
  <c r="U238" i="7"/>
  <c r="V23" i="7"/>
  <c r="U23" i="7"/>
  <c r="U277" i="8"/>
  <c r="V277" i="8"/>
  <c r="V31" i="8"/>
  <c r="U31" i="8"/>
  <c r="V45" i="7"/>
  <c r="U45" i="7"/>
  <c r="V254" i="8"/>
  <c r="U254" i="8"/>
  <c r="U282" i="8"/>
  <c r="V282" i="8"/>
  <c r="V132" i="7"/>
  <c r="U132" i="7"/>
  <c r="X131" i="7"/>
  <c r="V230" i="8"/>
  <c r="U230" i="8"/>
  <c r="V274" i="7"/>
  <c r="U274" i="7"/>
  <c r="U217" i="7"/>
  <c r="V217" i="7"/>
  <c r="U64" i="8"/>
  <c r="V64" i="8"/>
  <c r="V193" i="7"/>
  <c r="U193" i="7"/>
  <c r="V111" i="8"/>
  <c r="U111" i="8"/>
  <c r="V163" i="8"/>
  <c r="U163" i="8"/>
  <c r="V81" i="7"/>
  <c r="U81" i="7"/>
  <c r="U230" i="7"/>
  <c r="V230" i="7"/>
  <c r="V170" i="7"/>
  <c r="U170" i="7"/>
  <c r="V88" i="8"/>
  <c r="U88" i="8"/>
  <c r="V278" i="8"/>
  <c r="U278" i="8"/>
  <c r="U92" i="7"/>
  <c r="V92" i="7"/>
  <c r="U72" i="8"/>
  <c r="V72" i="8"/>
  <c r="V265" i="7"/>
  <c r="U265" i="7"/>
  <c r="V218" i="8"/>
  <c r="U218" i="8"/>
  <c r="V18" i="7"/>
  <c r="U18" i="7"/>
  <c r="U46" i="7"/>
  <c r="V46" i="7"/>
  <c r="U26" i="7"/>
  <c r="V26" i="7"/>
  <c r="U251" i="7"/>
  <c r="V251" i="7"/>
  <c r="U279" i="8"/>
  <c r="V279" i="8"/>
  <c r="U233" i="7"/>
  <c r="V233" i="7"/>
  <c r="U204" i="7"/>
  <c r="V204" i="7"/>
  <c r="U162" i="8"/>
  <c r="V162" i="8"/>
  <c r="U141" i="8"/>
  <c r="V141" i="8"/>
  <c r="U138" i="8"/>
  <c r="V138" i="8"/>
  <c r="U22" i="7"/>
  <c r="V22" i="7"/>
  <c r="V39" i="8"/>
  <c r="U39" i="8"/>
  <c r="U116" i="7"/>
  <c r="V116" i="7"/>
  <c r="V182" i="7"/>
  <c r="U182" i="7"/>
  <c r="V125" i="7"/>
  <c r="U125" i="7"/>
  <c r="V19" i="8"/>
  <c r="U19" i="8"/>
  <c r="R5" i="2"/>
  <c r="U243" i="8"/>
  <c r="V243" i="8"/>
  <c r="U261" i="8"/>
  <c r="V261" i="8"/>
  <c r="U100" i="8"/>
  <c r="V100" i="8"/>
  <c r="U234" i="7"/>
  <c r="V234" i="7"/>
  <c r="U164" i="7"/>
  <c r="V164" i="7"/>
  <c r="V175" i="7"/>
  <c r="U175" i="7"/>
  <c r="X174" i="7"/>
  <c r="V86" i="7"/>
  <c r="U86" i="7"/>
  <c r="V118" i="7"/>
  <c r="U118" i="7"/>
  <c r="U241" i="8"/>
  <c r="V241" i="8"/>
  <c r="V120" i="7"/>
  <c r="U120" i="7"/>
  <c r="U152" i="7"/>
  <c r="V152" i="7"/>
  <c r="V58" i="8"/>
  <c r="U58" i="8"/>
  <c r="V75" i="7"/>
  <c r="U75" i="7"/>
  <c r="U90" i="8"/>
  <c r="V90" i="8"/>
  <c r="U284" i="8"/>
  <c r="V284" i="8"/>
  <c r="U274" i="8"/>
  <c r="V274" i="8"/>
  <c r="V41" i="8"/>
  <c r="U41" i="8"/>
  <c r="V269" i="7"/>
  <c r="U269" i="7"/>
  <c r="U70" i="8"/>
  <c r="V70" i="8"/>
  <c r="U19" i="7"/>
  <c r="V19" i="7"/>
  <c r="V45" i="8"/>
  <c r="U45" i="8"/>
  <c r="U130" i="7"/>
  <c r="V130" i="7"/>
  <c r="U95" i="7"/>
  <c r="V95" i="7"/>
  <c r="U38" i="8"/>
  <c r="V38" i="8"/>
  <c r="U229" i="7"/>
  <c r="V229" i="7"/>
  <c r="V122" i="8"/>
  <c r="U122" i="8"/>
  <c r="U250" i="8"/>
  <c r="V250" i="8"/>
  <c r="V54" i="7"/>
  <c r="U54" i="7"/>
  <c r="V51" i="8"/>
  <c r="U51" i="8"/>
  <c r="V62" i="7"/>
  <c r="U62" i="7"/>
  <c r="V167" i="8"/>
  <c r="U167" i="8"/>
  <c r="U73" i="8"/>
  <c r="V73" i="8"/>
  <c r="U93" i="8"/>
  <c r="V93" i="8"/>
  <c r="U251" i="8"/>
  <c r="V251" i="8"/>
  <c r="U282" i="7"/>
  <c r="V282" i="7"/>
  <c r="V197" i="7"/>
  <c r="U197" i="7"/>
  <c r="U225" i="8"/>
  <c r="V225" i="8"/>
  <c r="V52" i="7"/>
  <c r="U52" i="7"/>
  <c r="U228" i="8"/>
  <c r="V228" i="8"/>
  <c r="V111" i="7"/>
  <c r="U111" i="7"/>
  <c r="V89" i="7"/>
  <c r="U89" i="7"/>
  <c r="V128" i="8"/>
  <c r="U128" i="8"/>
  <c r="U283" i="8"/>
  <c r="V283" i="8"/>
  <c r="V198" i="8"/>
  <c r="U198" i="8"/>
  <c r="V117" i="8"/>
  <c r="U117" i="8"/>
  <c r="U101" i="8"/>
  <c r="V101" i="8"/>
  <c r="V115" i="8"/>
  <c r="U115" i="8"/>
  <c r="X59" i="8"/>
  <c r="V60" i="8"/>
  <c r="U60" i="8"/>
  <c r="R5" i="6"/>
  <c r="U226" i="7"/>
  <c r="V226" i="7"/>
  <c r="V51" i="7"/>
  <c r="U51" i="7"/>
  <c r="U252" i="7"/>
  <c r="V252" i="7"/>
  <c r="U136" i="7"/>
  <c r="V136" i="7"/>
  <c r="U153" i="7"/>
  <c r="V153" i="7"/>
  <c r="U224" i="7"/>
  <c r="V224" i="7"/>
  <c r="X223" i="7"/>
  <c r="V256" i="8"/>
  <c r="U256" i="8"/>
  <c r="U208" i="7"/>
  <c r="V208" i="7"/>
  <c r="U118" i="8"/>
  <c r="V118" i="8"/>
  <c r="U94" i="7"/>
  <c r="V94" i="7"/>
  <c r="U121" i="7"/>
  <c r="V121" i="7"/>
  <c r="V43" i="8"/>
  <c r="U43" i="8"/>
  <c r="U16" i="7"/>
  <c r="V16" i="7"/>
  <c r="U289" i="8"/>
  <c r="V289" i="8"/>
  <c r="U268" i="7"/>
  <c r="V268" i="7"/>
  <c r="V172" i="8"/>
  <c r="U172" i="8"/>
  <c r="V116" i="8"/>
  <c r="U116" i="8"/>
  <c r="U134" i="8"/>
  <c r="V134" i="8"/>
  <c r="U48" i="8"/>
  <c r="V48" i="8"/>
  <c r="V124" i="7"/>
  <c r="U124" i="7"/>
  <c r="V173" i="8"/>
  <c r="U173" i="8"/>
  <c r="V255" i="7"/>
  <c r="U255" i="7"/>
  <c r="U266" i="8"/>
  <c r="V266" i="8"/>
  <c r="V61" i="8"/>
  <c r="U61" i="8"/>
  <c r="U93" i="7"/>
  <c r="V93" i="7"/>
  <c r="V135" i="8"/>
  <c r="U135" i="8"/>
  <c r="V85" i="8"/>
  <c r="U85" i="8"/>
  <c r="U103" i="8"/>
  <c r="V103" i="8"/>
  <c r="U109" i="7"/>
  <c r="V109" i="7"/>
  <c r="U79" i="8"/>
  <c r="V79" i="8"/>
  <c r="V61" i="7"/>
  <c r="U61" i="7"/>
  <c r="V217" i="8"/>
  <c r="U217" i="8"/>
  <c r="U211" i="8"/>
  <c r="V211" i="8"/>
  <c r="U276" i="8"/>
  <c r="V276" i="8"/>
  <c r="V219" i="8"/>
  <c r="U219" i="8"/>
  <c r="V37" i="7"/>
  <c r="U37" i="7"/>
  <c r="V235" i="7"/>
  <c r="U235" i="7"/>
  <c r="V12" i="8"/>
  <c r="U12" i="8"/>
  <c r="U192" i="7"/>
  <c r="V192" i="7"/>
  <c r="V215" i="7"/>
  <c r="U215" i="7"/>
  <c r="U30" i="8"/>
  <c r="V30" i="8"/>
  <c r="U76" i="8"/>
  <c r="V76" i="8"/>
  <c r="V135" i="7"/>
  <c r="U135" i="7"/>
  <c r="V98" i="8"/>
  <c r="U98" i="8"/>
  <c r="V13" i="8"/>
  <c r="U13" i="8"/>
  <c r="V67" i="7"/>
  <c r="U67" i="7"/>
  <c r="V12" i="7"/>
  <c r="U12" i="7"/>
  <c r="V257" i="8"/>
  <c r="U257" i="8"/>
  <c r="U97" i="8"/>
  <c r="V97" i="8"/>
  <c r="U166" i="8"/>
  <c r="V166" i="8"/>
  <c r="U74" i="7"/>
  <c r="V74" i="7"/>
  <c r="V177" i="7"/>
  <c r="U177" i="7"/>
  <c r="U77" i="8"/>
  <c r="V77" i="8"/>
  <c r="X272" i="8"/>
  <c r="U273" i="8"/>
  <c r="V273" i="8"/>
  <c r="U91" i="7"/>
  <c r="V91" i="7"/>
  <c r="V91" i="8"/>
  <c r="U91" i="8"/>
  <c r="V17" i="7"/>
  <c r="U17" i="7"/>
  <c r="U247" i="8"/>
  <c r="V247" i="8"/>
  <c r="U267" i="7"/>
  <c r="V267" i="7"/>
  <c r="V259" i="7"/>
  <c r="U259" i="7"/>
  <c r="V264" i="8"/>
  <c r="U264" i="8"/>
  <c r="U240" i="8"/>
  <c r="V240" i="8"/>
  <c r="V81" i="8"/>
  <c r="U81" i="8"/>
  <c r="U55" i="8"/>
  <c r="V55" i="8"/>
  <c r="U76" i="7"/>
  <c r="V76" i="7"/>
  <c r="V148" i="8"/>
  <c r="U148" i="8"/>
  <c r="V205" i="7"/>
  <c r="U205" i="7"/>
  <c r="V60" i="7"/>
  <c r="X59" i="7"/>
  <c r="U60" i="7"/>
  <c r="U243" i="7"/>
  <c r="V243" i="7"/>
  <c r="U269" i="8"/>
  <c r="V269" i="8"/>
  <c r="U50" i="7"/>
  <c r="V50" i="7"/>
  <c r="U11" i="7"/>
  <c r="V11" i="7"/>
  <c r="X10" i="7"/>
  <c r="V114" i="7"/>
  <c r="U114" i="7"/>
  <c r="U86" i="8"/>
  <c r="V86" i="8"/>
  <c r="U185" i="8"/>
  <c r="V185" i="8"/>
  <c r="V222" i="8"/>
  <c r="U222" i="8"/>
  <c r="U104" i="8"/>
  <c r="V104" i="8"/>
  <c r="U20" i="8"/>
  <c r="V20" i="8"/>
  <c r="V140" i="7"/>
  <c r="U140" i="7"/>
  <c r="V66" i="7"/>
  <c r="U66" i="7"/>
  <c r="V129" i="7"/>
  <c r="U129" i="7"/>
  <c r="U218" i="7"/>
  <c r="V218" i="7"/>
  <c r="U85" i="7"/>
  <c r="V85" i="7"/>
  <c r="V73" i="7"/>
  <c r="U73" i="7"/>
  <c r="V171" i="8"/>
  <c r="U171" i="8"/>
  <c r="V262" i="7"/>
  <c r="U262" i="7"/>
  <c r="U110" i="7"/>
  <c r="V110" i="7"/>
  <c r="U94" i="8"/>
  <c r="V94" i="8"/>
  <c r="V124" i="8"/>
  <c r="U124" i="8"/>
  <c r="V168" i="8"/>
  <c r="U168" i="8"/>
  <c r="U237" i="8"/>
  <c r="V237" i="8"/>
  <c r="V70" i="7"/>
  <c r="U70" i="7"/>
  <c r="U113" i="7"/>
  <c r="V113" i="7"/>
  <c r="U112" i="7"/>
  <c r="V112" i="7"/>
  <c r="V17" i="8"/>
  <c r="U17" i="8"/>
  <c r="U39" i="7"/>
  <c r="V39" i="7"/>
  <c r="U156" i="8"/>
  <c r="V156" i="8"/>
  <c r="U205" i="8"/>
  <c r="V205" i="8"/>
  <c r="X83" i="7"/>
  <c r="U84" i="7"/>
  <c r="V84" i="7"/>
  <c r="U27" i="8"/>
  <c r="V27" i="8"/>
  <c r="V120" i="8"/>
  <c r="U120" i="8"/>
  <c r="V266" i="7"/>
  <c r="U266" i="7"/>
  <c r="U191" i="8"/>
  <c r="V191" i="8"/>
  <c r="V226" i="8"/>
  <c r="U226" i="8"/>
  <c r="U187" i="7"/>
  <c r="V187" i="7"/>
  <c r="V21" i="8"/>
  <c r="U21" i="8"/>
  <c r="U242" i="8"/>
  <c r="V242" i="8"/>
  <c r="U235" i="8"/>
  <c r="V235" i="8"/>
  <c r="V261" i="7"/>
  <c r="U261" i="7"/>
  <c r="U290" i="8"/>
  <c r="V290" i="8"/>
  <c r="V100" i="7"/>
  <c r="U100" i="7"/>
  <c r="U213" i="8"/>
  <c r="V213" i="8"/>
  <c r="U183" i="7"/>
  <c r="V183" i="7"/>
  <c r="V270" i="7"/>
  <c r="U270" i="7"/>
  <c r="V147" i="7"/>
  <c r="U147" i="7"/>
  <c r="U143" i="7"/>
  <c r="V143" i="7"/>
  <c r="U47" i="8"/>
  <c r="V47" i="8"/>
  <c r="U69" i="8"/>
  <c r="V69" i="8"/>
  <c r="U53" i="8"/>
  <c r="V53" i="8"/>
  <c r="U290" i="7"/>
  <c r="V290" i="7"/>
  <c r="V288" i="8"/>
  <c r="U288" i="8"/>
  <c r="U280" i="8"/>
  <c r="V280" i="8"/>
  <c r="U95" i="8"/>
  <c r="V95" i="8"/>
  <c r="V52" i="8"/>
  <c r="U52" i="8"/>
  <c r="V137" i="8"/>
  <c r="U137" i="8"/>
  <c r="V65" i="8"/>
  <c r="U65" i="8"/>
  <c r="V88" i="7"/>
  <c r="U88" i="7"/>
  <c r="V284" i="7"/>
  <c r="U284" i="7"/>
  <c r="U57" i="8"/>
  <c r="V57" i="8"/>
  <c r="V84" i="8"/>
  <c r="U84" i="8"/>
  <c r="X83" i="8"/>
  <c r="U82" i="7"/>
  <c r="V82" i="7"/>
  <c r="V227" i="8"/>
  <c r="U227" i="8"/>
  <c r="V133" i="7"/>
  <c r="U133" i="7"/>
  <c r="V160" i="8"/>
  <c r="U160" i="8"/>
  <c r="V25" i="8"/>
  <c r="U25" i="8"/>
  <c r="U172" i="7"/>
  <c r="V172" i="7"/>
  <c r="V207" i="7"/>
  <c r="U207" i="7"/>
  <c r="U58" i="7"/>
  <c r="V58" i="7"/>
  <c r="U104" i="7"/>
  <c r="V104" i="7"/>
  <c r="V22" i="8"/>
  <c r="U22" i="8"/>
  <c r="U103" i="7"/>
  <c r="V103" i="7"/>
  <c r="V209" i="8"/>
  <c r="U209" i="8"/>
  <c r="V134" i="7"/>
  <c r="U134" i="7"/>
  <c r="V188" i="8"/>
  <c r="U188" i="8"/>
  <c r="U113" i="8"/>
  <c r="V113" i="8"/>
  <c r="V102" i="7"/>
  <c r="U102" i="7"/>
  <c r="V250" i="7"/>
  <c r="U250" i="7"/>
  <c r="R5" i="5"/>
  <c r="U181" i="8"/>
  <c r="V181" i="8"/>
  <c r="U236" i="8"/>
  <c r="V236" i="8"/>
  <c r="V23" i="8"/>
  <c r="U23" i="8"/>
  <c r="V254" i="7"/>
  <c r="U254" i="7"/>
  <c r="V229" i="8"/>
  <c r="U229" i="8"/>
  <c r="V15" i="8"/>
  <c r="U15" i="8"/>
  <c r="V186" i="8"/>
  <c r="U186" i="8"/>
  <c r="U137" i="7"/>
  <c r="V137" i="7"/>
  <c r="V48" i="7"/>
  <c r="U48" i="7"/>
  <c r="R5" i="1"/>
  <c r="U127" i="7"/>
  <c r="V127" i="7"/>
  <c r="V214" i="8"/>
  <c r="U214" i="8"/>
  <c r="V204" i="8"/>
  <c r="U204" i="8"/>
  <c r="U193" i="8"/>
  <c r="V193" i="8"/>
  <c r="V279" i="7"/>
  <c r="U279" i="7"/>
  <c r="U25" i="7"/>
  <c r="V25" i="7"/>
  <c r="U44" i="8"/>
  <c r="V44" i="8"/>
  <c r="U44" i="7"/>
  <c r="V44" i="7"/>
  <c r="U53" i="7"/>
  <c r="V53" i="7"/>
  <c r="U66" i="8"/>
  <c r="V66" i="8"/>
  <c r="V105" i="7"/>
  <c r="U105" i="7"/>
  <c r="V197" i="8"/>
  <c r="U197" i="8"/>
  <c r="V154" i="7"/>
  <c r="U154" i="7"/>
  <c r="V110" i="8"/>
  <c r="U110" i="8"/>
  <c r="V49" i="8"/>
  <c r="U49" i="8"/>
  <c r="V169" i="7"/>
  <c r="U169" i="7"/>
  <c r="U245" i="7"/>
  <c r="V245" i="7"/>
  <c r="U252" i="8"/>
  <c r="V252" i="8"/>
  <c r="U163" i="7"/>
  <c r="V163" i="7"/>
  <c r="V106" i="8"/>
  <c r="U106" i="8"/>
  <c r="V240" i="7"/>
  <c r="U240" i="7"/>
  <c r="U151" i="7"/>
  <c r="X150" i="7"/>
  <c r="V151" i="7"/>
  <c r="V32" i="8"/>
  <c r="U32" i="8"/>
  <c r="V82" i="8"/>
  <c r="U82" i="8"/>
  <c r="U145" i="8"/>
  <c r="V145" i="8"/>
  <c r="V175" i="8"/>
  <c r="X174" i="8"/>
  <c r="U175" i="8"/>
  <c r="U123" i="8"/>
  <c r="V123" i="8"/>
  <c r="V128" i="7"/>
  <c r="U128" i="7"/>
  <c r="V246" i="8"/>
  <c r="U246" i="8"/>
  <c r="V209" i="7"/>
  <c r="U209" i="7"/>
  <c r="U138" i="7"/>
  <c r="V138" i="7"/>
  <c r="U157" i="7"/>
  <c r="V157" i="7"/>
  <c r="U258" i="7"/>
  <c r="V258" i="7"/>
  <c r="U159" i="7"/>
  <c r="V159" i="7"/>
  <c r="V271" i="8"/>
  <c r="U271" i="8"/>
  <c r="V146" i="7"/>
  <c r="U146" i="7"/>
  <c r="U286" i="8"/>
  <c r="V286" i="8"/>
  <c r="V189" i="7"/>
  <c r="U189" i="7"/>
  <c r="V78" i="8"/>
  <c r="U78" i="8"/>
  <c r="V232" i="8"/>
  <c r="U232" i="8"/>
  <c r="V50" i="8"/>
  <c r="U50" i="8"/>
  <c r="V195" i="8"/>
  <c r="U195" i="8"/>
  <c r="V156" i="7"/>
  <c r="U156" i="7"/>
  <c r="V270" i="8"/>
  <c r="U270" i="8"/>
  <c r="U189" i="8"/>
  <c r="V189" i="8"/>
  <c r="V114" i="8"/>
  <c r="U114" i="8"/>
  <c r="V35" i="8"/>
  <c r="U35" i="8"/>
  <c r="X34" i="8"/>
  <c r="V179" i="8"/>
  <c r="U179" i="8"/>
  <c r="U71" i="7"/>
  <c r="V71" i="7"/>
  <c r="V201" i="8"/>
  <c r="U201" i="8"/>
  <c r="V146" i="8"/>
  <c r="U146" i="8"/>
  <c r="U196" i="8"/>
  <c r="V196" i="8"/>
  <c r="U112" i="8"/>
  <c r="V112" i="8"/>
  <c r="U32" i="7"/>
  <c r="V32" i="7"/>
  <c r="V43" i="7"/>
  <c r="U43" i="7"/>
  <c r="W34" i="8" l="1"/>
  <c r="W248" i="8"/>
  <c r="W59" i="8"/>
  <c r="W223" i="8"/>
  <c r="W272" i="8"/>
  <c r="W131" i="8"/>
  <c r="W10" i="7"/>
  <c r="W150" i="8"/>
  <c r="W83" i="8"/>
  <c r="W199" i="8"/>
  <c r="W131" i="7"/>
  <c r="W272" i="7"/>
  <c r="W150" i="7"/>
  <c r="W34" i="7"/>
  <c r="W199" i="7"/>
  <c r="W174" i="8"/>
  <c r="W10" i="8"/>
  <c r="W107" i="7"/>
  <c r="W223" i="7"/>
  <c r="W59" i="7"/>
  <c r="W248" i="7"/>
  <c r="W83" i="7"/>
  <c r="W174" i="7"/>
  <c r="W107" i="8"/>
  <c r="BD122" i="1" l="1"/>
  <c r="BD659" i="1"/>
  <c r="BD225" i="1"/>
  <c r="BQ533" i="2"/>
  <c r="BQ371" i="2"/>
  <c r="BD57" i="1"/>
  <c r="AK212" i="5"/>
  <c r="BQ326" i="2"/>
  <c r="AK113" i="5"/>
  <c r="BQ596" i="2"/>
  <c r="BD315" i="1"/>
  <c r="AK255" i="5"/>
  <c r="BQ361" i="2"/>
  <c r="BD176" i="1"/>
  <c r="BD574" i="1"/>
  <c r="AK48" i="5"/>
  <c r="BQ284" i="2"/>
  <c r="BD227" i="1"/>
  <c r="BD686" i="1"/>
  <c r="BQ530" i="2"/>
  <c r="AK189" i="5"/>
  <c r="BD765" i="1"/>
  <c r="AG179" i="6"/>
  <c r="BQ331" i="2"/>
  <c r="BD703" i="1"/>
  <c r="BD708" i="1"/>
  <c r="BQ459" i="2"/>
  <c r="AG296" i="6"/>
  <c r="BQ834" i="2"/>
  <c r="BD647" i="1"/>
  <c r="BD839" i="1"/>
  <c r="BD348" i="1"/>
  <c r="AK202" i="5"/>
  <c r="BQ112" i="2"/>
  <c r="BQ108" i="2"/>
  <c r="AG193" i="6"/>
  <c r="BD133" i="1"/>
  <c r="BD171" i="1"/>
  <c r="BD816" i="1"/>
  <c r="BD353" i="1"/>
  <c r="BD532" i="1"/>
  <c r="BQ45" i="2"/>
  <c r="BD422" i="1"/>
  <c r="BQ541" i="2"/>
  <c r="AK162" i="5"/>
  <c r="BQ418" i="2"/>
  <c r="BD515" i="1"/>
  <c r="BD784" i="1"/>
  <c r="AG36" i="6"/>
  <c r="BQ491" i="2"/>
  <c r="BD646" i="1"/>
  <c r="BD298" i="1"/>
  <c r="BD490" i="1"/>
  <c r="BQ50" i="2"/>
  <c r="BQ325" i="2"/>
  <c r="BD611" i="1"/>
  <c r="AK69" i="5"/>
  <c r="AK206" i="5"/>
  <c r="BQ818" i="2"/>
  <c r="BQ751" i="2"/>
  <c r="BQ524" i="2"/>
  <c r="BD482" i="1"/>
  <c r="BD783" i="1"/>
  <c r="BD53" i="1"/>
  <c r="AK92" i="5"/>
  <c r="AK94" i="5"/>
  <c r="AK150" i="5"/>
  <c r="BQ128" i="2"/>
  <c r="BD248" i="1"/>
  <c r="AK166" i="5"/>
  <c r="BD433" i="1"/>
  <c r="BD204" i="1"/>
  <c r="AG115" i="6"/>
  <c r="BQ247" i="2"/>
  <c r="BQ316" i="2"/>
  <c r="BD396" i="1"/>
  <c r="BD354" i="1"/>
  <c r="AG116" i="6"/>
  <c r="BD338" i="1"/>
  <c r="BQ100" i="2"/>
  <c r="BD805" i="1"/>
  <c r="BQ281" i="2"/>
  <c r="BD687" i="1"/>
  <c r="AG252" i="6"/>
  <c r="AK263" i="5"/>
  <c r="BQ303" i="2"/>
  <c r="BD37" i="1"/>
  <c r="BQ411" i="2"/>
  <c r="AG141" i="6"/>
  <c r="AG212" i="6"/>
  <c r="BD365" i="1"/>
  <c r="BD222" i="1"/>
  <c r="BQ245" i="2"/>
  <c r="AK243" i="5"/>
  <c r="AG201" i="6"/>
  <c r="BQ786" i="2"/>
  <c r="AG41" i="6"/>
  <c r="BD294" i="1"/>
  <c r="AG155" i="6"/>
  <c r="AG268" i="6"/>
  <c r="BQ72" i="2"/>
  <c r="AK93" i="5"/>
  <c r="AK60" i="5"/>
  <c r="BD844" i="1"/>
  <c r="BD332" i="1"/>
  <c r="AK171" i="5"/>
  <c r="AG152" i="6"/>
  <c r="BQ254" i="2"/>
  <c r="AG34" i="6"/>
  <c r="AG126" i="6"/>
  <c r="BD431" i="1"/>
  <c r="AG178" i="6"/>
  <c r="BD573" i="1"/>
  <c r="AK149" i="5"/>
  <c r="BD364" i="1"/>
  <c r="BD580" i="1"/>
  <c r="BQ568" i="2"/>
  <c r="AK110" i="5"/>
  <c r="BD75" i="1"/>
  <c r="BD82" i="1"/>
  <c r="BQ665" i="2"/>
  <c r="BQ206" i="2"/>
  <c r="BD843" i="1"/>
  <c r="BD802" i="1"/>
  <c r="AG94" i="6"/>
  <c r="BQ629" i="2"/>
  <c r="AK242" i="5"/>
  <c r="BQ57" i="2"/>
  <c r="BD345" i="1"/>
  <c r="BD827" i="1"/>
  <c r="AK232" i="5"/>
  <c r="BD330" i="1"/>
  <c r="AG154" i="6"/>
  <c r="BD155" i="1"/>
  <c r="BQ93" i="2"/>
  <c r="AK233" i="5"/>
  <c r="AG37" i="6"/>
  <c r="AK181" i="5"/>
  <c r="AG157" i="6"/>
  <c r="BQ41" i="2"/>
  <c r="BQ484" i="2"/>
  <c r="AG57" i="6"/>
  <c r="BQ532" i="2"/>
  <c r="BQ565" i="2"/>
  <c r="BQ417" i="2"/>
  <c r="AG200" i="6"/>
  <c r="BD440" i="1"/>
  <c r="BQ564" i="2"/>
  <c r="AG59" i="6"/>
  <c r="BQ692" i="2"/>
  <c r="BQ376" i="2"/>
  <c r="BQ216" i="2"/>
  <c r="BQ468" i="2"/>
  <c r="BD616" i="1"/>
  <c r="BQ332" i="2"/>
  <c r="BQ758" i="2"/>
  <c r="BD309" i="1"/>
  <c r="BQ435" i="2"/>
  <c r="AG174" i="6"/>
  <c r="BD30" i="1"/>
  <c r="BQ302" i="2"/>
  <c r="BD208" i="1"/>
  <c r="BQ584" i="2"/>
  <c r="BQ505" i="2"/>
  <c r="BD121" i="1"/>
  <c r="BQ207" i="2"/>
  <c r="BQ664" i="2"/>
  <c r="BQ118" i="2"/>
  <c r="AG39" i="6"/>
  <c r="BQ317" i="2"/>
  <c r="BQ549" i="2"/>
  <c r="BQ73" i="2"/>
  <c r="BD144" i="1"/>
  <c r="BQ113" i="2"/>
  <c r="AK196" i="5"/>
  <c r="BD680" i="1"/>
  <c r="BQ558" i="2"/>
  <c r="BQ267" i="2"/>
  <c r="BD138" i="1"/>
  <c r="BQ125" i="2"/>
  <c r="BD265" i="1"/>
  <c r="BD831" i="1"/>
  <c r="AG48" i="6"/>
  <c r="BD291" i="1"/>
  <c r="AG58" i="6"/>
  <c r="BQ148" i="2"/>
  <c r="BQ121" i="2"/>
  <c r="BQ453" i="2"/>
  <c r="BQ777" i="2"/>
  <c r="BQ298" i="2"/>
  <c r="BQ707" i="2"/>
  <c r="BD246" i="1"/>
  <c r="BQ238" i="2"/>
  <c r="BD485" i="1"/>
  <c r="BD145" i="1"/>
  <c r="AG265" i="6"/>
  <c r="BD551" i="1"/>
  <c r="BQ586" i="2"/>
  <c r="BQ647" i="2"/>
  <c r="AK208" i="5"/>
  <c r="BQ169" i="2"/>
  <c r="AK285" i="5"/>
  <c r="BD569" i="1"/>
  <c r="BD436" i="1"/>
  <c r="BD382" i="1"/>
  <c r="BQ601" i="2"/>
  <c r="BQ269" i="2"/>
  <c r="BD797" i="1"/>
  <c r="BQ705" i="2"/>
  <c r="BQ835" i="2"/>
  <c r="BD97" i="1"/>
  <c r="BQ36" i="2"/>
  <c r="BD517" i="1"/>
  <c r="AG204" i="6"/>
  <c r="BD407" i="1"/>
  <c r="BD209" i="1"/>
  <c r="BQ428" i="2"/>
  <c r="BQ423" i="2"/>
  <c r="AG144" i="6"/>
  <c r="BQ450" i="2"/>
  <c r="BQ170" i="2"/>
  <c r="BQ673" i="2"/>
  <c r="BQ508" i="2"/>
  <c r="BQ693" i="2"/>
  <c r="BD186" i="1"/>
  <c r="AK178" i="5"/>
  <c r="AK276" i="5"/>
  <c r="BQ265" i="2"/>
  <c r="BD394" i="1"/>
  <c r="BD842" i="1"/>
  <c r="BQ579" i="2"/>
  <c r="AK154" i="5"/>
  <c r="BQ486" i="2"/>
  <c r="BQ355" i="2"/>
  <c r="BD70" i="1"/>
  <c r="AG30" i="6"/>
  <c r="AK105" i="5"/>
  <c r="BQ213" i="2"/>
  <c r="BD788" i="1"/>
  <c r="BD586" i="1"/>
  <c r="BQ294" i="2"/>
  <c r="BQ798" i="2"/>
  <c r="BQ66" i="2"/>
  <c r="BD761" i="1"/>
  <c r="AG167" i="6"/>
  <c r="BQ476" i="2"/>
  <c r="AG143" i="6"/>
  <c r="BQ81" i="2"/>
  <c r="BQ301" i="2"/>
  <c r="AK53" i="5"/>
  <c r="AK209" i="5"/>
  <c r="BQ611" i="2"/>
  <c r="BQ138" i="2"/>
  <c r="BQ200" i="2"/>
  <c r="BQ259" i="2"/>
  <c r="AG150" i="6"/>
  <c r="AG285" i="6"/>
  <c r="BQ374" i="2"/>
  <c r="BD473" i="1"/>
  <c r="AG264" i="6"/>
  <c r="AG69" i="6"/>
  <c r="BD139" i="1"/>
  <c r="BQ179" i="2"/>
  <c r="AG286" i="6"/>
  <c r="BD423" i="1"/>
  <c r="AG240" i="6"/>
  <c r="BQ183" i="2"/>
  <c r="AG214" i="6"/>
  <c r="AK100" i="5"/>
  <c r="BQ754" i="2"/>
  <c r="BQ831" i="2"/>
  <c r="BD800" i="1"/>
  <c r="AK200" i="5"/>
  <c r="BQ277" i="2"/>
  <c r="BQ708" i="2"/>
  <c r="AG250" i="6"/>
  <c r="AK36" i="5"/>
  <c r="AK205" i="5"/>
  <c r="BQ678" i="2"/>
  <c r="AK247" i="5"/>
  <c r="AG207" i="6"/>
  <c r="BD590" i="1"/>
  <c r="BQ94" i="2"/>
  <c r="BQ761" i="2"/>
  <c r="BD410" i="1"/>
  <c r="AG151" i="6"/>
  <c r="BQ690" i="2"/>
  <c r="AG245" i="6"/>
  <c r="BQ648" i="2"/>
  <c r="BQ680" i="2"/>
  <c r="AG102" i="6"/>
  <c r="BD184" i="1"/>
  <c r="BQ577" i="2"/>
  <c r="BQ236" i="2"/>
  <c r="BQ32" i="2"/>
  <c r="BQ559" i="2"/>
  <c r="BD152" i="1"/>
  <c r="BD94" i="1"/>
  <c r="BD743" i="1"/>
  <c r="BQ633" i="2"/>
  <c r="AG124" i="6"/>
  <c r="BQ444" i="2"/>
  <c r="AK79" i="5"/>
  <c r="BD560" i="1"/>
  <c r="BD553" i="1"/>
  <c r="BQ120" i="2"/>
  <c r="BQ187" i="2"/>
  <c r="BD499" i="1"/>
  <c r="BD156" i="1"/>
  <c r="AK246" i="5"/>
  <c r="BQ457" i="2"/>
  <c r="AK157" i="5"/>
  <c r="BD596" i="1"/>
  <c r="BQ717" i="2"/>
  <c r="AK235" i="5"/>
  <c r="BD653" i="1"/>
  <c r="BQ160" i="2"/>
  <c r="BQ554" i="2"/>
  <c r="BD439" i="1"/>
  <c r="BQ580" i="2"/>
  <c r="BD287" i="1"/>
  <c r="BQ479" i="2"/>
  <c r="BD408" i="1"/>
  <c r="BQ136" i="2"/>
  <c r="BQ721" i="2"/>
  <c r="BD576" i="1"/>
  <c r="AK297" i="5"/>
  <c r="BQ182" i="2"/>
  <c r="BQ701" i="2"/>
  <c r="AK89" i="5"/>
  <c r="AG166" i="6"/>
  <c r="BQ436" i="2"/>
  <c r="BQ697" i="2"/>
  <c r="BQ715" i="2"/>
  <c r="BD781" i="1"/>
  <c r="BQ102" i="2"/>
  <c r="BD731" i="1"/>
  <c r="BQ610" i="2"/>
  <c r="BQ776" i="2"/>
  <c r="BD51" i="1"/>
  <c r="BQ49" i="2"/>
  <c r="BQ285" i="2"/>
  <c r="AK228" i="5"/>
  <c r="BD374" i="1"/>
  <c r="BD460" i="1"/>
  <c r="BQ443" i="2"/>
  <c r="BQ783" i="2"/>
  <c r="BQ741" i="2"/>
  <c r="AG100" i="6"/>
  <c r="BD226" i="1"/>
  <c r="BQ209" i="2"/>
  <c r="BQ404" i="2"/>
  <c r="BD525" i="1"/>
  <c r="BD810" i="1"/>
  <c r="BD312" i="1"/>
  <c r="BD91" i="1"/>
  <c r="BQ223" i="2"/>
  <c r="BQ48" i="2"/>
  <c r="BD85" i="1"/>
  <c r="AK197" i="5"/>
  <c r="BQ527" i="2"/>
  <c r="BQ362" i="2"/>
  <c r="BQ501" i="2"/>
  <c r="BQ59" i="2"/>
  <c r="BD113" i="1"/>
  <c r="AK177" i="5"/>
  <c r="BQ643" i="2"/>
  <c r="BQ830" i="2"/>
  <c r="AG253" i="6"/>
  <c r="BQ616" i="2"/>
  <c r="AK30" i="5"/>
  <c r="AK112" i="5"/>
  <c r="BQ622" i="2"/>
  <c r="AG272" i="6"/>
  <c r="BD181" i="1"/>
  <c r="BD179" i="1"/>
  <c r="BQ763" i="2"/>
  <c r="BD677" i="1"/>
  <c r="AG96" i="6"/>
  <c r="BQ283" i="2"/>
  <c r="BD583" i="1"/>
  <c r="BD398" i="1"/>
  <c r="BQ730" i="2"/>
  <c r="BD161" i="1"/>
  <c r="BD825" i="1"/>
  <c r="BQ67" i="2"/>
  <c r="AK151" i="5"/>
  <c r="BD201" i="1"/>
  <c r="BQ485" i="2"/>
  <c r="AK139" i="5"/>
  <c r="AG82" i="6"/>
  <c r="BQ794" i="2"/>
  <c r="BD347" i="1"/>
  <c r="BD841" i="1"/>
  <c r="BQ795" i="2"/>
  <c r="AG92" i="6"/>
  <c r="BQ175" i="2"/>
  <c r="BQ202" i="2"/>
  <c r="BD168" i="1"/>
  <c r="BD437" i="1"/>
  <c r="BD452" i="1"/>
  <c r="BQ289" i="2"/>
  <c r="AK121" i="5"/>
  <c r="BD467" i="1"/>
  <c r="BQ392" i="2"/>
  <c r="AK253" i="5"/>
  <c r="BD48" i="1"/>
  <c r="BQ389" i="2"/>
  <c r="BQ256" i="2"/>
  <c r="AK73" i="5"/>
  <c r="BD748" i="1"/>
  <c r="BQ252" i="2"/>
  <c r="BQ227" i="2"/>
  <c r="BD386" i="1"/>
  <c r="BD205" i="1"/>
  <c r="BQ300" i="2"/>
  <c r="BQ520" i="2"/>
  <c r="AG173" i="6"/>
  <c r="BD325" i="1"/>
  <c r="AG113" i="6"/>
  <c r="BQ796" i="2"/>
  <c r="BQ137" i="2"/>
  <c r="BQ438" i="2"/>
  <c r="BD367" i="1"/>
  <c r="BQ720" i="2"/>
  <c r="AK257" i="5"/>
  <c r="AK160" i="5"/>
  <c r="BQ474" i="2"/>
  <c r="BD426" i="1"/>
  <c r="BQ714" i="2"/>
  <c r="AK169" i="5"/>
  <c r="BQ588" i="2"/>
  <c r="BQ599" i="2"/>
  <c r="BD610" i="1"/>
  <c r="BQ728" i="2"/>
  <c r="BD835" i="1"/>
  <c r="BQ52" i="2"/>
  <c r="BD362" i="1"/>
  <c r="AK284" i="5"/>
  <c r="BQ144" i="2"/>
  <c r="BD416" i="1"/>
  <c r="AG40" i="6"/>
  <c r="AG98" i="6"/>
  <c r="BQ681" i="2"/>
  <c r="AG209" i="6"/>
  <c r="AK136" i="5"/>
  <c r="BQ504" i="2"/>
  <c r="AG269" i="6"/>
  <c r="BQ509" i="2"/>
  <c r="AK148" i="5"/>
  <c r="AK290" i="5"/>
  <c r="AG101" i="6"/>
  <c r="BD430" i="1"/>
  <c r="BD279" i="1"/>
  <c r="BD461" i="1"/>
  <c r="BQ760" i="2"/>
  <c r="BQ379" i="2"/>
  <c r="BQ151" i="2"/>
  <c r="BD280" i="1"/>
  <c r="AG75" i="6"/>
  <c r="AG263" i="6"/>
  <c r="BD772" i="1"/>
  <c r="BD699" i="1"/>
  <c r="AK46" i="5"/>
  <c r="BQ295" i="2"/>
  <c r="BD535" i="1"/>
  <c r="BQ806" i="2"/>
  <c r="BQ832" i="2"/>
  <c r="BD434" i="1"/>
  <c r="BD670" i="1"/>
  <c r="AG223" i="6"/>
  <c r="BQ152" i="2"/>
  <c r="BD795" i="1"/>
  <c r="BQ461" i="2"/>
  <c r="BD43" i="1"/>
  <c r="BD815" i="1"/>
  <c r="BD108" i="1"/>
  <c r="BD190" i="1"/>
  <c r="BQ290" i="2"/>
  <c r="BQ658" i="2"/>
  <c r="AG104" i="6"/>
  <c r="BQ503" i="2"/>
  <c r="BD545" i="1"/>
  <c r="BD578" i="1"/>
  <c r="BD86" i="1"/>
  <c r="BD465" i="1"/>
  <c r="BD787" i="1"/>
  <c r="BD372" i="1"/>
  <c r="BD412" i="1"/>
  <c r="BQ372" i="2"/>
  <c r="AK283" i="5"/>
  <c r="BQ249" i="2"/>
  <c r="BD177" i="1"/>
  <c r="BD210" i="1"/>
  <c r="AG35" i="6"/>
  <c r="BD455" i="1"/>
  <c r="BD696" i="1"/>
  <c r="AK64" i="5"/>
  <c r="BQ464" i="2"/>
  <c r="AK180" i="5"/>
  <c r="BD508" i="1"/>
  <c r="BQ92" i="2"/>
  <c r="BQ381" i="2"/>
  <c r="AG288" i="6"/>
  <c r="AK193" i="5"/>
  <c r="AK168" i="5"/>
  <c r="BQ336" i="2"/>
  <c r="BQ833" i="2"/>
  <c r="AG63" i="6"/>
  <c r="BD685" i="1"/>
  <c r="BD385" i="1"/>
  <c r="BD334" i="1"/>
  <c r="BD735" i="1"/>
  <c r="BD463" i="1"/>
  <c r="BD60" i="1"/>
  <c r="BQ609" i="2"/>
  <c r="BQ750" i="2"/>
  <c r="BQ239" i="2"/>
  <c r="AG237" i="6"/>
  <c r="AG195" i="6"/>
  <c r="BQ649" i="2"/>
  <c r="BD542" i="1"/>
  <c r="BQ489" i="2"/>
  <c r="BQ514" i="2"/>
  <c r="AK116" i="5"/>
  <c r="AG163" i="6"/>
  <c r="AK211" i="5"/>
  <c r="BD231" i="1"/>
  <c r="BQ189" i="2"/>
  <c r="AG275" i="6"/>
  <c r="BD33" i="1"/>
  <c r="BQ168" i="2"/>
  <c r="BD742" i="1"/>
  <c r="BD93" i="1"/>
  <c r="BQ646" i="2"/>
  <c r="BD272" i="1"/>
  <c r="BQ454" i="2"/>
  <c r="BD585" i="1"/>
  <c r="BD117" i="1"/>
  <c r="AG192" i="6"/>
  <c r="AG258" i="6"/>
  <c r="BD238" i="1"/>
  <c r="AG233" i="6"/>
  <c r="BD321" i="1"/>
  <c r="AG230" i="6"/>
  <c r="BD702" i="1"/>
  <c r="AK269" i="5"/>
  <c r="BQ677" i="2"/>
  <c r="BD481" i="1"/>
  <c r="BQ42" i="2"/>
  <c r="BD822" i="1"/>
  <c r="BD178" i="1"/>
  <c r="BD681" i="1"/>
  <c r="BQ348" i="2"/>
  <c r="AK170" i="5"/>
  <c r="BQ699" i="2"/>
  <c r="BQ198" i="2"/>
  <c r="BQ90" i="2"/>
  <c r="AK192" i="5"/>
  <c r="AK292" i="5"/>
  <c r="BQ547" i="2"/>
  <c r="BQ562" i="2"/>
  <c r="BQ370" i="2"/>
  <c r="BQ167" i="2"/>
  <c r="BD217" i="1"/>
  <c r="AG255" i="6"/>
  <c r="BD679" i="1"/>
  <c r="AK298" i="5"/>
  <c r="BD689" i="1"/>
  <c r="BQ338" i="2"/>
  <c r="BD819" i="1"/>
  <c r="BQ324" i="2"/>
  <c r="BQ546" i="2"/>
  <c r="BQ800" i="2"/>
  <c r="BD247" i="1"/>
  <c r="BD782" i="1"/>
  <c r="BQ749" i="2"/>
  <c r="BQ126" i="2"/>
  <c r="BQ696" i="2"/>
  <c r="AK50" i="5"/>
  <c r="AG88" i="6"/>
  <c r="AK72" i="5"/>
  <c r="AG146" i="6"/>
  <c r="BQ569" i="2"/>
  <c r="BQ612" i="2"/>
  <c r="AG54" i="6"/>
  <c r="AG121" i="6"/>
  <c r="BD604" i="1"/>
  <c r="BQ185" i="2"/>
  <c r="BD220" i="1"/>
  <c r="BQ358" i="2"/>
  <c r="BD492" i="1"/>
  <c r="BQ746" i="2"/>
  <c r="BD100" i="1"/>
  <c r="BQ383" i="2"/>
  <c r="BQ803" i="2"/>
  <c r="BD254" i="1"/>
  <c r="BQ410" i="2"/>
  <c r="BD451" i="1"/>
  <c r="BD514" i="1"/>
  <c r="BQ813" i="2"/>
  <c r="BQ617" i="2"/>
  <c r="BD68" i="1"/>
  <c r="BD50" i="1"/>
  <c r="BD671" i="1"/>
  <c r="BD192" i="1"/>
  <c r="BQ162" i="2"/>
  <c r="BD264" i="1"/>
  <c r="AK295" i="5"/>
  <c r="BD64" i="1"/>
  <c r="AG147" i="6"/>
  <c r="BD495" i="1"/>
  <c r="AG47" i="6"/>
  <c r="BD428" i="1"/>
  <c r="BD697" i="1"/>
  <c r="AG31" i="6"/>
  <c r="BD101" i="1"/>
  <c r="AK287" i="5"/>
  <c r="BD518" i="1"/>
  <c r="BQ31" i="2"/>
  <c r="BD789" i="1"/>
  <c r="BD260" i="1"/>
  <c r="BD526" i="1"/>
  <c r="BQ65" i="2"/>
  <c r="AK203" i="5"/>
  <c r="BQ344" i="2"/>
  <c r="BD746" i="1"/>
  <c r="BQ477" i="2"/>
  <c r="BD512" i="1"/>
  <c r="BD664" i="1"/>
  <c r="BD337" i="1"/>
  <c r="AG168" i="6"/>
  <c r="BD732" i="1"/>
  <c r="AK219" i="5"/>
  <c r="AG298" i="6"/>
  <c r="BD589" i="1"/>
  <c r="BD690" i="1"/>
  <c r="BQ829" i="2"/>
  <c r="AK286" i="5"/>
  <c r="BD257" i="1"/>
  <c r="BD546" i="1"/>
  <c r="BQ262" i="2"/>
  <c r="AK291" i="5"/>
  <c r="BQ335" i="2"/>
  <c r="BQ345" i="2"/>
  <c r="BD411" i="1"/>
  <c r="BQ408" i="2"/>
  <c r="BQ425" i="2"/>
  <c r="BD59" i="1"/>
  <c r="BD36" i="1"/>
  <c r="BD292" i="1"/>
  <c r="BD624" i="1"/>
  <c r="BD83" i="1"/>
  <c r="AK101" i="5"/>
  <c r="BQ488" i="2"/>
  <c r="BD356" i="1"/>
  <c r="BQ365" i="2"/>
  <c r="BD565" i="1"/>
  <c r="BD577" i="1"/>
  <c r="BQ309" i="2"/>
  <c r="BQ449" i="2"/>
  <c r="BQ56" i="2"/>
  <c r="BQ540" i="2"/>
  <c r="BD837" i="1"/>
  <c r="BD792" i="1"/>
  <c r="BD635" i="1"/>
  <c r="BQ76" i="2"/>
  <c r="BQ706" i="2"/>
  <c r="BD558" i="1"/>
  <c r="BD150" i="1"/>
  <c r="BQ592" i="2"/>
  <c r="BD134" i="1"/>
  <c r="BQ483" i="2"/>
  <c r="AG235" i="6"/>
  <c r="BQ176" i="2"/>
  <c r="BQ691" i="2"/>
  <c r="BD675" i="1"/>
  <c r="AK195" i="5"/>
  <c r="BD620" i="1"/>
  <c r="AK260" i="5"/>
  <c r="BD200" i="1"/>
  <c r="AK217" i="5"/>
  <c r="AK32" i="5"/>
  <c r="BD609" i="1"/>
  <c r="BQ460" i="2"/>
  <c r="BQ481" i="2"/>
  <c r="BQ347" i="2"/>
  <c r="BQ146" i="2"/>
  <c r="AG218" i="6"/>
  <c r="BD262" i="1"/>
  <c r="BD766" i="1"/>
  <c r="BD636" i="1"/>
  <c r="AG78" i="6"/>
  <c r="AK288" i="5"/>
  <c r="BD483" i="1"/>
  <c r="BD90" i="1"/>
  <c r="BQ704" i="2"/>
  <c r="BQ280" i="2"/>
  <c r="BQ241" i="2"/>
  <c r="BQ804" i="2"/>
  <c r="BD701" i="1"/>
  <c r="BD450" i="1"/>
  <c r="BQ766" i="2"/>
  <c r="BQ785" i="2"/>
  <c r="BD169" i="1"/>
  <c r="BD607" i="1"/>
  <c r="BD623" i="1"/>
  <c r="BD87" i="1"/>
  <c r="BQ114" i="2"/>
  <c r="BD767" i="1"/>
  <c r="BD406" i="1"/>
  <c r="BQ132" i="2"/>
  <c r="AK216" i="5"/>
  <c r="BQ242" i="2"/>
  <c r="AK280" i="5"/>
  <c r="BQ512" i="2"/>
  <c r="BD725" i="1"/>
  <c r="BD233" i="1"/>
  <c r="BQ58" i="2"/>
  <c r="BD627" i="1"/>
  <c r="BD660" i="1"/>
  <c r="AG251" i="6"/>
  <c r="BQ251" i="2"/>
  <c r="BQ225" i="2"/>
  <c r="BD162" i="1"/>
  <c r="AK119" i="5"/>
  <c r="AG185" i="6"/>
  <c r="BQ745" i="2"/>
  <c r="BD303" i="1"/>
  <c r="BD206" i="1"/>
  <c r="BQ604" i="2"/>
  <c r="BQ388" i="2"/>
  <c r="BD718" i="1"/>
  <c r="BD282" i="1"/>
  <c r="BQ771" i="2"/>
  <c r="BQ116" i="2"/>
  <c r="AK248" i="5"/>
  <c r="BQ499" i="2"/>
  <c r="BD640" i="1"/>
  <c r="BD779" i="1"/>
  <c r="BQ274" i="2"/>
  <c r="BQ124" i="2"/>
  <c r="AK174" i="5"/>
  <c r="BQ166" i="2"/>
  <c r="BD333" i="1"/>
  <c r="BD318" i="1"/>
  <c r="BQ402" i="2"/>
  <c r="AK108" i="5"/>
  <c r="BQ253" i="2"/>
  <c r="BQ427" i="2"/>
  <c r="BD166" i="1"/>
  <c r="AG129" i="6"/>
  <c r="BQ356" i="2"/>
  <c r="AG134" i="6"/>
  <c r="BQ748" i="2"/>
  <c r="BD806" i="1"/>
  <c r="BD652" i="1"/>
  <c r="BQ154" i="2"/>
  <c r="BD307" i="1"/>
  <c r="BD458" i="1"/>
  <c r="BQ380" i="2"/>
  <c r="BQ271" i="2"/>
  <c r="AG106" i="6"/>
  <c r="BQ77" i="2"/>
  <c r="BD89" i="1"/>
  <c r="AG206" i="6"/>
  <c r="BD114" i="1"/>
  <c r="BD136" i="1"/>
  <c r="BD341" i="1"/>
  <c r="BD447" i="1"/>
  <c r="BQ822" i="2"/>
  <c r="BD420" i="1"/>
  <c r="BQ145" i="2"/>
  <c r="BQ711" i="2"/>
  <c r="BD317" i="1"/>
  <c r="AG282" i="6"/>
  <c r="BQ566" i="2"/>
  <c r="BQ672" i="2"/>
  <c r="BQ142" i="2"/>
  <c r="AK147" i="5"/>
  <c r="BQ600" i="2"/>
  <c r="BD129" i="1"/>
  <c r="BD566" i="1"/>
  <c r="BQ567" i="2"/>
  <c r="BQ291" i="2"/>
  <c r="BD778" i="1"/>
  <c r="BD693" i="1"/>
  <c r="AK76" i="5"/>
  <c r="BD676" i="1"/>
  <c r="AG67" i="6"/>
  <c r="BD477" i="1"/>
  <c r="BQ772" i="2"/>
  <c r="AG60" i="6"/>
  <c r="BQ747" i="2"/>
  <c r="BD61" i="1"/>
  <c r="BD796" i="1"/>
  <c r="AK184" i="5"/>
  <c r="BQ268" i="2"/>
  <c r="BD644" i="1"/>
  <c r="AK296" i="5"/>
  <c r="BD814" i="1"/>
  <c r="AK98" i="5"/>
  <c r="AK267" i="5"/>
  <c r="BQ827" i="2"/>
  <c r="BD267" i="1"/>
  <c r="BD44" i="1"/>
  <c r="BD618" i="1"/>
  <c r="BQ221" i="2"/>
  <c r="BQ432" i="2"/>
  <c r="BQ177" i="2"/>
  <c r="AG216" i="6"/>
  <c r="BD663" i="1"/>
  <c r="AK186" i="5"/>
  <c r="BQ333" i="2"/>
  <c r="BD313" i="1"/>
  <c r="BQ205" i="2"/>
  <c r="BD678" i="1"/>
  <c r="BQ212" i="2"/>
  <c r="BQ602" i="2"/>
  <c r="AG280" i="6"/>
  <c r="BD62" i="1"/>
  <c r="AG184" i="6"/>
  <c r="AK114" i="5"/>
  <c r="BD397" i="1"/>
  <c r="BQ79" i="2"/>
  <c r="AK268" i="5"/>
  <c r="BQ208" i="2"/>
  <c r="BQ231" i="2"/>
  <c r="BQ784" i="2"/>
  <c r="BD711" i="1"/>
  <c r="BQ165" i="2"/>
  <c r="BD513" i="1"/>
  <c r="AK67" i="5"/>
  <c r="BQ55" i="2"/>
  <c r="AG197" i="6"/>
  <c r="AK99" i="5"/>
  <c r="AK187" i="5"/>
  <c r="BD613" i="1"/>
  <c r="BQ812" i="2"/>
  <c r="BQ769" i="2"/>
  <c r="AK225" i="5"/>
  <c r="AK188" i="5"/>
  <c r="BD308" i="1"/>
  <c r="BQ539" i="2"/>
  <c r="BQ47" i="2"/>
  <c r="BD339" i="1"/>
  <c r="BQ218" i="2"/>
  <c r="BQ521" i="2"/>
  <c r="BQ598" i="2"/>
  <c r="BQ740" i="2"/>
  <c r="BD140" i="1"/>
  <c r="BQ718" i="2"/>
  <c r="AG65" i="6"/>
  <c r="AK142" i="5"/>
  <c r="BQ222" i="2"/>
  <c r="BD768" i="1"/>
  <c r="BD167" i="1"/>
  <c r="BQ574" i="2"/>
  <c r="BD401" i="1"/>
  <c r="BD392" i="1"/>
  <c r="BD769" i="1"/>
  <c r="BD34" i="1"/>
  <c r="BD599" i="1"/>
  <c r="BD310" i="1"/>
  <c r="BD45" i="1"/>
  <c r="BD35" i="1"/>
  <c r="BD614" i="1"/>
  <c r="BD504" i="1"/>
  <c r="AG198" i="6"/>
  <c r="AG55" i="6"/>
  <c r="BD442" i="1"/>
  <c r="AK236" i="5"/>
  <c r="BQ781" i="2"/>
  <c r="BD219" i="1"/>
  <c r="AK251" i="5"/>
  <c r="BQ487" i="2"/>
  <c r="AG64" i="6"/>
  <c r="BQ490" i="2"/>
  <c r="BQ273" i="2"/>
  <c r="BD326" i="1"/>
  <c r="BQ69" i="2"/>
  <c r="BD432" i="1"/>
  <c r="AG159" i="6"/>
  <c r="BD67" i="1"/>
  <c r="BD402" i="1"/>
  <c r="BD125" i="1"/>
  <c r="AG289" i="6"/>
  <c r="AK250" i="5"/>
  <c r="BD395" i="1"/>
  <c r="BQ674" i="2"/>
  <c r="BD716" i="1"/>
  <c r="BQ38" i="2"/>
  <c r="BQ731" i="2"/>
  <c r="BD99" i="1"/>
  <c r="BQ737" i="2"/>
  <c r="BQ149" i="2"/>
  <c r="AG84" i="6"/>
  <c r="BD717" i="1"/>
  <c r="BD534" i="1"/>
  <c r="BD405" i="1"/>
  <c r="BD111" i="1"/>
  <c r="BQ716" i="2"/>
  <c r="BQ817" i="2"/>
  <c r="BD78" i="1"/>
  <c r="AG51" i="6"/>
  <c r="BQ593" i="2"/>
  <c r="BD683" i="1"/>
  <c r="BQ557" i="2"/>
  <c r="BD780" i="1"/>
  <c r="AK95" i="5"/>
  <c r="AG107" i="6"/>
  <c r="BQ74" i="2"/>
  <c r="BD135" i="1"/>
  <c r="BD81" i="1"/>
  <c r="AK47" i="5"/>
  <c r="BD46" i="1"/>
  <c r="AG33" i="6"/>
  <c r="BQ757" i="2"/>
  <c r="BQ263" i="2"/>
  <c r="AG224" i="6"/>
  <c r="BQ632" i="2"/>
  <c r="BD304" i="1"/>
  <c r="BD507" i="1"/>
  <c r="BD736" i="1"/>
  <c r="BD268" i="1"/>
  <c r="BQ452" i="2"/>
  <c r="BD651" i="1"/>
  <c r="AG145" i="6"/>
  <c r="BQ413" i="2"/>
  <c r="AK126" i="5"/>
  <c r="BD505" i="1"/>
  <c r="BQ139" i="2"/>
  <c r="BD524" i="1"/>
  <c r="BQ84" i="2"/>
  <c r="BQ409" i="2"/>
  <c r="BQ531" i="2"/>
  <c r="AG270" i="6"/>
  <c r="AK252" i="5"/>
  <c r="AG153" i="6"/>
  <c r="BD199" i="1"/>
  <c r="BD283" i="1"/>
  <c r="AK179" i="5"/>
  <c r="AK122" i="5"/>
  <c r="BQ122" i="2"/>
  <c r="BQ734" i="2"/>
  <c r="BD489" i="1"/>
  <c r="BQ538" i="2"/>
  <c r="AG266" i="6"/>
  <c r="BD295" i="1"/>
  <c r="BD180" i="1"/>
  <c r="BD470" i="1"/>
  <c r="BQ229" i="2"/>
  <c r="AG80" i="6"/>
  <c r="AK130" i="5"/>
  <c r="BQ305" i="2"/>
  <c r="BQ353" i="2"/>
  <c r="AG228" i="6"/>
  <c r="AG259" i="6"/>
  <c r="BQ724" i="2"/>
  <c r="BQ349" i="2"/>
  <c r="BQ525" i="2"/>
  <c r="AG56" i="6"/>
  <c r="BQ439" i="2"/>
  <c r="BD115" i="1"/>
  <c r="BD289" i="1"/>
  <c r="BQ98" i="2"/>
  <c r="BQ534" i="2"/>
  <c r="BQ364" i="2"/>
  <c r="BQ762" i="2"/>
  <c r="BD639" i="1"/>
  <c r="BD391" i="1"/>
  <c r="BQ173" i="2"/>
  <c r="BD132" i="1"/>
  <c r="BQ518" i="2"/>
  <c r="BD286" i="1"/>
  <c r="AK83" i="5"/>
  <c r="BD486" i="1"/>
  <c r="BD829" i="1"/>
  <c r="BD228" i="1"/>
  <c r="BD352" i="1"/>
  <c r="BQ86" i="2"/>
  <c r="BD803" i="1"/>
  <c r="BD378" i="1"/>
  <c r="BD350" i="1"/>
  <c r="AK175" i="5"/>
  <c r="BQ507" i="2"/>
  <c r="BD595" i="1"/>
  <c r="BQ713" i="2"/>
  <c r="BD271" i="1"/>
  <c r="AG261" i="6"/>
  <c r="BQ473" i="2"/>
  <c r="BD379" i="1"/>
  <c r="BQ536" i="2"/>
  <c r="BD529" i="1"/>
  <c r="AK165" i="5"/>
  <c r="BQ414" i="2"/>
  <c r="BD628" i="1"/>
  <c r="AG247" i="6"/>
  <c r="AK74" i="5"/>
  <c r="AG122" i="6"/>
  <c r="AG295" i="6"/>
  <c r="BQ357" i="2"/>
  <c r="AG287" i="6"/>
  <c r="BQ780" i="2"/>
  <c r="AG227" i="6"/>
  <c r="BD213" i="1"/>
  <c r="AG243" i="6"/>
  <c r="AG90" i="6"/>
  <c r="BQ158" i="2"/>
  <c r="BQ171" i="2"/>
  <c r="AG86" i="6"/>
  <c r="BD720" i="1"/>
  <c r="BQ517" i="2"/>
  <c r="AG120" i="6"/>
  <c r="AG72" i="6"/>
  <c r="BD151" i="1"/>
  <c r="AK140" i="5"/>
  <c r="BD459" i="1"/>
  <c r="BD572" i="1"/>
  <c r="BD128" i="1"/>
  <c r="BD349" i="1"/>
  <c r="BQ799" i="2"/>
  <c r="BQ613" i="2"/>
  <c r="BQ712" i="2"/>
  <c r="BQ456" i="2"/>
  <c r="BD562" i="1"/>
  <c r="BQ552" i="2"/>
  <c r="BQ314" i="2"/>
  <c r="BQ640" i="2"/>
  <c r="BQ244" i="2"/>
  <c r="BD393" i="1"/>
  <c r="AK270" i="5"/>
  <c r="BD343" i="1"/>
  <c r="BD266" i="1"/>
  <c r="AG190" i="6"/>
  <c r="BD331" i="1"/>
  <c r="BQ296" i="2"/>
  <c r="BD509" i="1"/>
  <c r="BD734" i="1"/>
  <c r="BD760" i="1"/>
  <c r="BD642" i="1"/>
  <c r="AG38" i="6"/>
  <c r="BD197" i="1"/>
  <c r="BQ700" i="2"/>
  <c r="BD251" i="1"/>
  <c r="BQ220" i="2"/>
  <c r="AK78" i="5"/>
  <c r="BQ575" i="2"/>
  <c r="AK222" i="5"/>
  <c r="BD790" i="1"/>
  <c r="BQ248" i="2"/>
  <c r="BD243" i="1"/>
  <c r="BQ573" i="2"/>
  <c r="BQ689" i="2"/>
  <c r="BQ759" i="2"/>
  <c r="AK124" i="5"/>
  <c r="AG283" i="6"/>
  <c r="BD672" i="1"/>
  <c r="BQ789" i="2"/>
  <c r="BD749" i="1"/>
  <c r="BQ478" i="2"/>
  <c r="AK54" i="5"/>
  <c r="BD549" i="1"/>
  <c r="AK226" i="5"/>
  <c r="BD478" i="1"/>
  <c r="AG226" i="6"/>
  <c r="BD785" i="1"/>
  <c r="AK266" i="5"/>
  <c r="BD488" i="1"/>
  <c r="BQ497" i="2"/>
  <c r="BD274" i="1"/>
  <c r="AK61" i="5"/>
  <c r="BD722" i="1"/>
  <c r="AK71" i="5"/>
  <c r="BQ805" i="2"/>
  <c r="BQ400" i="2"/>
  <c r="BQ89" i="2"/>
  <c r="AG291" i="6"/>
  <c r="AG260" i="6"/>
  <c r="AG161" i="6"/>
  <c r="BQ469" i="2"/>
  <c r="BQ140" i="2"/>
  <c r="BD202" i="1"/>
  <c r="BD480" i="1"/>
  <c r="AK204" i="5"/>
  <c r="BD591" i="1"/>
  <c r="BD244" i="1"/>
  <c r="BD612" i="1"/>
  <c r="BD645" i="1"/>
  <c r="BD821" i="1"/>
  <c r="AG249" i="6"/>
  <c r="BQ339" i="2"/>
  <c r="BD390" i="1"/>
  <c r="BQ214" i="2"/>
  <c r="AK80" i="5"/>
  <c r="BD840" i="1"/>
  <c r="BD511" i="1"/>
  <c r="AK231" i="5"/>
  <c r="BD377" i="1"/>
  <c r="BQ201" i="2"/>
  <c r="AK145" i="5"/>
  <c r="BQ753" i="2"/>
  <c r="BD791" i="1"/>
  <c r="BD368" i="1"/>
  <c r="BD723" i="1"/>
  <c r="BD823" i="1"/>
  <c r="BD692" i="1"/>
  <c r="BQ816" i="2"/>
  <c r="BD747" i="1"/>
  <c r="AK107" i="5"/>
  <c r="BQ603" i="2"/>
  <c r="AG162" i="6"/>
  <c r="AG273" i="6"/>
  <c r="BQ582" i="2"/>
  <c r="BD528" i="1"/>
  <c r="BD594" i="1"/>
  <c r="BD170" i="1"/>
  <c r="BD634" i="1"/>
  <c r="AG271" i="6"/>
  <c r="BQ286" i="2"/>
  <c r="BQ627" i="2"/>
  <c r="BQ190" i="2"/>
  <c r="BD435" i="1"/>
  <c r="BD667" i="1"/>
  <c r="BD756" i="1"/>
  <c r="BD661" i="1"/>
  <c r="BD462" i="1"/>
  <c r="BD373" i="1"/>
  <c r="BQ710" i="2"/>
  <c r="BD479" i="1"/>
  <c r="BQ493" i="2"/>
  <c r="BD474" i="1"/>
  <c r="AG71" i="6"/>
  <c r="BD556" i="1"/>
  <c r="BD38" i="1"/>
  <c r="BD56" i="1"/>
  <c r="AK62" i="5"/>
  <c r="AG137" i="6"/>
  <c r="BQ838" i="2"/>
  <c r="AK77" i="5"/>
  <c r="BQ837" i="2"/>
  <c r="BD302" i="1"/>
  <c r="BD207" i="1"/>
  <c r="AG239" i="6"/>
  <c r="AK117" i="5"/>
  <c r="BQ415" i="2"/>
  <c r="BD164" i="1"/>
  <c r="BD52" i="1"/>
  <c r="AG130" i="6"/>
  <c r="BQ397" i="2"/>
  <c r="BD522" i="1"/>
  <c r="AG49" i="6"/>
  <c r="BD323" i="1"/>
  <c r="BQ738" i="2"/>
  <c r="BQ431" i="2"/>
  <c r="AG172" i="6"/>
  <c r="BQ641" i="2"/>
  <c r="AG81" i="6"/>
  <c r="BD764" i="1"/>
  <c r="BQ723" i="2"/>
  <c r="BD497" i="1"/>
  <c r="BQ606" i="2"/>
  <c r="AG109" i="6"/>
  <c r="BD360" i="1"/>
  <c r="BQ788" i="2"/>
  <c r="BD389" i="1"/>
  <c r="BQ628" i="2"/>
  <c r="AG177" i="6"/>
  <c r="BD541" i="1"/>
  <c r="BQ250" i="2"/>
  <c r="BD296" i="1"/>
  <c r="BD41" i="1"/>
  <c r="AG148" i="6"/>
  <c r="AG188" i="6"/>
  <c r="BD617" i="1"/>
  <c r="BQ390" i="2"/>
  <c r="AK191" i="5"/>
  <c r="AG87" i="6"/>
  <c r="BQ550" i="2"/>
  <c r="AK262" i="5"/>
  <c r="BD500" i="1"/>
  <c r="AG44" i="6"/>
  <c r="BQ791" i="2"/>
  <c r="BQ234" i="2"/>
  <c r="AG232" i="6"/>
  <c r="BQ545" i="2"/>
  <c r="BD811" i="1"/>
  <c r="BD290" i="1"/>
  <c r="AG103" i="6"/>
  <c r="BQ354" i="2"/>
  <c r="BD626" i="1"/>
  <c r="BD838" i="1"/>
  <c r="BQ373" i="2"/>
  <c r="BD527" i="1"/>
  <c r="BQ703" i="2"/>
  <c r="BQ764" i="2"/>
  <c r="BQ343" i="2"/>
  <c r="AK143" i="5"/>
  <c r="BD154" i="1"/>
  <c r="BD570" i="1"/>
  <c r="AG76" i="6"/>
  <c r="BD284" i="1"/>
  <c r="BD536" i="1"/>
  <c r="BQ526" i="2"/>
  <c r="BQ164" i="2"/>
  <c r="BD159" i="1"/>
  <c r="BD603" i="1"/>
  <c r="BQ528" i="2"/>
  <c r="BQ553" i="2"/>
  <c r="BQ828" i="2"/>
  <c r="BD194" i="1"/>
  <c r="AK146" i="5"/>
  <c r="AG292" i="6"/>
  <c r="AG182" i="6"/>
  <c r="BQ161" i="2"/>
  <c r="BD185" i="1"/>
  <c r="BQ405" i="2"/>
  <c r="BD322" i="1"/>
  <c r="AK278" i="5"/>
  <c r="AG236" i="6"/>
  <c r="BQ71" i="2"/>
  <c r="BD229" i="1"/>
  <c r="BQ115" i="2"/>
  <c r="AK123" i="5"/>
  <c r="BQ367" i="2"/>
  <c r="BD834" i="1"/>
  <c r="BD755" i="1"/>
  <c r="BD730" i="1"/>
  <c r="AG50" i="6"/>
  <c r="BQ119" i="2"/>
  <c r="BD757" i="1"/>
  <c r="BQ709" i="2"/>
  <c r="BQ107" i="2"/>
  <c r="BD537" i="1"/>
  <c r="BQ178" i="2"/>
  <c r="BD340" i="1"/>
  <c r="BD429" i="1"/>
  <c r="BD684" i="1"/>
  <c r="BQ366" i="2"/>
  <c r="BD637" i="1"/>
  <c r="BQ471" i="2"/>
  <c r="BD621" i="1"/>
  <c r="BD538" i="1"/>
  <c r="BD112" i="1"/>
  <c r="BQ230" i="2"/>
  <c r="BD466" i="1"/>
  <c r="BD188" i="1"/>
  <c r="BQ181" i="2"/>
  <c r="BD593" i="1"/>
  <c r="BD250" i="1"/>
  <c r="BD153" i="1"/>
  <c r="BQ639" i="2"/>
  <c r="BQ342" i="2"/>
  <c r="BQ421" i="2"/>
  <c r="AG242" i="6"/>
  <c r="AK245" i="5"/>
  <c r="BD417" i="1"/>
  <c r="BD211" i="1"/>
  <c r="AG294" i="6"/>
  <c r="AG278" i="6"/>
  <c r="AK125" i="5"/>
  <c r="BD521" i="1"/>
  <c r="AK37" i="5"/>
  <c r="BQ172" i="2"/>
  <c r="BD55" i="1"/>
  <c r="AK258" i="5"/>
  <c r="BQ359" i="2"/>
  <c r="BQ765" i="2"/>
  <c r="BQ840" i="2"/>
  <c r="BQ313" i="2"/>
  <c r="AK183" i="5"/>
  <c r="BD469" i="1"/>
  <c r="AG138" i="6"/>
  <c r="BD568" i="1"/>
  <c r="BQ346" i="2"/>
  <c r="BQ492" i="2"/>
  <c r="BQ733" i="2"/>
  <c r="BQ192" i="2"/>
  <c r="AK234" i="5"/>
  <c r="AG202" i="6"/>
  <c r="BD418" i="1"/>
  <c r="BD366" i="1"/>
  <c r="BQ293" i="2"/>
  <c r="BD355" i="1"/>
  <c r="BQ117" i="2"/>
  <c r="AG119" i="6"/>
  <c r="BD105" i="1"/>
  <c r="AK75" i="5"/>
  <c r="BD88" i="1"/>
  <c r="BD563" i="1"/>
  <c r="BQ99" i="2"/>
  <c r="BD754" i="1"/>
  <c r="BQ623" i="2"/>
  <c r="BQ233" i="2"/>
  <c r="BQ46" i="2"/>
  <c r="BD277" i="1"/>
  <c r="BQ312" i="2"/>
  <c r="BQ472" i="2"/>
  <c r="BD79" i="1"/>
  <c r="BQ719" i="2"/>
  <c r="BD510" i="1"/>
  <c r="BD32" i="1"/>
  <c r="BQ742" i="2"/>
  <c r="BD698" i="1"/>
  <c r="AK272" i="5"/>
  <c r="BQ351" i="2"/>
  <c r="BQ659" i="2"/>
  <c r="BQ199" i="2"/>
  <c r="BD127" i="1"/>
  <c r="BQ255" i="2"/>
  <c r="AK45" i="5"/>
  <c r="BD773" i="1"/>
  <c r="BD619" i="1"/>
  <c r="BQ644" i="2"/>
  <c r="BD216" i="1"/>
  <c r="BQ340" i="2"/>
  <c r="BQ437" i="2"/>
  <c r="BD491" i="1"/>
  <c r="BQ210" i="2"/>
  <c r="BD763" i="1"/>
  <c r="AK40" i="5"/>
  <c r="BD300" i="1"/>
  <c r="BD49" i="1"/>
  <c r="AG52" i="6"/>
  <c r="BD559" i="1"/>
  <c r="BQ529" i="2"/>
  <c r="BD493" i="1"/>
  <c r="BD777" i="1"/>
  <c r="BD737" i="1"/>
  <c r="BQ278" i="2"/>
  <c r="BQ97" i="2"/>
  <c r="BQ369" i="2"/>
  <c r="BD540" i="1"/>
  <c r="BQ653" i="2"/>
  <c r="AG118" i="6"/>
  <c r="BQ642" i="2"/>
  <c r="BD165" i="1"/>
  <c r="BD285" i="1"/>
  <c r="BD606" i="1"/>
  <c r="BQ217" i="2"/>
  <c r="BQ447" i="2"/>
  <c r="AK215" i="5"/>
  <c r="BQ836" i="2"/>
  <c r="BQ51" i="2"/>
  <c r="BD324" i="1"/>
  <c r="BD359" i="1"/>
  <c r="BQ204" i="2"/>
  <c r="BQ43" i="2"/>
  <c r="BQ662" i="2"/>
  <c r="BQ787" i="2"/>
  <c r="BD587" i="1"/>
  <c r="BQ424" i="2"/>
  <c r="BQ744" i="2"/>
  <c r="AK229" i="5"/>
  <c r="AG210" i="6"/>
  <c r="BD143" i="1"/>
  <c r="BQ736" i="2"/>
  <c r="BD631" i="1"/>
  <c r="BD506" i="1"/>
  <c r="BQ63" i="2"/>
  <c r="BD120" i="1"/>
  <c r="BD544" i="1"/>
  <c r="BQ595" i="2"/>
  <c r="AK86" i="5"/>
  <c r="BD371" i="1"/>
  <c r="AK34" i="5"/>
  <c r="BD157" i="1"/>
  <c r="AG97" i="6"/>
  <c r="AK214" i="5"/>
  <c r="BQ243" i="2"/>
  <c r="AG208" i="6"/>
  <c r="BD457" i="1"/>
  <c r="BD666" i="1"/>
  <c r="BD449" i="1"/>
  <c r="BQ687" i="2"/>
  <c r="BD427" i="1"/>
  <c r="AK41" i="5"/>
  <c r="AK135" i="5"/>
  <c r="BQ556" i="2"/>
  <c r="BD104" i="1"/>
  <c r="BD552" i="1"/>
  <c r="AK68" i="5"/>
  <c r="BD84" i="1"/>
  <c r="BQ377" i="2"/>
  <c r="AG203" i="6"/>
  <c r="BQ219" i="2"/>
  <c r="AG215" i="6"/>
  <c r="BQ134" i="2"/>
  <c r="BQ237" i="2"/>
  <c r="AG61" i="6"/>
  <c r="AG171" i="6"/>
  <c r="BD342" i="1"/>
  <c r="BQ82" i="2"/>
  <c r="AK176" i="5"/>
  <c r="BD468" i="1"/>
  <c r="BQ726" i="2"/>
  <c r="BQ774" i="2"/>
  <c r="BQ605" i="2"/>
  <c r="BD641" i="1"/>
  <c r="BQ446" i="2"/>
  <c r="BQ196" i="2"/>
  <c r="BQ466" i="2"/>
  <c r="BD598" i="1"/>
  <c r="BD203" i="1"/>
  <c r="BD752" i="1"/>
  <c r="BQ266" i="2"/>
  <c r="BD425" i="1"/>
  <c r="BD584" i="1"/>
  <c r="BQ147" i="2"/>
  <c r="AG244" i="6"/>
  <c r="BD214" i="1"/>
  <c r="BQ811" i="2"/>
  <c r="BD503" i="1"/>
  <c r="BQ585" i="2"/>
  <c r="BQ341" i="2"/>
  <c r="BQ153" i="2"/>
  <c r="BQ412" i="2"/>
  <c r="AK42" i="5"/>
  <c r="BQ399" i="2"/>
  <c r="BQ53" i="2"/>
  <c r="AG125" i="6"/>
  <c r="BD581" i="1"/>
  <c r="BQ572" i="2"/>
  <c r="BD76" i="1"/>
  <c r="AG89" i="6"/>
  <c r="BQ363" i="2"/>
  <c r="BD305" i="1"/>
  <c r="BQ698" i="2"/>
  <c r="AG62" i="6"/>
  <c r="BQ636" i="2"/>
  <c r="BD740" i="1"/>
  <c r="BQ159" i="2"/>
  <c r="BQ211" i="2"/>
  <c r="AK55" i="5"/>
  <c r="AK156" i="5"/>
  <c r="BQ299" i="2"/>
  <c r="BQ773" i="2"/>
  <c r="BQ133" i="2"/>
  <c r="BQ319" i="2"/>
  <c r="BD399" i="1"/>
  <c r="BQ670" i="2"/>
  <c r="BD691" i="1"/>
  <c r="BQ597" i="2"/>
  <c r="BQ755" i="2"/>
  <c r="BD187" i="1"/>
  <c r="AK207" i="5"/>
  <c r="AK271" i="5"/>
  <c r="BQ802" i="2"/>
  <c r="BQ792" i="2"/>
  <c r="AK210" i="5"/>
  <c r="BD828" i="1"/>
  <c r="BQ578" i="2"/>
  <c r="BQ306" i="2"/>
  <c r="BD530" i="1"/>
  <c r="AG112" i="6"/>
  <c r="BQ591" i="2"/>
  <c r="AK230" i="5"/>
  <c r="BQ824" i="2"/>
  <c r="BQ513" i="2"/>
  <c r="BD224" i="1"/>
  <c r="BD771" i="1"/>
  <c r="AK96" i="5"/>
  <c r="AG238" i="6"/>
  <c r="BD414" i="1"/>
  <c r="BD240" i="1"/>
  <c r="AG142" i="6"/>
  <c r="BD579" i="1"/>
  <c r="AK294" i="5"/>
  <c r="BQ451" i="2"/>
  <c r="BD817" i="1"/>
  <c r="BQ378" i="2"/>
  <c r="BQ506" i="2"/>
  <c r="AK90" i="5"/>
  <c r="AK194" i="5"/>
  <c r="BQ191" i="2"/>
  <c r="BD531" i="1"/>
  <c r="BQ442" i="2"/>
  <c r="BD710" i="1"/>
  <c r="BD351" i="1"/>
  <c r="BQ729" i="2"/>
  <c r="BQ203" i="2"/>
  <c r="BQ510" i="2"/>
  <c r="BD622" i="1"/>
  <c r="BQ516" i="2"/>
  <c r="BQ104" i="2"/>
  <c r="AK144" i="5"/>
  <c r="BD695" i="1"/>
  <c r="BD259" i="1"/>
  <c r="BQ522" i="2"/>
  <c r="BD65" i="1"/>
  <c r="BQ163" i="2"/>
  <c r="BQ841" i="2"/>
  <c r="BD709" i="1"/>
  <c r="AK132" i="5"/>
  <c r="BQ458" i="2"/>
  <c r="BQ807" i="2"/>
  <c r="BD123" i="1"/>
  <c r="BD630" i="1"/>
  <c r="BD196" i="1"/>
  <c r="BD191" i="1"/>
  <c r="BQ594" i="2"/>
  <c r="BQ215" i="2"/>
  <c r="BQ809" i="2"/>
  <c r="BD830" i="1"/>
  <c r="BD96" i="1"/>
  <c r="AG117" i="6"/>
  <c r="BQ30" i="2"/>
  <c r="BD600" i="1"/>
  <c r="AK190" i="5"/>
  <c r="BD63" i="1"/>
  <c r="AG169" i="6"/>
  <c r="AK289" i="5"/>
  <c r="BD344" i="1"/>
  <c r="BD812" i="1"/>
  <c r="BQ645" i="2"/>
  <c r="AG254" i="6"/>
  <c r="BQ109" i="2"/>
  <c r="BD824" i="1"/>
  <c r="AG74" i="6"/>
  <c r="BD380" i="1"/>
  <c r="AK163" i="5"/>
  <c r="BD269" i="1"/>
  <c r="AK129" i="5"/>
  <c r="BQ756" i="2"/>
  <c r="AK265" i="5"/>
  <c r="AG234" i="6"/>
  <c r="BD744" i="1"/>
  <c r="BQ445" i="2"/>
  <c r="AG279" i="6"/>
  <c r="AG196" i="6"/>
  <c r="BD729" i="1"/>
  <c r="BQ61" i="2"/>
  <c r="AG132" i="6"/>
  <c r="AK185" i="5"/>
  <c r="AG229" i="6"/>
  <c r="BQ420" i="2"/>
  <c r="BD669" i="1"/>
  <c r="BD682" i="1"/>
  <c r="AK65" i="5"/>
  <c r="BQ323" i="2"/>
  <c r="AG32" i="6"/>
  <c r="BD713" i="1"/>
  <c r="BD475" i="1"/>
  <c r="BQ386" i="2"/>
  <c r="BD625" i="1"/>
  <c r="AK259" i="5"/>
  <c r="BD453" i="1"/>
  <c r="AG257" i="6"/>
  <c r="BD255" i="1"/>
  <c r="BD256" i="1"/>
  <c r="BD375" i="1"/>
  <c r="BD293" i="1"/>
  <c r="AG128" i="6"/>
  <c r="AG276" i="6"/>
  <c r="BD643" i="1"/>
  <c r="BD235" i="1"/>
  <c r="BD172" i="1"/>
  <c r="BD441" i="1"/>
  <c r="AK220" i="5"/>
  <c r="AG194" i="6"/>
  <c r="BD299" i="1"/>
  <c r="BD39" i="1"/>
  <c r="BD443" i="1"/>
  <c r="BQ563" i="2"/>
  <c r="BD131" i="1"/>
  <c r="BD198" i="1"/>
  <c r="BQ110" i="2"/>
  <c r="AK264" i="5"/>
  <c r="BQ842" i="2"/>
  <c r="BQ91" i="2"/>
  <c r="BD47" i="1"/>
  <c r="BD706" i="1"/>
  <c r="BQ590" i="2"/>
  <c r="BD733" i="1"/>
  <c r="BQ228" i="2"/>
  <c r="BQ311" i="2"/>
  <c r="BQ535" i="2"/>
  <c r="BD654" i="1"/>
  <c r="AK51" i="5"/>
  <c r="BQ843" i="2"/>
  <c r="BD454" i="1"/>
  <c r="BD110" i="1"/>
  <c r="BD638" i="1"/>
  <c r="BQ793" i="2"/>
  <c r="BD146" i="1"/>
  <c r="BQ576" i="2"/>
  <c r="BD363" i="1"/>
  <c r="BD103" i="1"/>
  <c r="BQ246" i="2"/>
  <c r="BQ657" i="2"/>
  <c r="BQ683" i="2"/>
  <c r="AK159" i="5"/>
  <c r="BD753" i="1"/>
  <c r="BD71" i="1"/>
  <c r="BQ33" i="2"/>
  <c r="BD657" i="1"/>
  <c r="BQ684" i="2"/>
  <c r="BD707" i="1"/>
  <c r="BD141" i="1"/>
  <c r="BQ440" i="2"/>
  <c r="BD346" i="1"/>
  <c r="BD320" i="1"/>
  <c r="BD694" i="1"/>
  <c r="BD438" i="1"/>
  <c r="BQ515" i="2"/>
  <c r="AG77" i="6"/>
  <c r="BD750" i="1"/>
  <c r="AG186" i="6"/>
  <c r="BQ571" i="2"/>
  <c r="BQ462" i="2"/>
  <c r="BD704" i="1"/>
  <c r="BD745" i="1"/>
  <c r="BQ307" i="2"/>
  <c r="BQ682" i="2"/>
  <c r="BQ197" i="2"/>
  <c r="BQ448" i="2"/>
  <c r="BQ821" i="2"/>
  <c r="AK120" i="5"/>
  <c r="BQ542" i="2"/>
  <c r="BQ496" i="2"/>
  <c r="AK104" i="5"/>
  <c r="BQ226" i="2"/>
  <c r="BQ282" i="2"/>
  <c r="BD615" i="1"/>
  <c r="BQ752" i="2"/>
  <c r="BQ387" i="2"/>
  <c r="BQ823" i="2"/>
  <c r="BQ666" i="2"/>
  <c r="BQ322" i="2"/>
  <c r="BQ391" i="2"/>
  <c r="BD498" i="1"/>
  <c r="BD98" i="1"/>
  <c r="BD173" i="1"/>
  <c r="BD234" i="1"/>
  <c r="BD148" i="1"/>
  <c r="BQ330" i="2"/>
  <c r="AG248" i="6"/>
  <c r="BQ561" i="2"/>
  <c r="BQ739" i="2"/>
  <c r="BQ537" i="2"/>
  <c r="AK39" i="5"/>
  <c r="BD794" i="1"/>
  <c r="BD275" i="1"/>
  <c r="BQ157" i="2"/>
  <c r="BQ416" i="2"/>
  <c r="BQ621" i="2"/>
  <c r="BQ87" i="2"/>
  <c r="BD547" i="1"/>
  <c r="BQ352" i="2"/>
  <c r="BQ551" i="2"/>
  <c r="BQ465" i="2"/>
  <c r="BD421" i="1"/>
  <c r="BQ735" i="2"/>
  <c r="BQ143" i="2"/>
  <c r="BQ188" i="2"/>
  <c r="AG73" i="6"/>
  <c r="BQ482" i="2"/>
  <c r="BQ304" i="2"/>
  <c r="BQ608" i="2"/>
  <c r="BD319" i="1"/>
  <c r="AG241" i="6"/>
  <c r="BQ686" i="2"/>
  <c r="BQ35" i="2"/>
  <c r="AK282" i="5"/>
  <c r="BQ320" i="2"/>
  <c r="AK164" i="5"/>
  <c r="AG105" i="6"/>
  <c r="BQ676" i="2"/>
  <c r="BD523" i="1"/>
  <c r="BD215" i="1"/>
  <c r="BD306" i="1"/>
  <c r="BQ129" i="2"/>
  <c r="BD400" i="1"/>
  <c r="BD673" i="1"/>
  <c r="BQ502" i="2"/>
  <c r="BQ401" i="2"/>
  <c r="BD118" i="1"/>
  <c r="BD403" i="1"/>
  <c r="BQ825" i="2"/>
  <c r="BQ652" i="2"/>
  <c r="BQ123" i="2"/>
  <c r="BQ620" i="2"/>
  <c r="BD249" i="1"/>
  <c r="AG297" i="6"/>
  <c r="BD826" i="1"/>
  <c r="AK56" i="5"/>
  <c r="BD253" i="1"/>
  <c r="BD124" i="1"/>
  <c r="AK82" i="5"/>
  <c r="BD276" i="1"/>
  <c r="BD189" i="1"/>
  <c r="BQ702" i="2"/>
  <c r="AG211" i="6"/>
  <c r="BD72" i="1"/>
  <c r="BD40" i="1"/>
  <c r="BD383" i="1"/>
  <c r="AK70" i="5"/>
  <c r="BD813" i="1"/>
  <c r="AK249" i="5"/>
  <c r="BQ618" i="2"/>
  <c r="AG293" i="6"/>
  <c r="BQ261" i="2"/>
  <c r="AG231" i="6"/>
  <c r="AK277" i="5"/>
  <c r="AK43" i="5"/>
  <c r="AK256" i="5"/>
  <c r="AK161" i="5"/>
  <c r="AG176" i="6"/>
  <c r="AK244" i="5"/>
  <c r="BD288" i="1"/>
  <c r="BQ614" i="2"/>
  <c r="AK237" i="5"/>
  <c r="AG99" i="6"/>
  <c r="BD221" i="1"/>
  <c r="BQ426" i="2"/>
  <c r="BD808" i="1"/>
  <c r="BD311" i="1"/>
  <c r="AK103" i="5"/>
  <c r="BD484" i="1"/>
  <c r="AG274" i="6"/>
  <c r="AK274" i="5"/>
  <c r="BD281" i="1"/>
  <c r="BQ260" i="2"/>
  <c r="AG189" i="6"/>
  <c r="AG140" i="6"/>
  <c r="AK134" i="5"/>
  <c r="BD727" i="1"/>
  <c r="BD516" i="1"/>
  <c r="BD182" i="1"/>
  <c r="BQ130" i="2"/>
  <c r="BD658" i="1"/>
  <c r="AG225" i="6"/>
  <c r="BD212" i="1"/>
  <c r="BQ270" i="2"/>
  <c r="BQ88" i="2"/>
  <c r="BD160" i="1"/>
  <c r="BD539" i="1"/>
  <c r="BQ725" i="2"/>
  <c r="AG42" i="6"/>
  <c r="BD605" i="1"/>
  <c r="BQ275" i="2"/>
  <c r="BQ679" i="2"/>
  <c r="AK293" i="5"/>
  <c r="BD77" i="1"/>
  <c r="BQ135" i="2"/>
  <c r="BQ767" i="2"/>
  <c r="BQ495" i="2"/>
  <c r="BD445" i="1"/>
  <c r="BD66" i="1"/>
  <c r="BQ500" i="2"/>
  <c r="AK158" i="5"/>
  <c r="AK224" i="5"/>
  <c r="AK109" i="5"/>
  <c r="AK155" i="5"/>
  <c r="AK44" i="5"/>
  <c r="BQ327" i="2"/>
  <c r="BQ328" i="2"/>
  <c r="BQ826" i="2"/>
  <c r="BQ694" i="2"/>
  <c r="BD278" i="1"/>
  <c r="BQ329" i="2"/>
  <c r="BQ85" i="2"/>
  <c r="BD786" i="1"/>
  <c r="BD555" i="1"/>
  <c r="AK84" i="5"/>
  <c r="BD163" i="1"/>
  <c r="AK198" i="5"/>
  <c r="AG267" i="6"/>
  <c r="BD361" i="1"/>
  <c r="AK152" i="5"/>
  <c r="BD95" i="1"/>
  <c r="BQ150" i="2"/>
  <c r="BQ186" i="2"/>
  <c r="BD674" i="1"/>
  <c r="BQ455" i="2"/>
  <c r="BD358" i="1"/>
  <c r="BQ801" i="2"/>
  <c r="BQ337" i="2"/>
  <c r="AK128" i="5"/>
  <c r="BD464" i="1"/>
  <c r="BQ62" i="2"/>
  <c r="BQ95" i="2"/>
  <c r="BQ111" i="2"/>
  <c r="BD820" i="1"/>
  <c r="BQ511" i="2"/>
  <c r="AG139" i="6"/>
  <c r="AG156" i="6"/>
  <c r="AK275" i="5"/>
  <c r="AG136" i="6"/>
  <c r="AG70" i="6"/>
  <c r="BQ384" i="2"/>
  <c r="BQ625" i="2"/>
  <c r="AK49" i="5"/>
  <c r="AG290" i="6"/>
  <c r="BQ727" i="2"/>
  <c r="BQ194" i="2"/>
  <c r="BQ272" i="2"/>
  <c r="BD728" i="1"/>
  <c r="BQ819" i="2"/>
  <c r="BD381" i="1"/>
  <c r="AK58" i="5"/>
  <c r="BQ64" i="2"/>
  <c r="BQ624" i="2"/>
  <c r="BQ820" i="2"/>
  <c r="BQ368" i="2"/>
  <c r="AG45" i="6"/>
  <c r="BD833" i="1"/>
  <c r="BD832" i="1"/>
  <c r="BD80" i="1"/>
  <c r="AG43" i="6"/>
  <c r="AG262" i="6"/>
  <c r="BQ292" i="2"/>
  <c r="BQ669" i="2"/>
  <c r="BD147" i="1"/>
  <c r="AK106" i="5"/>
  <c r="AG222" i="6"/>
  <c r="BQ467" i="2"/>
  <c r="BD770" i="1"/>
  <c r="BQ523" i="2"/>
  <c r="BQ808" i="2"/>
  <c r="BD601" i="1"/>
  <c r="BD632" i="1"/>
  <c r="BD712" i="1"/>
  <c r="BD655" i="1"/>
  <c r="AK213" i="5"/>
  <c r="AG277" i="6"/>
  <c r="AG191" i="6"/>
  <c r="AG95" i="6"/>
  <c r="BD582" i="1"/>
  <c r="BD520" i="1"/>
  <c r="AG205" i="6"/>
  <c r="AG91" i="6"/>
  <c r="BQ544" i="2"/>
  <c r="BQ240" i="2"/>
  <c r="BD126" i="1"/>
  <c r="AG111" i="6"/>
  <c r="AK279" i="5"/>
  <c r="BD471" i="1"/>
  <c r="AK118" i="5"/>
  <c r="AK173" i="5"/>
  <c r="BD31" i="1"/>
  <c r="BD476" i="1"/>
  <c r="BD762" i="1"/>
  <c r="AG220" i="6"/>
  <c r="BQ635" i="2"/>
  <c r="AG281" i="6"/>
  <c r="BD258" i="1"/>
  <c r="BD74" i="1"/>
  <c r="BD273" i="1"/>
  <c r="BD446" i="1"/>
  <c r="BQ607" i="2"/>
  <c r="BQ441" i="2"/>
  <c r="BD314" i="1"/>
  <c r="BQ587" i="2"/>
  <c r="AG127" i="6"/>
  <c r="BD775" i="1"/>
  <c r="BD107" i="1"/>
  <c r="BD533" i="1"/>
  <c r="BD759" i="1"/>
  <c r="AG256" i="6"/>
  <c r="BD92" i="1"/>
  <c r="BQ688" i="2"/>
  <c r="AG158" i="6"/>
  <c r="BQ815" i="2"/>
  <c r="AG221" i="6"/>
  <c r="BD668" i="1"/>
  <c r="BQ385" i="2"/>
  <c r="BQ630" i="2"/>
  <c r="AG123" i="6"/>
  <c r="AK31" i="5"/>
  <c r="BQ34" i="2"/>
  <c r="AG199" i="6"/>
  <c r="BD263" i="1"/>
  <c r="BQ39" i="2"/>
  <c r="BQ656" i="2"/>
  <c r="BD629" i="1"/>
  <c r="AG110" i="6"/>
  <c r="BD456" i="1"/>
  <c r="BQ297" i="2"/>
  <c r="BD836" i="1"/>
  <c r="BQ770" i="2"/>
  <c r="BD496" i="1"/>
  <c r="AK221" i="5"/>
  <c r="BQ475" i="2"/>
  <c r="AK133" i="5"/>
  <c r="BD688" i="1"/>
  <c r="BQ287" i="2"/>
  <c r="BD424" i="1"/>
  <c r="AG213" i="6"/>
  <c r="BQ655" i="2"/>
  <c r="BD239" i="1"/>
  <c r="AG284" i="6"/>
  <c r="BQ224" i="2"/>
  <c r="AK115" i="5"/>
  <c r="BD758" i="1"/>
  <c r="BD370" i="1"/>
  <c r="BD633" i="1"/>
  <c r="BQ434" i="2"/>
  <c r="AG187" i="6"/>
  <c r="BD751" i="1"/>
  <c r="AK218" i="5"/>
  <c r="AK141" i="5"/>
  <c r="AG164" i="6"/>
  <c r="BQ422" i="2"/>
  <c r="BQ106" i="2"/>
  <c r="BQ258" i="2"/>
  <c r="BD102" i="1"/>
  <c r="BD158" i="1"/>
  <c r="BQ570" i="2"/>
  <c r="BD650" i="1"/>
  <c r="BQ101" i="2"/>
  <c r="AG66" i="6"/>
  <c r="BQ235" i="2"/>
  <c r="BD175" i="1"/>
  <c r="BQ790" i="2"/>
  <c r="BD448" i="1"/>
  <c r="BD656" i="1"/>
  <c r="AG53" i="6"/>
  <c r="BQ615" i="2"/>
  <c r="BQ619" i="2"/>
  <c r="AK88" i="5"/>
  <c r="BD301" i="1"/>
  <c r="BQ394" i="2"/>
  <c r="AK153" i="5"/>
  <c r="BQ581" i="2"/>
  <c r="BQ105" i="2"/>
  <c r="BQ810" i="2"/>
  <c r="AG46" i="6"/>
  <c r="AG175" i="6"/>
  <c r="BQ103" i="2"/>
  <c r="BD554" i="1"/>
  <c r="BD799" i="1"/>
  <c r="BD54" i="1"/>
  <c r="BD149" i="1"/>
  <c r="BD588" i="1"/>
  <c r="AK81" i="5"/>
  <c r="BQ264" i="2"/>
  <c r="BQ37" i="2"/>
  <c r="BQ406" i="2"/>
  <c r="AG246" i="6"/>
  <c r="BQ398" i="2"/>
  <c r="BD705" i="1"/>
  <c r="AK85" i="5"/>
  <c r="AK63" i="5"/>
  <c r="BD119" i="1"/>
  <c r="BQ279" i="2"/>
  <c r="BQ70" i="2"/>
  <c r="BD195" i="1"/>
  <c r="BQ675" i="2"/>
  <c r="BQ494" i="2"/>
  <c r="BQ127" i="2"/>
  <c r="BD388" i="1"/>
  <c r="BD649" i="1"/>
  <c r="BD793" i="1"/>
  <c r="BQ778" i="2"/>
  <c r="BD519" i="1"/>
  <c r="BQ334" i="2"/>
  <c r="AK97" i="5"/>
  <c r="BQ634" i="2"/>
  <c r="BQ839" i="2"/>
  <c r="BQ430" i="2"/>
  <c r="BD237" i="1"/>
  <c r="AK138" i="5"/>
  <c r="BQ775" i="2"/>
  <c r="BD384" i="1"/>
  <c r="BQ193" i="2"/>
  <c r="BQ83" i="2"/>
  <c r="BQ419" i="2"/>
  <c r="BQ671" i="2"/>
  <c r="BD741" i="1"/>
  <c r="AG133" i="6"/>
  <c r="BQ68" i="2"/>
  <c r="BQ661" i="2"/>
  <c r="AG170" i="6"/>
  <c r="AK131" i="5"/>
  <c r="BQ141" i="2"/>
  <c r="AK127" i="5"/>
  <c r="BD818" i="1"/>
  <c r="BD174" i="1"/>
  <c r="AG135" i="6"/>
  <c r="AG180" i="6"/>
  <c r="BD142" i="1"/>
  <c r="AG83" i="6"/>
  <c r="BQ308" i="2"/>
  <c r="AK238" i="5"/>
  <c r="BD575" i="1"/>
  <c r="BD328" i="1"/>
  <c r="BQ195" i="2"/>
  <c r="BQ60" i="2"/>
  <c r="BQ782" i="2"/>
  <c r="BD369" i="1"/>
  <c r="AG85" i="6"/>
  <c r="BD415" i="1"/>
  <c r="AK182" i="5"/>
  <c r="BD548" i="1"/>
  <c r="BQ393" i="2"/>
  <c r="BD662" i="1"/>
  <c r="BD329" i="1"/>
  <c r="BD724" i="1"/>
  <c r="BQ315" i="2"/>
  <c r="BD809" i="1"/>
  <c r="BQ463" i="2"/>
  <c r="BD798" i="1"/>
  <c r="BD665" i="1"/>
  <c r="BQ155" i="2"/>
  <c r="BQ407" i="2"/>
  <c r="BD804" i="1"/>
  <c r="AG181" i="6"/>
  <c r="BQ174" i="2"/>
  <c r="BQ184" i="2"/>
  <c r="BD270" i="1"/>
  <c r="BQ80" i="2"/>
  <c r="BQ156" i="2"/>
  <c r="BQ732" i="2"/>
  <c r="BQ638" i="2"/>
  <c r="BD648" i="1"/>
  <c r="BQ75" i="2"/>
  <c r="BD774" i="1"/>
  <c r="BD714" i="1"/>
  <c r="BQ631" i="2"/>
  <c r="BD719" i="1"/>
  <c r="BD73" i="1"/>
  <c r="BQ519" i="2"/>
  <c r="BD109" i="1"/>
  <c r="AK167" i="5"/>
  <c r="BD232" i="1"/>
  <c r="BD592" i="1"/>
  <c r="AK273" i="5"/>
  <c r="BQ663" i="2"/>
  <c r="BQ548" i="2"/>
  <c r="BQ44" i="2"/>
  <c r="AK137" i="5"/>
  <c r="BD116" i="1"/>
  <c r="BQ321" i="2"/>
  <c r="BD413" i="1"/>
  <c r="AK35" i="5"/>
  <c r="BQ40" i="2"/>
  <c r="AK239" i="5"/>
  <c r="BQ498" i="2"/>
  <c r="BD409" i="1"/>
  <c r="BD252" i="1"/>
  <c r="BD357" i="1"/>
  <c r="BD58" i="1"/>
  <c r="BQ382" i="2"/>
  <c r="BD130" i="1"/>
  <c r="BD543" i="1"/>
  <c r="BQ722" i="2"/>
  <c r="BQ543" i="2"/>
  <c r="BD564" i="1"/>
  <c r="AG217" i="6"/>
  <c r="BD550" i="1"/>
  <c r="BQ288" i="2"/>
  <c r="AK87" i="5"/>
  <c r="BQ660" i="2"/>
  <c r="AK227" i="5"/>
  <c r="AK59" i="5"/>
  <c r="BQ318" i="2"/>
  <c r="BD608" i="1"/>
  <c r="AK201" i="5"/>
  <c r="AG79" i="6"/>
  <c r="BD602" i="1"/>
  <c r="AG183" i="6"/>
  <c r="BD807" i="1"/>
  <c r="BQ779" i="2"/>
  <c r="BD726" i="1"/>
  <c r="BQ395" i="2"/>
  <c r="BD223" i="1"/>
  <c r="BQ668" i="2"/>
  <c r="BQ350" i="2"/>
  <c r="BQ768" i="2"/>
  <c r="BD242" i="1"/>
  <c r="AK254" i="5"/>
  <c r="BQ797" i="2"/>
  <c r="BQ257" i="2"/>
  <c r="AK91" i="5"/>
  <c r="BD69" i="1"/>
  <c r="BQ814" i="2"/>
  <c r="AG114" i="6"/>
  <c r="BQ844" i="2"/>
  <c r="BD487" i="1"/>
  <c r="BD419" i="1"/>
  <c r="AK57" i="5"/>
  <c r="BD236" i="1"/>
  <c r="BD336" i="1"/>
  <c r="BQ637" i="2"/>
  <c r="BQ685" i="2"/>
  <c r="BD404" i="1"/>
  <c r="AK111" i="5"/>
  <c r="BD738" i="1"/>
  <c r="BQ232" i="2"/>
  <c r="BQ651" i="2"/>
  <c r="BQ310" i="2"/>
  <c r="AK172" i="5"/>
  <c r="BD561" i="1"/>
  <c r="BD316" i="1"/>
  <c r="BQ650" i="2"/>
  <c r="AK66" i="5"/>
  <c r="BD444" i="1"/>
  <c r="BD42" i="1"/>
  <c r="AG149" i="6"/>
  <c r="AK241" i="5"/>
  <c r="BD387" i="1"/>
  <c r="AK33" i="5"/>
  <c r="BD106" i="1"/>
  <c r="BQ180" i="2"/>
  <c r="BD376" i="1"/>
  <c r="BQ555" i="2"/>
  <c r="BQ743" i="2"/>
  <c r="BQ560" i="2"/>
  <c r="BQ480" i="2"/>
  <c r="AK102" i="5"/>
  <c r="BQ429" i="2"/>
  <c r="BD739" i="1"/>
  <c r="AK52" i="5"/>
  <c r="AK261" i="5"/>
  <c r="AG160" i="6"/>
  <c r="BD721" i="1"/>
  <c r="BQ654" i="2"/>
  <c r="BQ695" i="2"/>
  <c r="BQ433" i="2"/>
  <c r="BD230" i="1"/>
  <c r="BQ54" i="2"/>
  <c r="BD137" i="1"/>
  <c r="BD218" i="1"/>
  <c r="AG131" i="6"/>
  <c r="AK38" i="5"/>
  <c r="BQ96" i="2"/>
  <c r="BD700" i="1"/>
  <c r="BQ626" i="2"/>
  <c r="BD501" i="1"/>
  <c r="BD472" i="1"/>
  <c r="BD335" i="1"/>
  <c r="BD776" i="1"/>
  <c r="BD597" i="1"/>
  <c r="BD567" i="1"/>
  <c r="BQ375" i="2"/>
  <c r="BD715" i="1"/>
  <c r="BD327" i="1"/>
  <c r="BQ589" i="2"/>
  <c r="BD261" i="1"/>
  <c r="AG219" i="6"/>
  <c r="BD241" i="1"/>
  <c r="AG108" i="6"/>
  <c r="BD494" i="1"/>
  <c r="AK223" i="5"/>
  <c r="BD557" i="1"/>
  <c r="BQ667" i="2"/>
  <c r="AG165" i="6"/>
  <c r="AG93" i="6"/>
  <c r="BD502" i="1"/>
  <c r="BD193" i="1"/>
  <c r="BQ470" i="2"/>
  <c r="AG68" i="6"/>
  <c r="BQ131" i="2"/>
  <c r="BD183" i="1"/>
  <c r="BD245" i="1"/>
  <c r="BD297" i="1"/>
  <c r="AK240" i="5"/>
  <c r="BQ396" i="2"/>
  <c r="BQ360" i="2"/>
  <c r="AK281" i="5"/>
  <c r="BQ276" i="2"/>
  <c r="BQ78" i="2"/>
  <c r="AK199" i="5"/>
  <c r="BQ583" i="2"/>
  <c r="BD801" i="1"/>
  <c r="BQ403" i="2"/>
  <c r="BD571" i="1"/>
  <c r="BQ27" i="2" l="1" a="1"/>
  <c r="BQ27" i="2" s="1"/>
  <c r="BQ28" i="2"/>
  <c r="AK28" i="5"/>
  <c r="AK27" i="5" a="1"/>
  <c r="AK27" i="5" s="1"/>
  <c r="AG27" i="6" a="1"/>
  <c r="AG27" i="6" s="1"/>
  <c r="AG28" i="6"/>
  <c r="BD27" i="1" a="1"/>
  <c r="BD27" i="1" s="1"/>
  <c r="BD28" i="1"/>
  <c r="X6" i="8"/>
  <c r="X6" i="8" a="1"/>
  <c r="W6" i="20"/>
  <c r="P5" i="2"/>
  <c r="W6" i="20" a="1"/>
  <c r="P5" i="2" a="1"/>
  <c r="H7" i="9"/>
  <c r="K7" i="9"/>
  <c r="X6" i="16"/>
  <c r="X6" i="16" a="1"/>
  <c r="X6" i="7"/>
  <c r="X6" i="7" a="1"/>
  <c r="W6" i="7"/>
  <c r="P5" i="5"/>
  <c r="H3" i="9"/>
  <c r="W6" i="7" a="1"/>
  <c r="P5" i="5" a="1"/>
  <c r="H5" i="9"/>
  <c r="K5" i="9"/>
  <c r="K3" i="9"/>
  <c r="X6" i="20"/>
  <c r="X6" i="20" a="1"/>
  <c r="P5" i="1"/>
  <c r="P5" i="1" a="1"/>
  <c r="W6" i="16"/>
  <c r="W6" i="16" a="1"/>
  <c r="P5" i="6"/>
  <c r="P5" i="6" a="1"/>
  <c r="W6" i="8"/>
  <c r="W6" i="8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<sst xmlns="http://schemas.openxmlformats.org/spreadsheetml/2006/main" count="61816" uniqueCount="4103">
  <si>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</si>
  <si>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</si>
  <si>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</si>
  <si>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</si>
  <si>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</si>
  <si>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</si>
  <si>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</si>
  <si>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</si>
  <si>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</si>
  <si>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</si>
  <si>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</si>
  <si>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</si>
  <si>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</si>
  <si>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</si>
  <si>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</si>
  <si>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</si>
  <si>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</si>
  <si>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</si>
  <si>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</si>
  <si>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</si>
  <si>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</si>
  <si>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</si>
  <si>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</si>
  <si>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</si>
  <si>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</si>
  <si>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</si>
  <si>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</si>
  <si>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</si>
  <si>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</si>
  <si>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</si>
  <si>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</si>
  <si>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</si>
  <si>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</si>
  <si>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</si>
  <si>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</si>
  <si>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</si>
  <si>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</si>
  <si>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</si>
  <si>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</si>
  <si>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</si>
  <si>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</si>
  <si>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</si>
  <si>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</si>
  <si>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</si>
  <si>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</si>
  <si>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</si>
  <si>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</si>
  <si>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</si>
  <si>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</si>
  <si>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</si>
  <si>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</si>
  <si>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</si>
  <si>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</si>
  <si>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</si>
  <si>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</si>
  <si>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</si>
  <si>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</si>
  <si>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</si>
  <si>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</si>
  <si>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</si>
  <si>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</si>
  <si>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</si>
  <si>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</si>
  <si>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</si>
  <si>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</si>
  <si>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</si>
  <si>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</si>
  <si>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</si>
  <si>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</si>
  <si>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</si>
  <si>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</si>
  <si>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</si>
  <si>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</si>
  <si>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</si>
  <si>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</si>
  <si>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</si>
  <si>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</si>
  <si>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</si>
  <si>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</si>
  <si>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</si>
  <si>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</si>
  <si>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</si>
  <si>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</si>
  <si>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</si>
  <si>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</si>
  <si>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</si>
  <si>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</si>
  <si>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</si>
  <si>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</si>
  <si>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</si>
  <si>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</si>
  <si>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</si>
  <si>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</si>
  <si>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</si>
  <si>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</si>
  <si>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</si>
  <si>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</si>
  <si>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</si>
  <si>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</si>
  <si>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</si>
  <si>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</si>
  <si>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</si>
  <si>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</si>
  <si>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</si>
  <si>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</si>
  <si>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</si>
  <si>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</si>
  <si>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</si>
  <si>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</si>
  <si>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</si>
  <si>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</si>
  <si>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</si>
  <si>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</si>
  <si>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</si>
  <si>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</si>
  <si>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</si>
  <si>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</si>
  <si>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</si>
  <si>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</si>
  <si>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</si>
  <si>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</si>
  <si>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</si>
  <si>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</si>
  <si>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</si>
  <si>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</si>
  <si>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</si>
  <si>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</si>
  <si>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</si>
  <si>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</si>
  <si>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</si>
  <si>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</si>
  <si>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</si>
  <si>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</si>
  <si>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</si>
  <si>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</si>
  <si>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</si>
  <si>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</si>
  <si>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</si>
  <si>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</si>
  <si>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</si>
  <si>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</si>
  <si>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</si>
  <si>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</si>
  <si>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</si>
  <si>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</si>
  <si>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</si>
  <si>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</si>
  <si>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</si>
  <si>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</si>
  <si>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</si>
  <si>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</si>
  <si>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</si>
  <si>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</si>
  <si>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</si>
  <si>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</si>
  <si>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</si>
  <si>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</si>
  <si>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</si>
  <si>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</si>
  <si>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</si>
  <si>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</si>
  <si>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</si>
  <si>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</si>
  <si>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</si>
  <si>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</si>
  <si>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</si>
  <si>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</si>
  <si>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</si>
  <si>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</si>
  <si>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</si>
  <si>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</si>
  <si>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</si>
  <si>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</si>
  <si>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</si>
  <si>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</si>
  <si>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</si>
  <si>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</si>
  <si>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</si>
  <si>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</si>
  <si>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</si>
  <si>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</si>
  <si>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</si>
  <si>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</si>
  <si>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</si>
  <si>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</si>
  <si>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</si>
  <si>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</si>
  <si>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</si>
  <si>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</si>
  <si>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</si>
  <si>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</si>
  <si>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</si>
  <si>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</si>
  <si>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</si>
  <si>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</si>
  <si>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</si>
  <si>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</si>
  <si>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</si>
  <si>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</si>
  <si>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</si>
  <si>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</si>
  <si>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</si>
  <si>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</si>
  <si>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</si>
  <si>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</si>
  <si>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</si>
  <si>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</si>
  <si>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</si>
  <si>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</si>
  <si>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</si>
  <si>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</si>
  <si>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</si>
  <si>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</si>
  <si>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</si>
  <si>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</si>
  <si>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</si>
  <si>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</si>
  <si>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</si>
  <si>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</si>
  <si>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</si>
  <si>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</si>
  <si>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</si>
  <si>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</si>
  <si>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</si>
  <si>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</si>
  <si>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</si>
  <si>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</si>
  <si>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</si>
  <si>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</si>
  <si>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</si>
  <si>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</si>
  <si>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</si>
  <si>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</si>
  <si>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</si>
  <si>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</si>
  <si>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</si>
  <si>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</si>
  <si>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</si>
  <si>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</si>
  <si>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</si>
  <si>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</si>
  <si>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</si>
  <si>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</si>
  <si>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</si>
  <si>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</si>
  <si>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</si>
  <si>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</si>
  <si>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</si>
  <si>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</si>
  <si>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</si>
  <si>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</si>
  <si>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</si>
  <si>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</si>
  <si>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</si>
  <si>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</si>
  <si>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</si>
  <si>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</si>
  <si>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</si>
  <si>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</si>
  <si>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</si>
  <si>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</si>
  <si>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</si>
  <si>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</si>
  <si>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</si>
  <si>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</si>
  <si>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</si>
  <si>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</si>
  <si>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</si>
  <si>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</si>
  <si>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</si>
  <si>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</si>
  <si>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</si>
  <si>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</si>
  <si>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</si>
  <si>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</si>
  <si>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</si>
  <si>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</si>
  <si>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</si>
  <si>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</si>
  <si>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</si>
  <si>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</si>
  <si>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</si>
  <si>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</si>
  <si>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</si>
  <si>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</si>
  <si>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</si>
  <si>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</si>
  <si>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</si>
  <si>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</si>
  <si>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</si>
  <si>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</si>
  <si>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</si>
  <si>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</si>
  <si>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</si>
  <si>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</si>
  <si>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</si>
  <si>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</si>
  <si>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</si>
  <si>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</si>
  <si>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</si>
  <si>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</si>
  <si>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</si>
  <si>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</si>
  <si>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</si>
  <si>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</si>
  <si>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</si>
  <si>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</si>
  <si>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</si>
  <si>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</si>
  <si>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</si>
  <si>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</si>
  <si>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</si>
  <si>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</si>
  <si>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</si>
  <si>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</si>
  <si>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</si>
  <si>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</si>
  <si>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</si>
  <si>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</si>
  <si>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</si>
  <si>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</si>
  <si>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</si>
  <si>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</si>
  <si>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</si>
  <si>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</si>
  <si>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</si>
  <si>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</si>
  <si>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</si>
  <si>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</si>
  <si>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</si>
  <si>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</si>
  <si>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</si>
  <si>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</si>
  <si>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</si>
  <si>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</si>
  <si>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</si>
  <si>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</si>
  <si>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</si>
  <si>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</si>
  <si>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</si>
  <si>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</si>
  <si>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</si>
  <si>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</si>
  <si>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</si>
  <si>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</si>
  <si>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</si>
  <si>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</si>
  <si>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</si>
  <si>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</si>
  <si>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</si>
  <si>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</si>
  <si>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</si>
  <si>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</si>
  <si>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</si>
  <si>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</si>
  <si>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</si>
  <si>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</si>
  <si>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</si>
  <si>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</si>
  <si>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</si>
  <si>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</si>
  <si>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</si>
  <si>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</si>
  <si>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</si>
  <si>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</si>
  <si>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</si>
  <si>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</si>
  <si>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</si>
  <si>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</si>
  <si>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</si>
  <si>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</si>
  <si>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</si>
  <si>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</si>
  <si>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</si>
  <si>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</si>
  <si>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</si>
  <si>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</si>
  <si>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</si>
  <si>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</si>
  <si>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</si>
  <si>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</si>
  <si>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</si>
  <si>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</si>
  <si>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</si>
  <si>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</si>
  <si>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</si>
  <si>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</si>
  <si>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</si>
  <si>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</si>
  <si>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</si>
  <si>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</si>
  <si>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</si>
  <si>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</si>
  <si>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</si>
  <si>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</si>
  <si>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</si>
  <si>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</si>
  <si>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</si>
  <si>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</si>
  <si>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</si>
  <si>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</si>
  <si>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</si>
  <si>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</si>
  <si>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</si>
  <si>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</si>
  <si>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</si>
  <si>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</si>
  <si>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</si>
  <si>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</si>
  <si>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</si>
  <si>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</si>
  <si>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</si>
  <si>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</si>
  <si>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</si>
  <si>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</si>
  <si>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</si>
  <si>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</si>
  <si>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</si>
  <si>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</si>
  <si>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</si>
  <si>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</si>
  <si>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</si>
  <si>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</si>
  <si>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</si>
  <si>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</si>
  <si>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</si>
  <si>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</si>
  <si>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</si>
  <si>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</si>
  <si>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</si>
  <si>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</si>
  <si>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</si>
  <si>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</si>
  <si>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</si>
  <si>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</si>
  <si>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</si>
  <si>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</si>
  <si>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</si>
  <si>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</si>
  <si>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</si>
  <si>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</si>
  <si>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</si>
  <si>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</si>
  <si>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</si>
  <si>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</si>
  <si>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</si>
  <si>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</si>
  <si>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</si>
  <si>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</si>
  <si>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</si>
  <si>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</si>
  <si>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</si>
  <si>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</si>
  <si>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</si>
  <si>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</si>
  <si>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</si>
  <si>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</si>
  <si>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</si>
  <si>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</si>
  <si>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</si>
  <si>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</si>
  <si>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</si>
  <si>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</si>
  <si>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</si>
  <si>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</si>
  <si>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</si>
  <si>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</si>
  <si>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</si>
  <si>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</si>
  <si>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</si>
  <si>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</si>
  <si>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</si>
  <si>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</si>
  <si>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</si>
  <si>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</si>
  <si>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</si>
  <si>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</si>
  <si>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</si>
  <si>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</si>
  <si>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</si>
  <si>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</si>
  <si>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</si>
  <si>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</si>
  <si>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</si>
  <si>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</si>
  <si>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</si>
  <si>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</si>
  <si>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</si>
  <si>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</si>
  <si>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</si>
  <si>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</si>
  <si>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</si>
  <si>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</si>
  <si>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</si>
  <si>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</si>
  <si>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</si>
  <si>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</si>
  <si>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</si>
  <si>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</si>
  <si>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</si>
  <si>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</si>
  <si>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</si>
  <si>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</si>
  <si>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</si>
  <si>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</si>
  <si>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</si>
  <si>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</si>
  <si>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</si>
  <si>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</si>
  <si>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</si>
  <si>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</si>
  <si>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</si>
  <si>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</si>
  <si>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</si>
  <si>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</si>
  <si>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</si>
  <si>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</si>
  <si>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</si>
  <si>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</si>
  <si>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</si>
  <si>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</si>
  <si>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</si>
  <si>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</si>
  <si>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</si>
  <si>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</si>
  <si>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</si>
  <si>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</si>
  <si>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</si>
  <si>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</si>
  <si>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</si>
  <si>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</si>
  <si>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</si>
  <si>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</si>
  <si>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</si>
  <si>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</si>
  <si>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</si>
  <si>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</si>
  <si>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</si>
  <si>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</si>
  <si>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</si>
  <si>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</si>
  <si>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</si>
  <si>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</si>
  <si>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</si>
  <si>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</si>
  <si>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</si>
  <si>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</si>
  <si>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</si>
  <si>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</si>
  <si>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</si>
  <si>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</si>
  <si>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</si>
  <si>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</si>
  <si>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</si>
  <si>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</si>
  <si>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</si>
  <si>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</si>
  <si>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</si>
  <si>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</si>
  <si>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</si>
  <si>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</si>
  <si>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</si>
  <si>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</si>
  <si>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</si>
  <si>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</si>
  <si>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</si>
  <si>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</si>
  <si>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</si>
  <si>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</si>
  <si>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</si>
  <si>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</si>
  <si>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</si>
  <si>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</si>
  <si>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</si>
  <si>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</si>
  <si>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</si>
  <si>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</si>
  <si>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</si>
  <si>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</si>
  <si>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</si>
  <si>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</si>
  <si>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</si>
  <si>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</si>
  <si>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</si>
  <si>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</si>
  <si>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</si>
  <si>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</si>
  <si>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</si>
  <si>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</si>
  <si>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</si>
  <si>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</si>
  <si>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</si>
  <si>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</si>
  <si>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</si>
  <si>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</si>
  <si>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</si>
  <si>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</si>
  <si>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</si>
  <si>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</si>
  <si>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</si>
  <si>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</si>
  <si>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</si>
  <si>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</si>
  <si>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</si>
  <si>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</si>
  <si>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</si>
  <si>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</si>
  <si>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</si>
  <si>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</si>
  <si>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</si>
  <si>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</si>
  <si>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</si>
  <si>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</si>
  <si>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</si>
  <si>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</si>
  <si>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</si>
  <si>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</si>
  <si>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</si>
  <si>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</si>
  <si>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</si>
  <si>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</si>
  <si>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</si>
  <si>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</si>
  <si>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</si>
  <si>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</si>
  <si>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</si>
  <si>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</si>
  <si>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</si>
  <si>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</si>
  <si>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</si>
  <si>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</si>
  <si>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</si>
  <si>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</si>
  <si>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</si>
  <si>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</si>
  <si>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</si>
  <si>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</si>
  <si>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</si>
  <si>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</si>
  <si>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</si>
  <si>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</si>
  <si>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</si>
  <si>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</si>
  <si>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</si>
  <si>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</si>
  <si>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</si>
  <si>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</si>
  <si>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</si>
  <si>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</si>
  <si>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</si>
  <si>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</si>
  <si>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</si>
  <si>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</si>
  <si>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</si>
  <si>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</si>
  <si>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</si>
  <si>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</si>
  <si>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</si>
  <si>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</si>
  <si>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</si>
  <si>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</si>
  <si>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</si>
  <si>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</si>
  <si>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</si>
  <si>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</si>
  <si>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</si>
  <si>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</si>
  <si>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</si>
  <si>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</si>
  <si>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</si>
  <si>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</si>
  <si>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</si>
  <si>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</si>
  <si>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</si>
  <si>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</si>
  <si>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</si>
  <si>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</si>
  <si>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</si>
  <si>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</si>
  <si>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</si>
  <si>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</si>
  <si>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</si>
  <si>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</si>
  <si>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</si>
  <si>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</si>
  <si>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</si>
  <si>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</si>
  <si>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</si>
  <si>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</si>
  <si>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</si>
  <si>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</si>
  <si>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</si>
  <si>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</si>
  <si>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</si>
  <si>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</si>
  <si>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</si>
  <si>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</si>
  <si>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</si>
  <si>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</si>
  <si>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</si>
  <si>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</si>
  <si>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</si>
  <si>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</si>
  <si>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</si>
  <si>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</si>
  <si>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</si>
  <si>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</si>
  <si>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</si>
  <si>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</si>
  <si>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</si>
  <si>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</si>
  <si>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</si>
  <si>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</si>
  <si>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</si>
  <si>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</si>
  <si>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</si>
  <si>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</si>
  <si>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</si>
  <si>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</si>
  <si>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</si>
  <si>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</si>
  <si>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</si>
  <si>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</si>
  <si>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</si>
  <si>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</si>
  <si>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</si>
  <si>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</si>
  <si>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</si>
  <si>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</si>
  <si>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</si>
  <si>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</si>
  <si>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</si>
  <si>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</si>
  <si>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</si>
  <si>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</si>
  <si>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</si>
  <si>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</si>
  <si>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</si>
  <si>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</si>
  <si>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</si>
  <si>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</si>
  <si>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</si>
  <si>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</si>
  <si>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</si>
  <si>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</si>
  <si>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</si>
  <si>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</si>
  <si>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</si>
  <si>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</si>
  <si>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</si>
  <si>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</si>
  <si>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</si>
  <si>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</si>
  <si>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</si>
  <si>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</si>
  <si>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</si>
  <si>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</si>
  <si>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</si>
  <si>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</si>
  <si>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</si>
  <si>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</si>
  <si>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</si>
  <si>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</si>
  <si>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</si>
  <si>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</si>
  <si>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</si>
  <si>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</si>
  <si>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</si>
  <si>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</si>
  <si>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</si>
  <si>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</si>
  <si>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</si>
  <si>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</si>
  <si>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</si>
  <si>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</si>
  <si>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</si>
  <si>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</si>
  <si>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</si>
  <si>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</si>
  <si>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</si>
  <si>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</si>
  <si>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</si>
  <si>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</si>
  <si>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</si>
  <si>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</si>
  <si>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</si>
  <si>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</si>
  <si>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</si>
  <si>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</si>
  <si>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</si>
  <si>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</si>
  <si>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</si>
  <si>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</si>
  <si>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</si>
  <si>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</si>
  <si>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</si>
  <si>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</si>
  <si>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</si>
  <si>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</si>
  <si>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</si>
  <si>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</si>
  <si>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</si>
  <si>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</si>
  <si>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</si>
  <si>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</si>
  <si>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</si>
  <si>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</si>
  <si>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</si>
  <si>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</si>
  <si>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</si>
  <si>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</si>
  <si>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</si>
  <si>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</si>
  <si>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</si>
  <si>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</si>
  <si>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</si>
  <si>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</si>
  <si>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</si>
  <si>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</si>
  <si>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</si>
  <si>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</si>
  <si>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</si>
  <si>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</si>
  <si>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</si>
  <si>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</si>
  <si>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</si>
  <si>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</si>
  <si>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</si>
  <si>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</si>
  <si>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</si>
  <si>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</si>
  <si>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</si>
  <si>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</si>
  <si>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</si>
  <si>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</si>
  <si>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</si>
  <si>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</si>
  <si>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</si>
  <si>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</si>
  <si>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</si>
  <si>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</si>
  <si>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</si>
  <si>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</si>
  <si>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</si>
  <si>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</si>
  <si>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</si>
  <si>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</si>
  <si>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</si>
  <si>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</si>
  <si>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</si>
  <si>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</si>
  <si>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</si>
  <si>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</si>
  <si>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</si>
  <si>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</si>
  <si>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</si>
  <si>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</si>
  <si>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</si>
  <si>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</si>
  <si>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</si>
  <si>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</si>
  <si>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</si>
  <si>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</si>
  <si>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</si>
  <si>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</si>
  <si>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</si>
  <si>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</si>
  <si>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</si>
  <si>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</si>
  <si>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</si>
  <si>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</si>
  <si>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</si>
  <si>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</si>
  <si>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</si>
  <si>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</si>
  <si>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</si>
  <si>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</si>
  <si>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</si>
  <si>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</si>
  <si>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</si>
  <si>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</si>
  <si>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</si>
  <si>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</si>
  <si>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</si>
  <si>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</si>
  <si>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</si>
  <si>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</si>
  <si>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</si>
  <si>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</si>
  <si>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</si>
  <si>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</si>
  <si>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</si>
  <si>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</si>
  <si>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</si>
  <si>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</si>
  <si>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</si>
  <si>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</si>
  <si>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</si>
  <si>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</si>
  <si>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</si>
  <si>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</si>
  <si>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</si>
  <si>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</si>
  <si>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</si>
  <si>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</si>
  <si>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</si>
  <si>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</si>
  <si>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</si>
  <si>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</si>
  <si>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</si>
  <si>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</si>
  <si>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</si>
  <si>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</si>
  <si>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</si>
  <si>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</si>
  <si>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</si>
  <si>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</si>
  <si>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</si>
  <si>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</si>
  <si>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</si>
  <si>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</si>
  <si>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</si>
  <si>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</si>
  <si>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</si>
  <si>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</si>
  <si>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</si>
  <si>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</si>
  <si>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</si>
  <si>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</si>
  <si>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</si>
  <si>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</si>
  <si>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</si>
  <si>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</si>
  <si>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</si>
  <si>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</si>
  <si>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</si>
  <si>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</si>
  <si>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</si>
  <si>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</si>
  <si>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</si>
  <si>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</si>
  <si>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</si>
  <si>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</si>
  <si>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</si>
  <si>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</si>
  <si>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</si>
  <si>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</si>
  <si>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</si>
  <si>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</si>
  <si>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</si>
  <si>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</si>
  <si>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</si>
  <si>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</si>
  <si>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</si>
  <si>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</si>
  <si>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</si>
  <si>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</si>
  <si>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</si>
  <si>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</si>
  <si>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</si>
  <si>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</si>
  <si>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</si>
  <si>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</si>
  <si>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</si>
  <si>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</si>
  <si>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</si>
  <si>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</si>
  <si>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</si>
  <si>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</si>
  <si>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</si>
  <si>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</si>
  <si>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</si>
  <si>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</si>
  <si>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</si>
  <si>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</si>
  <si>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</si>
  <si>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</si>
  <si>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</si>
  <si>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</si>
  <si>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</si>
  <si>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</si>
  <si>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</si>
  <si>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</si>
  <si>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</si>
  <si>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</si>
  <si>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</si>
  <si>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</si>
  <si>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</si>
  <si>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</si>
  <si>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</si>
  <si>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</si>
  <si>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</si>
  <si>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</si>
  <si>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</si>
  <si>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</si>
  <si>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</si>
  <si>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</si>
  <si>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</si>
  <si>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</si>
  <si>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</si>
  <si>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</si>
  <si>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</si>
  <si>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</si>
  <si>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</si>
  <si>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</si>
  <si>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</si>
  <si>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</si>
  <si>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</si>
  <si>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</si>
  <si>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</si>
  <si>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</si>
  <si>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</si>
  <si>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</si>
  <si>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</si>
  <si>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</si>
  <si>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</si>
  <si>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</si>
  <si>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</si>
  <si>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</si>
  <si>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</si>
  <si>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</si>
  <si>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</si>
  <si>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</si>
  <si>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</si>
  <si>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</si>
  <si>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</si>
  <si>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</si>
  <si>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</si>
  <si>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</si>
  <si>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</si>
  <si>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</si>
  <si>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</si>
  <si>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</si>
  <si>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</si>
  <si>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</si>
  <si>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</si>
  <si>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</si>
  <si>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</si>
  <si>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</si>
  <si>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</si>
  <si>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</si>
  <si>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</si>
  <si>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</si>
  <si>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</si>
  <si>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</si>
  <si>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</si>
  <si>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</si>
  <si>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</si>
  <si>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</si>
  <si>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</si>
  <si>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</si>
  <si>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</si>
  <si>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</si>
  <si>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</si>
  <si>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</si>
  <si>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</si>
  <si>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</si>
  <si>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</si>
  <si>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</si>
  <si>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</si>
  <si>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</si>
  <si>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</si>
  <si>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</si>
  <si>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</si>
  <si>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</si>
  <si>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</si>
  <si>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</si>
  <si>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</si>
  <si>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</si>
  <si>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</si>
  <si>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</si>
  <si>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</si>
  <si>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</si>
  <si>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</si>
  <si>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</si>
  <si>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</si>
  <si>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</si>
  <si>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</si>
  <si>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</si>
  <si>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</si>
  <si>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</si>
  <si>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</si>
  <si>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</si>
  <si>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</si>
  <si>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</si>
  <si>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</si>
  <si>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</si>
  <si>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</si>
  <si>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</si>
  <si>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</si>
  <si>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</si>
  <si>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</si>
  <si>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</si>
  <si>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</si>
  <si>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</si>
  <si>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</si>
  <si>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</si>
  <si>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</si>
  <si>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</si>
  <si>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</si>
  <si>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</si>
  <si>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</si>
  <si>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</si>
  <si>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</si>
  <si>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</si>
  <si>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</si>
  <si>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</si>
  <si>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</si>
  <si>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</si>
  <si>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</si>
  <si>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</si>
  <si>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</si>
  <si>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</si>
  <si>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</si>
  <si>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</si>
  <si>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</si>
  <si>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</si>
  <si>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</si>
  <si>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</si>
  <si>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</si>
  <si>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</si>
  <si>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</si>
  <si>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</si>
  <si>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</si>
  <si>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</si>
  <si>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</si>
  <si>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</si>
  <si>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</si>
  <si>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</si>
  <si>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</si>
  <si>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</si>
  <si>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</si>
  <si>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</si>
  <si>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</si>
  <si>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</si>
  <si>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</si>
  <si>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</si>
  <si>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</si>
  <si>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</si>
  <si>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</si>
  <si>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</si>
  <si>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</si>
  <si>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</si>
  <si>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</si>
  <si>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</si>
  <si>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</si>
  <si>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</si>
  <si>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</si>
  <si>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</si>
  <si>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</si>
  <si>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</si>
  <si>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</si>
  <si>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</si>
  <si>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</si>
  <si>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</si>
  <si>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</si>
  <si>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</si>
  <si>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</si>
  <si>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</si>
  <si>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</si>
  <si>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</si>
  <si>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</si>
  <si>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</si>
  <si>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</si>
  <si>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</si>
  <si>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</si>
  <si>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</si>
  <si>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</si>
  <si>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</si>
  <si>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</si>
  <si>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</si>
  <si>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</si>
  <si>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</si>
  <si>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</si>
  <si>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</si>
  <si>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</si>
  <si>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</si>
  <si>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</si>
  <si>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</si>
  <si>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</si>
  <si>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</si>
  <si>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</si>
  <si>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</si>
  <si>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</si>
  <si>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</si>
  <si>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</si>
  <si>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</si>
  <si>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</si>
  <si>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</si>
  <si>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</si>
  <si>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</si>
  <si>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</si>
  <si>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</si>
  <si>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</si>
  <si>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</si>
  <si>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</si>
  <si>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</si>
  <si>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</si>
  <si>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</si>
  <si>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</si>
  <si>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</si>
  <si>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</si>
  <si>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</si>
  <si>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</si>
  <si>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</si>
  <si>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</si>
  <si>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</si>
  <si>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</si>
  <si>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</si>
  <si>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</si>
  <si>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</si>
  <si>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</si>
  <si>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</si>
  <si>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</si>
  <si>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</si>
  <si>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</si>
  <si>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</si>
  <si>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</si>
  <si>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</si>
  <si>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</si>
  <si>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</si>
  <si>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</si>
  <si>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</si>
  <si>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</si>
  <si>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</si>
  <si>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</si>
  <si>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</si>
  <si>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</si>
  <si>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</si>
  <si>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</si>
  <si>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</si>
  <si>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</si>
  <si>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</si>
  <si>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</si>
  <si>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</si>
  <si>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</si>
  <si>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</si>
  <si>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</si>
  <si>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</si>
  <si>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</si>
  <si>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</si>
  <si>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</si>
  <si>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</si>
  <si>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</si>
  <si>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</si>
  <si>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</si>
  <si>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</si>
  <si>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</si>
  <si>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</si>
  <si>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</si>
  <si>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</si>
  <si>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</si>
  <si>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</si>
  <si>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</si>
  <si>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</si>
  <si>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</si>
  <si>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</si>
  <si>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</si>
  <si>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</si>
  <si>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</si>
  <si>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</si>
  <si>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</si>
  <si>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</si>
  <si>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</si>
  <si>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</si>
  <si>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</si>
  <si>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</si>
  <si>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</si>
  <si>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</si>
  <si>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</si>
  <si>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</si>
  <si>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</si>
  <si>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</si>
  <si>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</si>
  <si>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</si>
  <si>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</si>
  <si>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</si>
  <si>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</si>
  <si>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</si>
  <si>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</si>
  <si>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</si>
  <si>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</si>
  <si>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</si>
  <si>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</si>
  <si>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</si>
  <si>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</si>
  <si>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</si>
  <si>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</si>
  <si>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</si>
  <si>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</si>
  <si>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</si>
  <si>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</si>
  <si>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</si>
  <si>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</si>
  <si>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</si>
  <si>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</si>
  <si>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</si>
  <si>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</si>
  <si>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</si>
  <si>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</si>
  <si>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</si>
  <si>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</si>
  <si>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</si>
  <si>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</si>
  <si>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</si>
  <si>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</si>
  <si>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</si>
  <si>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</si>
  <si>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</si>
  <si>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</si>
  <si>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</si>
  <si>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</si>
  <si>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</si>
  <si>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</si>
  <si>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</si>
  <si>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</si>
  <si>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</si>
  <si>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</si>
  <si>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</si>
  <si>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</si>
  <si>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</si>
  <si>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</si>
  <si>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</si>
  <si>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</si>
  <si>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</si>
  <si>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</si>
  <si>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</si>
  <si>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</si>
  <si>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</si>
  <si>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</si>
  <si>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</si>
  <si>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</si>
  <si>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</si>
  <si>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</si>
  <si>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</si>
  <si>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</si>
  <si>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</si>
  <si>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</si>
  <si>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</si>
  <si>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</si>
  <si>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</si>
  <si>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</si>
  <si>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</si>
  <si>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</si>
  <si>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</si>
  <si>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</si>
  <si>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</si>
  <si>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</si>
  <si>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</si>
  <si>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</si>
  <si>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</si>
  <si>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</si>
  <si>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</si>
  <si>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</si>
  <si>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</si>
  <si>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</si>
  <si>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</si>
  <si>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</si>
  <si>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</si>
  <si>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</si>
  <si>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</si>
  <si>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</si>
  <si>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</si>
  <si>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</si>
  <si>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</si>
  <si>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</si>
  <si>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</si>
  <si>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</si>
  <si>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</si>
  <si>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</si>
  <si>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</si>
  <si>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</si>
  <si>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</si>
  <si>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</si>
  <si>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</si>
  <si>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</si>
  <si>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</si>
  <si>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</si>
  <si>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</si>
  <si>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</si>
  <si>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</si>
  <si>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</si>
  <si>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</si>
  <si>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</si>
  <si>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</si>
  <si>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</si>
  <si>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</si>
  <si>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</si>
  <si>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</si>
  <si>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</si>
  <si>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</si>
  <si>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</si>
  <si>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</si>
  <si>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</si>
  <si>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</si>
  <si>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</si>
  <si>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</si>
  <si>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</si>
  <si>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</si>
  <si>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</si>
  <si>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</si>
  <si>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</si>
  <si>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</si>
  <si>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</si>
  <si>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</si>
  <si>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</si>
  <si>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</si>
  <si>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</si>
  <si>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</si>
  <si>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</si>
  <si>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</si>
  <si>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</si>
  <si>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</si>
  <si>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</si>
  <si>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</si>
  <si>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</si>
  <si>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</si>
  <si>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</si>
  <si>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</si>
  <si>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</si>
  <si>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</si>
  <si>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</si>
  <si>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</si>
  <si>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</si>
  <si>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</si>
  <si>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</si>
  <si>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</si>
  <si>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</si>
  <si>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</si>
  <si>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</si>
  <si>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</si>
  <si>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</si>
  <si>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</si>
  <si>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</si>
  <si>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</si>
  <si>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</si>
  <si>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</si>
  <si>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</si>
  <si>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</si>
  <si>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</si>
  <si>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</si>
  <si>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</si>
  <si>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</si>
  <si>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</si>
  <si>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</si>
  <si>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</si>
  <si>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</si>
  <si>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</si>
  <si>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</si>
  <si>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</si>
  <si>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</si>
  <si>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</si>
  <si>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</si>
  <si>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</si>
  <si>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</si>
  <si>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</si>
  <si>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</si>
  <si>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</si>
  <si>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</si>
  <si>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</si>
  <si>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</si>
  <si>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</si>
  <si>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</si>
  <si>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</si>
  <si>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</si>
  <si>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</si>
  <si>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</si>
  <si>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</si>
  <si>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</si>
  <si>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</si>
  <si>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</si>
  <si>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</si>
  <si>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</si>
  <si>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</si>
  <si>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</si>
  <si>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</si>
  <si>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</si>
  <si>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</si>
  <si>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</si>
  <si>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</si>
  <si>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</si>
  <si>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</si>
  <si>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</si>
  <si>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</si>
  <si>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</si>
  <si>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</si>
  <si>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</si>
  <si>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</si>
  <si>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</si>
  <si>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</si>
  <si>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</si>
  <si>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</si>
  <si>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</si>
  <si>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</si>
  <si>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</si>
  <si>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</si>
  <si>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</si>
  <si>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</si>
  <si>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</si>
  <si>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</si>
  <si>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</si>
  <si>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</si>
  <si>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</si>
  <si>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</si>
  <si>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</si>
  <si>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</si>
  <si>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</si>
  <si>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</si>
  <si>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</si>
  <si>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</si>
  <si>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</si>
  <si>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</si>
  <si>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</si>
  <si>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</si>
  <si>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</si>
  <si>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</si>
  <si>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</si>
  <si>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</si>
  <si>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</si>
  <si>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</si>
  <si>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</si>
  <si>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</si>
  <si>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</si>
  <si>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</si>
  <si>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</si>
  <si>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</si>
  <si>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</si>
  <si>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</si>
  <si>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</si>
  <si>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</si>
  <si>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</si>
  <si>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</si>
  <si>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</si>
  <si>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</si>
  <si>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</si>
  <si>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</si>
  <si>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</si>
  <si>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</si>
  <si>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</si>
  <si>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</si>
  <si>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</si>
  <si>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</si>
  <si>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</si>
  <si>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</si>
  <si>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</si>
  <si>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</si>
  <si>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</si>
  <si>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</si>
  <si>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</si>
  <si>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</si>
  <si>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</si>
  <si>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</si>
  <si>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</si>
  <si>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</si>
  <si>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</si>
  <si>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</si>
  <si>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</si>
  <si>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</si>
  <si>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</si>
  <si>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</si>
  <si>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</si>
  <si>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</si>
  <si>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</si>
  <si>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</si>
  <si>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</si>
  <si>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</si>
  <si>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</si>
  <si>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</si>
  <si>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</si>
  <si>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</si>
  <si>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</si>
  <si>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</si>
  <si>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</si>
  <si>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</si>
  <si>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</si>
  <si>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</si>
  <si>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</si>
  <si>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</si>
  <si>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</si>
  <si>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</si>
  <si>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</si>
  <si>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</si>
  <si>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</si>
  <si>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</si>
  <si>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</si>
  <si>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</si>
  <si>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</si>
  <si>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</si>
  <si>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</si>
  <si>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</si>
  <si>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</si>
  <si>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</si>
  <si>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</si>
  <si>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</si>
  <si>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</si>
  <si>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</si>
  <si>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</si>
  <si>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</si>
  <si>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</si>
  <si>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</si>
  <si>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</si>
  <si>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</si>
  <si>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</si>
  <si>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</si>
  <si>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</si>
  <si>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</si>
  <si>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</si>
  <si>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</si>
  <si>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</si>
  <si>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</si>
  <si>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</si>
  <si>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</si>
  <si>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</si>
  <si>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</si>
  <si>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</si>
  <si>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</si>
  <si>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</si>
  <si>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</si>
  <si>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</si>
  <si>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</si>
  <si>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</si>
  <si>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</si>
  <si>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</si>
  <si>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</si>
  <si>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</si>
  <si>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</si>
  <si>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</si>
  <si>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</si>
  <si>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</si>
  <si>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</si>
  <si>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</si>
  <si>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</si>
  <si>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</si>
  <si>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</si>
  <si>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</si>
  <si>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</si>
  <si>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</si>
  <si>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</si>
  <si>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</si>
  <si>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</si>
  <si>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</si>
  <si>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</si>
  <si>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</si>
  <si>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</si>
  <si>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</si>
  <si>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</si>
  <si>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</si>
  <si>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</si>
  <si>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</si>
  <si>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</si>
  <si>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</si>
  <si>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</si>
  <si>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</si>
  <si>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</si>
  <si>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</si>
  <si>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</si>
  <si>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</si>
  <si>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</si>
  <si>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</si>
  <si>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</si>
  <si>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</si>
  <si>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</si>
  <si>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</si>
  <si>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</si>
  <si>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</si>
  <si>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</si>
  <si>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</si>
  <si>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</si>
  <si>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</si>
  <si>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</si>
  <si>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</si>
  <si>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</si>
  <si>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</si>
  <si>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</si>
  <si>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</si>
  <si>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</si>
  <si>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</si>
  <si>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</si>
  <si>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</si>
  <si>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</si>
  <si>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</si>
  <si>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</si>
  <si>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</si>
  <si>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</si>
  <si>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</si>
  <si>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</si>
  <si>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</si>
  <si>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</si>
  <si>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</si>
  <si>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</si>
  <si>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</si>
  <si>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</si>
  <si>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</si>
  <si>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</si>
  <si>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</si>
  <si>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</si>
  <si>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</si>
  <si>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</si>
  <si>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</si>
  <si>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</si>
  <si>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</si>
  <si>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</si>
  <si>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</si>
  <si>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</si>
  <si>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</si>
  <si>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</si>
  <si>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</si>
  <si>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</si>
  <si>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</si>
  <si>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</si>
  <si>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</si>
  <si>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</si>
  <si>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</si>
  <si>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</si>
  <si>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</si>
  <si>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</si>
  <si>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</si>
  <si>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</si>
  <si>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</si>
  <si>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</si>
  <si>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</si>
  <si>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</si>
  <si>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</si>
  <si>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</si>
  <si>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</si>
  <si>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</si>
  <si>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</si>
  <si>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</si>
  <si>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</si>
  <si>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</si>
  <si>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</si>
  <si>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</si>
  <si>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</si>
  <si>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</si>
  <si>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</si>
  <si>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</si>
  <si>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</si>
  <si>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</si>
  <si>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</si>
  <si>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</si>
  <si>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</si>
  <si>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</si>
  <si>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</si>
  <si>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</si>
  <si>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</si>
  <si>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</si>
  <si>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</si>
  <si>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</si>
  <si>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</si>
  <si>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</si>
  <si>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</si>
  <si>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</si>
  <si>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</si>
  <si>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</si>
  <si>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</si>
  <si>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</si>
  <si>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</si>
  <si>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</si>
  <si>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</si>
  <si>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</si>
  <si>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</si>
  <si>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</si>
  <si>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</si>
  <si>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</si>
  <si>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</si>
  <si>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</si>
  <si>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</si>
  <si>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</si>
  <si>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</si>
  <si>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</si>
  <si>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</si>
  <si>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</si>
  <si>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</si>
  <si>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</si>
  <si>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</si>
  <si>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</si>
  <si>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</si>
  <si>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</si>
  <si>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</si>
  <si>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</si>
  <si>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</si>
  <si>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</si>
  <si>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</si>
  <si>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</si>
  <si>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</si>
  <si>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</si>
  <si>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</si>
  <si>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</si>
  <si>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</si>
  <si>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</si>
  <si>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</si>
  <si>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</si>
  <si>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</si>
  <si>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</si>
  <si>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</si>
  <si>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</si>
  <si>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</si>
  <si>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</si>
  <si>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</si>
  <si>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</si>
  <si>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</si>
  <si>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</si>
  <si>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</si>
  <si>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</si>
  <si>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</si>
  <si>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</si>
  <si>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</si>
  <si>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</si>
  <si>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</si>
  <si>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</si>
  <si>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</si>
  <si>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</si>
  <si>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</si>
  <si>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</si>
  <si>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</si>
  <si>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</si>
  <si>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</si>
  <si>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</si>
  <si>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</si>
  <si>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</si>
  <si>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</si>
  <si>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</si>
  <si>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</si>
  <si>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</si>
  <si>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</si>
  <si>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</si>
  <si>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</si>
  <si>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</si>
  <si>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</si>
  <si>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</si>
  <si>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</si>
  <si>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</si>
  <si>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</si>
  <si>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</si>
  <si>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</si>
  <si>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</si>
  <si>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</si>
  <si>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</si>
  <si>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</si>
  <si>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</si>
  <si>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</si>
  <si>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</si>
  <si>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</si>
  <si>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</si>
  <si>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</si>
  <si>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</si>
  <si>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</si>
  <si>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</si>
  <si>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</si>
  <si>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</si>
  <si>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</si>
  <si>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</si>
  <si>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</si>
  <si>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</si>
  <si>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</si>
  <si>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</si>
  <si>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</si>
  <si>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</si>
  <si>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</si>
  <si>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</si>
  <si>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</si>
  <si>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</si>
  <si>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</si>
  <si>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</si>
  <si>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</si>
  <si>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</si>
  <si>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</si>
  <si>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</si>
  <si>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</si>
  <si>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</si>
  <si>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</si>
  <si>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</si>
  <si>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</si>
  <si>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</si>
  <si>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</si>
  <si>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</si>
  <si>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</si>
  <si>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</si>
  <si>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</si>
  <si>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</si>
  <si>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</si>
  <si>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</si>
  <si>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</si>
  <si>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</si>
  <si>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</si>
  <si>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</si>
  <si>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</si>
  <si>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</si>
  <si>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</si>
  <si>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</si>
  <si>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</si>
  <si>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</si>
  <si>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</si>
  <si>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</si>
  <si>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</si>
  <si>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</si>
  <si>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</si>
  <si>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</si>
  <si>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</si>
  <si>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</si>
  <si>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</si>
  <si>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</si>
  <si>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</si>
  <si>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</si>
  <si>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</si>
  <si>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</si>
  <si>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</si>
  <si>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</si>
  <si>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</si>
  <si>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</si>
  <si>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</si>
  <si>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</si>
  <si>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</si>
  <si>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</si>
  <si>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</si>
  <si>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</si>
  <si>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</si>
  <si>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</si>
  <si>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</si>
  <si>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</si>
  <si>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</si>
  <si>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</si>
  <si>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</si>
  <si>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</si>
  <si>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</si>
  <si>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</si>
  <si>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</si>
  <si>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</si>
  <si>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</si>
  <si>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</si>
  <si>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</si>
  <si>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</si>
  <si>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</si>
  <si>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</si>
  <si>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</si>
  <si>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</si>
  <si>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</si>
  <si>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</si>
  <si>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</si>
  <si>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</si>
  <si>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</si>
  <si>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</si>
  <si>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</si>
  <si>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</si>
  <si>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</si>
  <si>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</si>
  <si>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</si>
  <si>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</si>
  <si>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</si>
  <si>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</si>
  <si>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</si>
  <si>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</si>
  <si>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</si>
  <si>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</si>
  <si>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</si>
  <si>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</si>
  <si>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</si>
  <si>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</si>
  <si>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</si>
  <si>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</si>
  <si>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</si>
  <si>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</si>
  <si>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</si>
  <si>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</si>
  <si>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</si>
  <si>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</si>
  <si>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</si>
  <si>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</si>
  <si>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</si>
  <si>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</si>
  <si>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</si>
  <si>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</si>
  <si>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</si>
  <si>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</si>
  <si>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</si>
  <si>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</si>
  <si>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</si>
  <si>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</si>
  <si>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</si>
  <si>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</si>
  <si>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</si>
  <si>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</si>
  <si>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</si>
  <si>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</si>
  <si>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</si>
  <si>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</si>
  <si>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</si>
  <si>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</si>
  <si>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</si>
  <si>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</si>
  <si>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</si>
  <si>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</si>
  <si>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</si>
  <si>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</si>
  <si>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</si>
  <si>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</si>
  <si>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</si>
  <si>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</si>
  <si>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</si>
  <si>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</si>
  <si>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</si>
  <si>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</si>
  <si>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</si>
  <si>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</si>
  <si>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</si>
  <si>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</si>
  <si>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</si>
  <si>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</si>
  <si>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</si>
  <si>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</si>
  <si>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</si>
  <si>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</si>
  <si>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</si>
  <si>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</si>
  <si>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</si>
  <si>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</si>
  <si>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</si>
  <si>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</si>
  <si>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</si>
  <si>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</si>
  <si>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</si>
  <si>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</si>
  <si>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</si>
  <si>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</si>
  <si>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</si>
  <si>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</si>
  <si>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</si>
  <si>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</si>
  <si>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</si>
  <si>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</si>
  <si>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</si>
  <si>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</si>
  <si>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</si>
  <si>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</si>
  <si>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</si>
  <si>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</si>
  <si>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</si>
  <si>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</si>
  <si>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</si>
  <si>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</si>
  <si>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</si>
  <si>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</si>
  <si>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</si>
  <si>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</si>
  <si>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</si>
  <si>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</si>
  <si>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</si>
  <si>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</si>
  <si>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</si>
  <si>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</si>
  <si>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</si>
  <si>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</si>
  <si>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</si>
  <si>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</si>
  <si>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</si>
  <si>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</si>
  <si>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</si>
  <si>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</si>
  <si>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</si>
  <si>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</si>
  <si>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</si>
  <si>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</si>
  <si>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</si>
  <si>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</si>
  <si>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</si>
  <si>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</si>
  <si>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</si>
  <si>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</si>
  <si>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</si>
  <si>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</si>
  <si>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</si>
  <si>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</si>
  <si>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</si>
  <si>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</si>
  <si>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</si>
  <si>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</si>
  <si>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</si>
  <si>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</si>
  <si>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</si>
  <si>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</si>
  <si>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</si>
  <si>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</si>
  <si>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</si>
  <si>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</si>
  <si>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</si>
  <si>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</si>
  <si>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</si>
  <si>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</si>
  <si>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</si>
  <si>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</si>
  <si>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</si>
  <si>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</si>
  <si>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</si>
  <si>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</si>
  <si>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</si>
  <si>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</si>
  <si>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</si>
  <si>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</si>
  <si>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</si>
  <si>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</si>
  <si>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</si>
  <si>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</si>
  <si>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</si>
  <si>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</si>
  <si>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</si>
  <si>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</si>
  <si>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</si>
  <si>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</si>
  <si>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</si>
  <si>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</si>
  <si>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</si>
  <si>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</si>
  <si>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</si>
  <si>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</si>
  <si>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</si>
  <si>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</si>
  <si>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</si>
  <si>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</si>
  <si>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</si>
  <si>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</si>
  <si>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</si>
  <si>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</si>
  <si>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</si>
  <si>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</si>
  <si>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</si>
  <si>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</si>
  <si>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</si>
  <si>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</si>
  <si>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</si>
  <si>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</si>
  <si>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</si>
  <si>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</si>
  <si>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</si>
  <si>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</si>
  <si>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</si>
  <si>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</si>
  <si>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</si>
  <si>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</si>
  <si>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</si>
  <si>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</si>
  <si>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</si>
  <si>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</si>
  <si>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</si>
  <si>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</si>
  <si>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</si>
  <si>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</si>
  <si>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</si>
  <si>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</si>
  <si>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</si>
  <si>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</si>
  <si>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</si>
  <si>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</si>
  <si>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</si>
  <si>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</si>
  <si>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</si>
  <si>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</si>
  <si>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</si>
  <si>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</si>
  <si>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</si>
  <si>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</si>
  <si>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</si>
  <si>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</si>
  <si>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</si>
  <si>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</si>
  <si>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</si>
  <si>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</si>
  <si>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</si>
  <si>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</si>
  <si>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</si>
  <si>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</si>
  <si>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</si>
  <si>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</si>
  <si>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</si>
  <si>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</si>
  <si>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</si>
  <si>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</si>
  <si>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</si>
  <si>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</si>
  <si>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</si>
  <si>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</si>
  <si>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</si>
  <si>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</si>
  <si>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</si>
  <si>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</si>
  <si>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</si>
  <si>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</si>
  <si>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</si>
  <si>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</si>
  <si>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</si>
  <si>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</si>
  <si>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</si>
  <si>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</si>
  <si>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</si>
  <si>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</si>
  <si>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</si>
  <si>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</si>
  <si>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</si>
  <si>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</si>
  <si>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</si>
  <si>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</si>
  <si>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</si>
  <si>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</si>
  <si>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</si>
  <si>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</si>
  <si>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</si>
  <si>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</si>
  <si>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</si>
  <si>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</si>
  <si>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</si>
  <si>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</si>
  <si>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</si>
  <si>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</si>
  <si>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</si>
  <si>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</si>
  <si>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</si>
  <si>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</si>
  <si>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</si>
  <si>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</si>
  <si>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</si>
  <si>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</si>
  <si>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</si>
  <si>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</si>
  <si>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</si>
  <si>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</si>
  <si>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</si>
  <si>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</si>
  <si>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</si>
  <si>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</si>
  <si>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</si>
  <si>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</si>
  <si>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</si>
  <si>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</si>
  <si>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</si>
  <si>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</si>
  <si>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</si>
  <si>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</si>
  <si>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</si>
  <si>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</si>
  <si>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</si>
  <si>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</si>
  <si>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</si>
  <si>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</si>
  <si>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</si>
  <si>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</si>
  <si>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</si>
  <si>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</si>
  <si>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</si>
  <si>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</si>
  <si>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</si>
  <si>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</si>
  <si>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</si>
  <si>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</si>
  <si>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</si>
  <si>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</si>
  <si>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</si>
  <si>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</si>
  <si>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</si>
  <si>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</si>
  <si>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</si>
  <si>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</si>
  <si>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</si>
  <si>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</si>
  <si>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</si>
  <si>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</si>
  <si>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</si>
  <si>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</si>
  <si>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</si>
  <si>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</si>
  <si>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</si>
  <si>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</si>
  <si>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</si>
  <si>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</si>
  <si>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</si>
  <si>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</si>
  <si>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</si>
  <si>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</si>
  <si>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</si>
  <si>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</si>
  <si>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</si>
  <si>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</si>
  <si>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</si>
  <si>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</si>
  <si>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</si>
  <si>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</si>
  <si>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</si>
  <si>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</si>
  <si>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</si>
  <si>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</si>
  <si>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</si>
  <si>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</si>
  <si>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</si>
  <si>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</si>
  <si>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</si>
  <si>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</si>
  <si>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</si>
  <si>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</si>
  <si>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</si>
  <si>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</si>
  <si>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</si>
  <si>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</si>
  <si>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</si>
  <si>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</si>
  <si>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</si>
  <si>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</si>
  <si>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</si>
  <si>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</si>
  <si>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</si>
  <si>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</si>
  <si>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</si>
  <si>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</si>
  <si>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</si>
  <si>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</si>
  <si>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</si>
  <si>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</si>
  <si>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</si>
  <si>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</si>
  <si>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</si>
  <si>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</si>
  <si>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</si>
  <si>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</si>
  <si>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</si>
  <si>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</si>
  <si>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</si>
  <si>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</si>
  <si>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</si>
  <si>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</si>
  <si>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</si>
  <si>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</si>
  <si>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</si>
  <si>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</si>
  <si>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</si>
  <si>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</si>
  <si>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</si>
  <si>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</si>
  <si>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</si>
  <si>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</si>
  <si>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</si>
  <si>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</si>
  <si>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</si>
  <si>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</si>
  <si>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</si>
  <si>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</si>
  <si>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</si>
  <si>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</si>
  <si>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</si>
  <si>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</si>
  <si>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</si>
  <si>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</si>
  <si>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</si>
  <si>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</si>
  <si>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</si>
  <si>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</si>
  <si>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</si>
  <si>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</si>
  <si>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</si>
  <si>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</si>
  <si>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</si>
  <si>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</si>
  <si>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</si>
  <si>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</si>
  <si>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</si>
  <si>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</si>
  <si>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</si>
  <si>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</si>
  <si>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</si>
  <si>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</si>
  <si>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</si>
  <si>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</si>
  <si>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</si>
  <si>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</si>
  <si>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</si>
  <si>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</si>
  <si>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</si>
  <si>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</si>
  <si>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</si>
  <si>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</si>
  <si>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</si>
  <si>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</si>
  <si>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</si>
  <si>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</si>
  <si>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</si>
  <si>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</si>
  <si>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</si>
  <si>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</si>
  <si>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</si>
  <si>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</si>
  <si>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</si>
  <si>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</si>
  <si>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</si>
  <si>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</si>
  <si>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</si>
  <si>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</si>
  <si>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</si>
  <si>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</si>
  <si>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</si>
  <si>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</si>
  <si>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</si>
  <si>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</si>
  <si>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</si>
  <si>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</si>
  <si>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</si>
  <si>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</si>
  <si>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</si>
  <si>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</si>
  <si>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</si>
  <si>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</si>
  <si>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</si>
  <si>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</si>
  <si>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</si>
  <si>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</si>
  <si>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</si>
  <si>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</si>
  <si>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</si>
  <si>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</si>
  <si>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</si>
  <si>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</si>
  <si>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</si>
  <si>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</si>
  <si>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</si>
  <si>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</si>
  <si>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</si>
  <si>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</si>
  <si>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</si>
  <si>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</si>
  <si>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</si>
  <si>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</si>
  <si>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</si>
  <si>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</si>
  <si>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</si>
  <si>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</si>
  <si>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</si>
  <si>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</si>
  <si>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</si>
  <si>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</si>
  <si>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</si>
  <si>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</si>
  <si>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</si>
  <si>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</si>
  <si>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</si>
  <si>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</si>
  <si>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</si>
  <si>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</si>
  <si>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</si>
  <si>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</si>
  <si>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</si>
  <si>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</si>
  <si>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</si>
  <si>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</si>
  <si>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</si>
  <si>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</si>
  <si>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</si>
  <si>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</si>
  <si>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</si>
  <si>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</si>
  <si>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</si>
  <si>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</si>
  <si>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</si>
  <si>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</si>
  <si>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</si>
  <si>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</si>
  <si>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</si>
  <si>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</si>
  <si>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</si>
  <si>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</si>
  <si>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</si>
  <si>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</si>
  <si>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</si>
  <si>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</si>
  <si>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</si>
  <si>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</si>
  <si>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</si>
  <si>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</si>
  <si>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</si>
  <si>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</si>
  <si>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</si>
  <si>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</si>
  <si>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</si>
  <si>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</si>
  <si>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</si>
  <si>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</si>
  <si>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</si>
  <si>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</si>
  <si>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</si>
  <si>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</si>
  <si>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</si>
  <si>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</si>
  <si>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</si>
  <si>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</si>
  <si>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</si>
  <si>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</si>
  <si>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</si>
  <si>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</si>
  <si>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</si>
  <si>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</si>
  <si>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</si>
  <si>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</si>
  <si>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</si>
  <si>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</si>
  <si>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</si>
  <si>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</si>
  <si>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</si>
  <si>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</si>
  <si>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</si>
  <si>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</si>
  <si>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</si>
  <si>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</si>
  <si>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</si>
  <si>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</si>
  <si>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</si>
  <si>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</si>
  <si>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</si>
  <si>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</si>
  <si>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</si>
  <si>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</si>
  <si>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</si>
  <si>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</si>
  <si>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</si>
  <si>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</si>
  <si>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</si>
  <si>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</si>
  <si>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</si>
  <si>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</si>
  <si>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</si>
  <si>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</si>
  <si>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</si>
  <si>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</si>
  <si>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</si>
  <si>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</si>
  <si>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</si>
  <si>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</si>
  <si>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</si>
  <si>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</si>
  <si>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</si>
  <si>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</si>
  <si>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</si>
  <si>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</si>
  <si>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</si>
  <si>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</si>
  <si>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</si>
  <si>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</si>
  <si>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</si>
  <si>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</si>
  <si>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</si>
  <si>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</si>
  <si>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</si>
  <si>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</si>
  <si>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</si>
  <si>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</si>
  <si>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</si>
  <si>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</si>
  <si>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</si>
  <si>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</si>
  <si>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</si>
  <si>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</si>
  <si>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</si>
  <si>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</si>
  <si>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</si>
  <si>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</si>
  <si>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</si>
  <si>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</si>
  <si>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</si>
  <si>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</si>
  <si>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</si>
  <si>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</si>
  <si>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</si>
  <si>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</si>
  <si>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</si>
  <si>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</si>
  <si>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</si>
  <si>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</si>
  <si>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</si>
  <si>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</si>
  <si>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</si>
  <si>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</si>
  <si>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</si>
  <si>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</si>
  <si>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</si>
  <si>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</si>
  <si>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</si>
  <si>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</si>
  <si>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</si>
  <si>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</si>
  <si>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</si>
  <si>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</si>
  <si>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</si>
  <si>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</si>
  <si>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</si>
  <si>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</si>
  <si>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</si>
  <si>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</si>
  <si>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</si>
  <si>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</si>
  <si>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</si>
  <si>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</si>
  <si>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</si>
  <si>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</si>
  <si>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</si>
  <si>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</si>
  <si>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</si>
  <si>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</si>
  <si>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</si>
  <si>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</si>
  <si>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</si>
  <si>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</si>
  <si>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</si>
  <si>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</si>
  <si>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</si>
  <si>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</si>
  <si>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</si>
  <si>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</si>
  <si>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</si>
  <si>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</si>
  <si>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</si>
  <si>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</si>
  <si>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</si>
  <si>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</si>
  <si>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</si>
  <si>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</si>
  <si>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</si>
  <si>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</si>
  <si>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</si>
  <si>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</si>
  <si>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</si>
  <si>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</si>
  <si>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</si>
  <si>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</si>
  <si>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</si>
  <si>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</si>
  <si>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</si>
  <si>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</si>
  <si>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</si>
  <si>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</si>
  <si>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</si>
  <si>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</si>
  <si>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</si>
  <si>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</si>
  <si>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</si>
  <si>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</si>
  <si>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</si>
  <si>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</si>
  <si>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</si>
  <si>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</si>
  <si>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</si>
  <si>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</si>
  <si>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</si>
  <si>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</si>
  <si>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</si>
  <si>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</si>
  <si>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</si>
  <si>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</si>
  <si>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</si>
  <si>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</si>
  <si>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</si>
  <si>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</si>
  <si>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</si>
  <si>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</si>
  <si>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</si>
  <si>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</si>
  <si>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</si>
  <si>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</si>
  <si>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</si>
  <si>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</si>
  <si>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</si>
  <si>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</si>
  <si>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</si>
  <si>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</si>
  <si>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</si>
  <si>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</si>
  <si>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</si>
  <si>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</si>
  <si>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</si>
  <si>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</si>
  <si>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</si>
  <si>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</si>
  <si>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</si>
  <si>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</si>
  <si>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</si>
  <si>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</si>
  <si>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</si>
  <si>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</si>
  <si>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</si>
  <si>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</si>
  <si>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</si>
  <si>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</si>
  <si>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</si>
  <si>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</si>
  <si>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</si>
  <si>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</si>
  <si>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</si>
  <si>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</si>
  <si>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</si>
  <si>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</si>
  <si>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</si>
  <si>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</si>
  <si>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</si>
  <si>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</si>
  <si>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</si>
  <si>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</si>
  <si>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</si>
  <si>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</si>
  <si>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</si>
  <si>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</si>
  <si>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</si>
  <si>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</si>
  <si>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</si>
  <si>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</si>
  <si>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</si>
  <si>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</si>
  <si>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</si>
  <si>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</si>
  <si>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</si>
  <si>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</si>
  <si>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</si>
  <si>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</si>
  <si>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</si>
  <si>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</si>
  <si>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</si>
  <si>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</si>
  <si>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</si>
  <si>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</si>
  <si>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</si>
  <si>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</si>
  <si>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</si>
  <si>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</si>
  <si>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</si>
  <si>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</si>
  <si>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</si>
  <si>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</si>
  <si>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</si>
  <si>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</si>
  <si>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</si>
  <si>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</si>
  <si>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</si>
  <si>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</si>
  <si>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</si>
  <si>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</si>
  <si>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</si>
  <si>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</si>
  <si>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</si>
  <si>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</si>
  <si>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</si>
  <si>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</si>
  <si>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</si>
  <si>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</si>
  <si>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</si>
  <si>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</si>
  <si>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</si>
  <si>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</si>
  <si>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</si>
  <si>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</si>
  <si>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</si>
  <si>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</si>
  <si>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</si>
  <si>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</si>
  <si>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</si>
  <si>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</si>
  <si>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</si>
  <si>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</si>
  <si>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</si>
  <si>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</si>
  <si>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</si>
  <si>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</si>
  <si>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</si>
  <si>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</si>
  <si>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</si>
  <si>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</si>
  <si>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</si>
  <si>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</si>
  <si>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</si>
  <si>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</si>
  <si>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</si>
  <si>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</si>
  <si>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</si>
  <si>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</si>
  <si>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</si>
  <si>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</si>
  <si>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</si>
  <si>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</si>
  <si>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</si>
  <si>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</si>
  <si>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</si>
  <si>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</si>
  <si>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</si>
  <si>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</si>
  <si>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</si>
  <si>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</si>
  <si>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</si>
  <si>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</si>
  <si>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</si>
  <si>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</si>
  <si>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</si>
  <si>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</si>
  <si>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</si>
  <si>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</si>
  <si>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</si>
  <si>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</si>
  <si>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</si>
  <si>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</si>
  <si>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</si>
  <si>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</si>
  <si>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</si>
  <si>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</si>
  <si>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</si>
  <si>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</si>
  <si>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</si>
  <si>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</si>
  <si>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</si>
  <si>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</si>
  <si>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</si>
  <si>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</si>
  <si>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</si>
  <si>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</si>
  <si>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</si>
  <si>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</si>
  <si>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</si>
  <si>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</si>
  <si>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</si>
  <si>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</si>
  <si>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</si>
  <si>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</si>
  <si>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</si>
  <si>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</si>
  <si>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</si>
  <si>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</si>
  <si>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</si>
  <si>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</si>
  <si>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</si>
  <si>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</si>
  <si>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</si>
  <si>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</si>
  <si>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</si>
  <si>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</si>
  <si>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</si>
  <si>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</si>
  <si>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</si>
  <si>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</si>
  <si>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</si>
  <si>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</si>
  <si>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</si>
  <si>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</si>
  <si>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</si>
  <si>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</si>
  <si>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</si>
  <si>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</si>
  <si>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</si>
  <si>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</si>
  <si>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</si>
  <si>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</si>
  <si>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</si>
  <si>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</si>
  <si>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</si>
  <si>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</si>
  <si>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</si>
  <si>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</si>
  <si>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</si>
  <si>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</si>
  <si>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</si>
  <si>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</si>
  <si>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</si>
  <si>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</si>
  <si>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</si>
  <si>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</si>
  <si>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</si>
  <si>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</si>
  <si>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</si>
  <si>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</si>
  <si>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</si>
  <si>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</si>
  <si>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</si>
  <si>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</si>
  <si>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</si>
  <si>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</si>
  <si>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</si>
  <si>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</si>
  <si>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</si>
  <si>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</si>
  <si>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</si>
  <si>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</si>
  <si>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</si>
  <si>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</si>
  <si>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</si>
  <si>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</si>
  <si>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</si>
  <si>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</si>
  <si>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</si>
  <si>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</si>
  <si>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</si>
  <si>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</si>
  <si>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</si>
  <si>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</si>
  <si>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</si>
  <si>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</si>
  <si>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</si>
  <si>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</si>
  <si>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</si>
  <si>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</si>
  <si>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</si>
  <si>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</si>
  <si>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</si>
  <si>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</si>
  <si>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</si>
  <si>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</si>
  <si>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</si>
  <si>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</si>
  <si>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</si>
  <si>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</si>
  <si>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</si>
  <si>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</si>
  <si>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</si>
  <si>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</si>
  <si>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</si>
  <si>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</si>
  <si>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</si>
  <si>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</si>
  <si>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</si>
  <si>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</si>
  <si>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</si>
  <si>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</si>
  <si>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</si>
  <si>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</si>
  <si>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</si>
  <si>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</si>
  <si>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</si>
  <si>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</si>
  <si>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</si>
  <si>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</si>
  <si>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</si>
  <si>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</si>
  <si>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</si>
  <si>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</si>
  <si>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</si>
  <si>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</si>
  <si>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</si>
  <si>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</si>
  <si>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</si>
  <si>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</si>
  <si>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</si>
  <si>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</si>
  <si>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</si>
  <si>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</si>
  <si>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</si>
  <si>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</si>
  <si>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</si>
  <si>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</si>
  <si>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</si>
  <si>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</si>
  <si>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</si>
  <si>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</si>
  <si>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</si>
  <si>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</si>
  <si>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</si>
  <si>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</si>
  <si>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</si>
  <si>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</si>
  <si>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</si>
  <si>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</si>
  <si>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</si>
  <si>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</si>
  <si>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</si>
  <si>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</si>
  <si>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</si>
  <si>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</si>
  <si>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</si>
  <si>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</si>
  <si>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</si>
  <si>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</si>
  <si>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</si>
  <si>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</si>
  <si>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</si>
  <si>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</si>
  <si>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</si>
  <si>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</si>
  <si>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</si>
  <si>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</si>
  <si>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</si>
  <si>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</si>
  <si>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</si>
  <si>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</si>
  <si>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</si>
  <si>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</si>
  <si>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</si>
  <si>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</si>
  <si>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</si>
  <si>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</si>
  <si>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</si>
  <si>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</si>
  <si>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</si>
  <si>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</si>
  <si>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</si>
  <si>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</si>
  <si>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</si>
  <si>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</si>
  <si>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</si>
  <si>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</si>
  <si>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</si>
  <si>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</si>
  <si>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</si>
  <si>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</si>
  <si>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</si>
  <si>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</si>
  <si>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</si>
  <si>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</si>
  <si>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</si>
  <si>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</si>
  <si>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</si>
  <si>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</si>
  <si>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</si>
  <si>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</si>
  <si>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</si>
  <si>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</si>
  <si>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</si>
  <si>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</si>
  <si>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</si>
  <si>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</si>
  <si>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</si>
  <si>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</si>
  <si>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</si>
  <si>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</si>
  <si>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</si>
  <si>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</si>
  <si>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</si>
  <si>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</si>
  <si>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</si>
  <si>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</si>
  <si>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</si>
  <si>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</si>
  <si>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</si>
  <si>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</si>
  <si>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</si>
  <si>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</si>
  <si>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</si>
  <si>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</si>
  <si>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</si>
  <si>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</si>
  <si>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</si>
  <si>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</si>
  <si>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</si>
  <si>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</si>
  <si>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</si>
  <si>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</si>
  <si>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</si>
  <si>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</si>
  <si>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</si>
  <si>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</si>
  <si>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</si>
  <si>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</si>
  <si>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</si>
  <si>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</si>
  <si>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</si>
  <si>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</si>
  <si>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</si>
  <si>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</si>
  <si>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</si>
  <si>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</si>
  <si>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</si>
  <si>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</si>
  <si>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</si>
  <si>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</si>
  <si>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</si>
  <si>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</si>
  <si>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</si>
  <si>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</si>
  <si>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</si>
  <si>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</si>
  <si>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</si>
  <si>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</si>
  <si>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</si>
  <si>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</si>
  <si>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</si>
  <si>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</si>
  <si>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</si>
  <si>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</si>
  <si>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</si>
  <si>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</si>
  <si>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</si>
  <si>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</si>
  <si>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</si>
  <si>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</si>
  <si>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</si>
  <si>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</si>
  <si>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</si>
  <si>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</si>
  <si>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</si>
  <si>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</si>
  <si>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</si>
  <si>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</si>
  <si>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</si>
  <si>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</si>
  <si>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</si>
  <si>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</si>
  <si>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</si>
  <si>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</si>
  <si>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</si>
  <si>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</si>
  <si>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</si>
  <si>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</si>
  <si>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</si>
  <si>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</si>
  <si>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</si>
  <si>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</si>
  <si>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</si>
  <si>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</si>
  <si>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</si>
  <si>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</si>
  <si>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</si>
  <si>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</si>
  <si>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</si>
  <si>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</si>
  <si>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</si>
  <si>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</si>
  <si>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</si>
  <si>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</si>
  <si>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</si>
  <si>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</si>
  <si>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</si>
  <si>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</si>
  <si>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</si>
  <si>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</si>
  <si>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</si>
  <si>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</si>
  <si>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</si>
  <si>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</si>
  <si>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</si>
  <si>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</si>
  <si>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</si>
  <si>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</si>
  <si>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</si>
  <si>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</si>
  <si>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</si>
  <si>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</si>
  <si>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</si>
  <si>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</si>
  <si>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</si>
  <si>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</si>
  <si>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</si>
  <si>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</si>
  <si>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</si>
  <si>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</si>
  <si>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</si>
  <si>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</si>
  <si>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</si>
  <si>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</si>
  <si>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</si>
  <si>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</si>
  <si>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</si>
  <si>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</si>
  <si>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</si>
  <si>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</si>
  <si>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</si>
  <si>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</si>
  <si>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</si>
  <si>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</si>
  <si>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</si>
  <si>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</si>
  <si>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</si>
  <si>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</si>
  <si>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</si>
  <si>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</si>
  <si>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</si>
  <si>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</si>
  <si>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</si>
  <si>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</si>
  <si>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</si>
  <si>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</si>
  <si>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</si>
  <si>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</si>
  <si>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</si>
  <si>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</si>
  <si>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</si>
  <si>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</si>
  <si>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</si>
  <si>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</si>
  <si>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</si>
  <si>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</si>
  <si>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</si>
  <si>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</si>
  <si>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</si>
  <si>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</si>
  <si>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</si>
  <si>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</si>
  <si>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</si>
  <si>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</si>
  <si>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</si>
  <si>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</si>
  <si>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</si>
  <si>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</si>
  <si>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</si>
  <si>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</si>
  <si>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</si>
  <si>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</si>
  <si>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</si>
  <si>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</si>
  <si>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</si>
  <si>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</si>
  <si>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</si>
  <si>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</si>
  <si>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</si>
  <si>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</si>
  <si>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</si>
  <si>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</si>
  <si>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</si>
  <si>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</si>
  <si>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</si>
  <si>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</si>
  <si>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</si>
  <si>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</si>
  <si>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</si>
  <si>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</si>
  <si>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</si>
  <si>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</si>
  <si>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</si>
  <si>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</si>
  <si>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</si>
  <si>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</si>
  <si>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</si>
  <si>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</si>
  <si>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</si>
  <si>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</si>
  <si>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</si>
  <si>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</si>
  <si>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</si>
  <si>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</si>
  <si>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</si>
  <si>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</si>
  <si>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</si>
  <si>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</si>
  <si>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</si>
  <si>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</si>
  <si>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</si>
  <si>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</si>
  <si>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</si>
  <si>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</si>
  <si>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</si>
  <si>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</si>
  <si>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</si>
  <si>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</si>
  <si>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</si>
  <si>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</si>
  <si>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</si>
  <si>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</si>
  <si>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</si>
  <si>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</si>
  <si>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</si>
  <si>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</si>
  <si>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</si>
  <si>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</si>
  <si>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</si>
  <si>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</si>
  <si>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</si>
  <si>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</si>
  <si>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</si>
  <si>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</si>
  <si>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</si>
  <si>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</si>
  <si>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</si>
  <si>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</si>
  <si>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</si>
  <si>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</si>
  <si>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</si>
  <si>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</si>
  <si>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</si>
  <si>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</si>
  <si>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</si>
  <si>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</si>
  <si>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</si>
  <si>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</si>
  <si>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</si>
  <si>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</si>
  <si>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</si>
  <si>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</si>
  <si>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</si>
  <si>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</si>
  <si>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</si>
  <si>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</si>
  <si>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</si>
  <si>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</si>
  <si>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</si>
  <si>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</si>
  <si>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</si>
  <si>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</si>
  <si>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</si>
  <si>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</si>
  <si>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</si>
  <si>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</si>
  <si>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</si>
  <si>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</si>
  <si>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</si>
  <si>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</si>
  <si>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</si>
  <si>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</si>
  <si>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</si>
  <si>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</si>
  <si>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</si>
  <si>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</si>
  <si>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</si>
  <si>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</si>
  <si>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</si>
  <si>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</si>
  <si>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</si>
  <si>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</si>
  <si>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</si>
  <si>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</si>
  <si>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</si>
  <si>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</si>
  <si>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</si>
  <si>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</si>
  <si>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</si>
  <si>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</si>
  <si>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</si>
  <si>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</si>
  <si>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</si>
  <si>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</si>
  <si>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</si>
  <si>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</si>
  <si>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</si>
  <si>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</si>
  <si>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</si>
  <si>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</si>
  <si>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</si>
  <si>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</si>
  <si>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</si>
  <si>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</si>
  <si>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</si>
  <si>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</si>
  <si>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</si>
  <si>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</si>
  <si>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</si>
  <si>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</si>
  <si>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</si>
  <si>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</si>
  <si>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</si>
  <si>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</si>
  <si>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</si>
  <si>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</si>
  <si>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</si>
  <si>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</si>
  <si>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</si>
  <si>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</si>
  <si>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</si>
  <si>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</si>
  <si>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</si>
  <si>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</si>
  <si>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</si>
  <si>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</si>
  <si>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</si>
  <si>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</si>
  <si>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</si>
  <si>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</si>
  <si>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</si>
  <si>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</si>
  <si>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</si>
  <si>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</si>
  <si>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</si>
  <si>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</si>
  <si>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</si>
  <si>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</si>
  <si>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</si>
  <si>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</si>
  <si>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</si>
  <si>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</si>
  <si>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</si>
  <si>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</si>
  <si>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</si>
  <si>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</si>
  <si>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</si>
  <si>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</si>
  <si>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</si>
  <si>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</si>
  <si>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</si>
  <si>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</si>
  <si>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</si>
  <si>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</si>
  <si>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</si>
  <si>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</si>
  <si>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</si>
  <si>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</si>
  <si>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</si>
  <si>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</si>
  <si>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</si>
  <si>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</si>
  <si>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</si>
  <si>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</si>
  <si>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</si>
  <si>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</si>
  <si>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</si>
  <si>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</si>
  <si>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</si>
  <si>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</si>
  <si>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</si>
  <si>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</si>
  <si>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</si>
  <si>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</si>
  <si>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</si>
  <si>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</si>
  <si>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</si>
  <si>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</si>
  <si>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</si>
  <si>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</si>
  <si>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</si>
  <si>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</si>
  <si>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</si>
  <si>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</si>
  <si>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</si>
  <si>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</si>
  <si>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</si>
  <si>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</si>
  <si>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</si>
  <si>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</si>
  <si>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</si>
  <si>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</si>
  <si>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</si>
  <si>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</si>
  <si>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</si>
  <si>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</si>
  <si>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</si>
  <si>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</si>
  <si>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</si>
  <si>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</si>
  <si>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</si>
  <si>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</si>
  <si>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</si>
  <si>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</si>
  <si>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</si>
  <si>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</si>
  <si>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</si>
  <si>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</si>
  <si>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</si>
  <si>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</si>
  <si>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</si>
  <si>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</si>
  <si>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</si>
  <si>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</si>
  <si>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</si>
  <si>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</si>
  <si>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</si>
  <si>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</si>
  <si>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</si>
  <si>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</si>
  <si>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</si>
  <si>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</si>
  <si>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</si>
  <si>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</si>
  <si>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</si>
  <si>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</si>
  <si>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</si>
  <si>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</si>
  <si>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</si>
  <si>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</si>
  <si>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</si>
  <si>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</si>
  <si>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</si>
  <si>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</si>
  <si>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</si>
  <si>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</si>
  <si>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</si>
  <si>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</si>
  <si>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</si>
  <si>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</si>
  <si>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</si>
  <si>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</si>
  <si>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</si>
  <si>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</si>
  <si>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</si>
  <si>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</si>
  <si>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</si>
  <si>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</si>
  <si>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</si>
  <si>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</si>
  <si>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</si>
  <si>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</si>
  <si>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</si>
  <si>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</si>
  <si>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</si>
  <si>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</si>
  <si>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</si>
  <si>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</si>
  <si>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</si>
  <si>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</si>
  <si>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</si>
  <si>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</si>
  <si>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</si>
  <si>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</si>
  <si>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</si>
  <si>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</si>
  <si>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</si>
  <si>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</si>
  <si>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</si>
  <si>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</si>
  <si>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</si>
  <si>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</si>
  <si>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</si>
  <si>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</si>
  <si>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</si>
  <si>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</si>
  <si>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</si>
  <si>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</si>
  <si>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</si>
  <si>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</si>
  <si>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</si>
  <si>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</si>
  <si>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</si>
  <si>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</si>
  <si>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</si>
  <si>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</si>
  <si>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</si>
  <si>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</si>
  <si>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</si>
  <si>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</si>
  <si>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</si>
  <si>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</si>
  <si>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</si>
  <si>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</si>
  <si>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</si>
  <si>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</si>
  <si>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</si>
  <si>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</si>
  <si>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</si>
  <si>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</si>
  <si>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</si>
  <si>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</si>
  <si>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</si>
  <si>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</si>
  <si>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</si>
  <si>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</si>
  <si>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</si>
  <si>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</si>
  <si>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</si>
  <si>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</si>
  <si>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</si>
  <si>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</si>
  <si>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</si>
  <si>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</si>
  <si>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</si>
  <si>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</si>
  <si>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</si>
  <si>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</si>
  <si>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</si>
  <si>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</si>
  <si>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</si>
  <si>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</si>
  <si>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</si>
  <si>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</si>
  <si>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</si>
  <si>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</si>
  <si>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</si>
  <si>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</si>
  <si>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</si>
  <si>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</si>
  <si>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</si>
  <si>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</si>
  <si>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</si>
  <si>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</si>
  <si>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</si>
  <si>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</si>
  <si>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</si>
  <si>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</si>
  <si>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</si>
  <si>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</si>
  <si>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</si>
  <si>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</si>
  <si>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</si>
  <si>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</si>
  <si>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</si>
  <si>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</si>
  <si>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</si>
  <si>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</si>
  <si>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</si>
  <si>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</si>
  <si>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</si>
  <si>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</si>
  <si>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</si>
  <si>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</si>
  <si>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</si>
  <si>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</si>
  <si>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</si>
  <si>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</si>
  <si>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</si>
  <si>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</si>
  <si>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</si>
  <si>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</si>
  <si>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</si>
  <si>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</si>
  <si>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</si>
  <si>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</si>
  <si>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</si>
  <si>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</si>
  <si>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</si>
  <si>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</si>
  <si>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</si>
  <si>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</si>
  <si>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</si>
  <si>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</si>
  <si>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</si>
  <si>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</si>
  <si>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</si>
  <si>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</si>
  <si>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</si>
  <si>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</si>
  <si>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</si>
  <si>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</si>
  <si>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</si>
  <si>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</si>
  <si>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</si>
  <si>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</si>
  <si>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</si>
  <si>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</si>
  <si>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</si>
  <si>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</si>
  <si>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</si>
  <si>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</si>
  <si>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</si>
  <si>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</si>
  <si>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</si>
  <si>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</si>
  <si>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</si>
  <si>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</si>
  <si>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</si>
  <si>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</si>
  <si>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</si>
  <si>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</si>
  <si>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</si>
  <si>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</si>
  <si>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</si>
  <si>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</si>
  <si>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</si>
  <si>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</si>
  <si>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</si>
  <si>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</si>
  <si>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</si>
  <si>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</si>
  <si>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</si>
  <si>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</si>
  <si>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</si>
  <si>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</si>
  <si>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</si>
  <si>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</si>
  <si>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</si>
  <si>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</si>
  <si>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</si>
  <si>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</si>
  <si>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</si>
  <si>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</si>
  <si>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</si>
  <si>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</si>
  <si>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</si>
  <si>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</si>
  <si>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</si>
  <si>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</si>
  <si>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</si>
  <si>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</si>
  <si>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</si>
  <si>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</si>
  <si>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</si>
  <si>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</si>
  <si>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</si>
  <si>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</si>
  <si>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</si>
  <si>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</si>
  <si>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</si>
  <si>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</si>
  <si>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</si>
  <si>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</si>
  <si>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</si>
  <si>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</si>
  <si>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</si>
  <si>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</si>
  <si>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</si>
  <si>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</si>
  <si>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</si>
  <si>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</si>
  <si>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</si>
  <si>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</si>
  <si>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</si>
  <si>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</si>
  <si>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</si>
  <si>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</si>
  <si>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</si>
  <si>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</si>
  <si>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</si>
  <si>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</si>
  <si>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</si>
  <si>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</si>
  <si>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</si>
  <si>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</si>
  <si>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</si>
  <si>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</si>
  <si>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</si>
  <si>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</si>
  <si>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</si>
  <si>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</si>
  <si>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</si>
  <si>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</si>
  <si>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</si>
  <si>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</si>
  <si>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</si>
  <si>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</si>
  <si>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</si>
  <si>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</si>
  <si>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</si>
  <si>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</si>
  <si>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</si>
  <si>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</si>
  <si>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</si>
  <si>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</si>
  <si>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</si>
  <si>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</si>
  <si>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</si>
  <si>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</si>
  <si>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</si>
  <si>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</si>
  <si>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</si>
  <si>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</si>
  <si>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</si>
  <si>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</si>
  <si>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</si>
  <si>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</si>
  <si>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</si>
  <si>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</si>
  <si>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</si>
  <si>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</si>
  <si>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</si>
  <si>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</si>
  <si>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</si>
  <si>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</si>
  <si>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</si>
  <si>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</si>
  <si>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</si>
  <si>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</si>
  <si>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</si>
  <si>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</si>
  <si>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</si>
  <si>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</si>
  <si>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</si>
  <si>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</si>
  <si>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</si>
  <si>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</si>
  <si>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</si>
  <si>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</si>
  <si>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</si>
  <si>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</si>
  <si>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</si>
  <si>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</si>
  <si>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</si>
  <si>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</si>
  <si>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</si>
  <si>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</si>
  <si>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</si>
  <si>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</si>
  <si>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</si>
  <si>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</si>
  <si>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</si>
  <si>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</si>
  <si>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</si>
  <si>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</si>
  <si>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</si>
  <si>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</si>
  <si>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</si>
  <si>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</si>
  <si>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</si>
  <si>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</si>
  <si>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</si>
  <si>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</si>
  <si>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</si>
  <si>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</si>
  <si>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</si>
  <si>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</si>
  <si>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</si>
  <si>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</si>
  <si>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</si>
  <si>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</si>
  <si>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</si>
  <si>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</si>
  <si>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</si>
  <si>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</si>
  <si>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</si>
  <si>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</si>
  <si>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</si>
  <si>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</si>
  <si>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</si>
  <si>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</si>
  <si>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</si>
  <si>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</si>
  <si>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</si>
  <si>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</si>
  <si>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</si>
  <si>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</si>
  <si>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</si>
  <si>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</si>
  <si>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</si>
  <si>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</si>
  <si>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</si>
  <si>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</si>
  <si>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</si>
  <si>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</si>
  <si>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</si>
  <si>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</si>
  <si>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</si>
  <si>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</si>
  <si>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</si>
  <si>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</si>
  <si>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</si>
  <si>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</si>
  <si>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</si>
  <si>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</si>
  <si>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</si>
  <si>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</si>
  <si>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</si>
  <si>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</si>
  <si>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</si>
  <si>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</si>
  <si>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</si>
  <si>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</si>
  <si>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</si>
  <si>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</si>
  <si>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</si>
  <si>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</si>
  <si>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</si>
  <si>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</si>
  <si>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</si>
  <si>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</si>
  <si>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</si>
  <si>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</si>
  <si>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</si>
  <si>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</si>
  <si>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</si>
  <si>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</si>
  <si>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</si>
  <si>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</si>
  <si>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</si>
  <si>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</si>
  <si>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</si>
  <si>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</si>
  <si>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</si>
  <si>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</si>
  <si>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</si>
  <si>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</si>
  <si>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</si>
  <si>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</si>
  <si>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</si>
  <si>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</si>
  <si>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</si>
  <si>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</si>
  <si>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</si>
  <si>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</si>
  <si>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</si>
  <si>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</si>
  <si>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</si>
  <si>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</si>
  <si>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</si>
  <si>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</si>
  <si>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</si>
  <si>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</si>
  <si>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</si>
  <si>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</si>
  <si>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</si>
  <si>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</si>
  <si>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</si>
  <si>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</si>
  <si>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</si>
  <si>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</si>
  <si>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</si>
  <si>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</si>
  <si>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</si>
  <si>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</si>
  <si>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</si>
  <si>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</si>
  <si>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</si>
  <si>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</si>
  <si>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</si>
  <si>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</si>
  <si>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</si>
  <si>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</si>
  <si>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</si>
  <si>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</si>
  <si>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</si>
  <si>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</si>
  <si>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</si>
  <si>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</si>
  <si>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</si>
  <si>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</si>
  <si>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</si>
  <si>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</si>
  <si>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</si>
  <si>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</si>
  <si>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</si>
  <si>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</si>
  <si>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</si>
  <si>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</si>
  <si>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</si>
  <si>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</si>
  <si>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</si>
  <si>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</si>
  <si>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</si>
  <si>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</si>
  <si>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</si>
  <si>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</si>
  <si>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</si>
  <si>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</si>
  <si>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</si>
  <si>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</si>
  <si>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</si>
  <si>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</si>
  <si>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</si>
  <si>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</si>
  <si>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</si>
  <si>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</si>
  <si>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</si>
  <si>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</si>
  <si>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</si>
  <si>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</si>
  <si>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</si>
  <si>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</si>
  <si>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</si>
  <si>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</si>
  <si>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</si>
  <si>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</si>
  <si>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</si>
  <si>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</si>
  <si>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</si>
  <si>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</si>
  <si>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</si>
  <si>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</si>
  <si>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</si>
  <si>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</si>
  <si>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</si>
  <si>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</si>
  <si>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</si>
  <si>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</si>
  <si>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</si>
  <si>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</si>
  <si>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</si>
  <si>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</si>
  <si>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</si>
  <si>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</si>
  <si>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</si>
  <si>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</si>
  <si>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</si>
  <si>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</si>
  <si>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</si>
  <si>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</si>
  <si>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</si>
  <si>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</si>
  <si>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</si>
  <si>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</si>
  <si>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</si>
  <si>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</si>
  <si>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</si>
  <si>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</si>
  <si>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</si>
  <si>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</si>
  <si>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</si>
  <si>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</si>
  <si>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</si>
  <si>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</si>
  <si>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</si>
  <si>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</si>
  <si>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</si>
  <si>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</si>
  <si>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</si>
  <si>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</si>
  <si>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</si>
  <si>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</si>
  <si>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</si>
  <si>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</si>
  <si>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</si>
  <si>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</si>
  <si>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</si>
  <si>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</si>
  <si>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</si>
  <si>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</si>
  <si>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</si>
  <si>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</si>
  <si>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</si>
  <si>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</si>
  <si>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</si>
  <si>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</si>
  <si>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</si>
  <si>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</si>
  <si>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</si>
  <si>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</si>
  <si>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</si>
  <si>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</si>
  <si>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</si>
  <si>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</si>
  <si>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</si>
  <si>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</si>
  <si>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</si>
  <si>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</si>
  <si>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</si>
  <si>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</si>
  <si>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</si>
  <si>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</si>
  <si>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</si>
  <si>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</si>
  <si>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</si>
  <si>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</si>
  <si>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</si>
  <si>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</si>
  <si>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</si>
  <si>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</si>
  <si>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</si>
  <si>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</si>
  <si>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</si>
  <si>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</si>
  <si>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</si>
  <si>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</si>
  <si>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</si>
  <si>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</si>
  <si>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</si>
  <si>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</si>
  <si>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</si>
  <si>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</si>
  <si>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</si>
  <si>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</si>
  <si>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</si>
  <si>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</si>
  <si>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</si>
  <si>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</si>
  <si>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</si>
  <si>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</si>
  <si>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</si>
  <si>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</si>
  <si>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</si>
  <si>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</si>
  <si>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</si>
  <si>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</si>
  <si>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</si>
  <si>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</si>
  <si>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</si>
  <si>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</si>
  <si>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</si>
  <si>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</si>
  <si>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</si>
  <si>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</si>
  <si>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</si>
  <si>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</si>
  <si>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</si>
  <si>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</si>
  <si>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</si>
  <si>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</si>
  <si>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</si>
  <si>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</si>
  <si>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</si>
  <si>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</si>
  <si>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</si>
  <si>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</si>
  <si>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</si>
  <si>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</si>
  <si>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</si>
  <si>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</si>
  <si>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</si>
  <si>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</si>
  <si>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</si>
  <si>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</si>
  <si>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</si>
  <si>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</si>
  <si>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</si>
  <si>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</si>
  <si>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</si>
  <si>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</si>
  <si>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</si>
  <si>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</si>
  <si>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</si>
  <si>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</si>
  <si>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</si>
  <si>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</si>
  <si>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</si>
  <si>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</si>
  <si>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</si>
  <si>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</si>
  <si>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</si>
  <si>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</si>
  <si>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</si>
  <si>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</si>
  <si>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</si>
  <si>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</si>
  <si>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</si>
  <si>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</si>
  <si>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</si>
  <si>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</si>
  <si>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</si>
  <si>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A</t>
  </si>
  <si>
    <t>B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</si>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</sst>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  <xf numFmtId="0" fontId="2" fillId="0" borderId="0" xfId="3" applyFill="1"/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104171.59999999999</v>
          </cell>
        </row>
        <row r="9">
          <cell r="BH9">
            <v>0</v>
          </cell>
        </row>
        <row r="10">
          <cell r="BH10">
            <v>0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301674.51203119056</v>
      </c>
      <c r="G3" s="217">
        <f>SUM(G4:G11)</f>
        <v>19185.1279688094</v>
      </c>
      <c r="H3" s="217">
        <f ca="1">SUM(H4:H11)</f>
        <v>160158.02000000002</v>
      </c>
      <c r="I3" s="231">
        <f>IFERROR(F3/E3," ")</f>
        <v>0.94020710124586127</v>
      </c>
      <c r="J3" s="217">
        <f>SUM(J4:J11)</f>
        <v>128905.3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19951.550000000003</v>
      </c>
      <c r="G5" s="220">
        <f t="shared" ref="G5:G7" si="1">+E5-F5</f>
        <v>4715.1500000000015</v>
      </c>
      <c r="H5" s="220">
        <f ca="1">'BTP-U302AB2'!P5</f>
        <v>0</v>
      </c>
      <c r="I5" s="233">
        <f t="shared" si="0"/>
        <v>0.80884552858712355</v>
      </c>
      <c r="J5" s="220">
        <f>[2]Progress!$BH$9</f>
        <v>0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104171.59999999999</v>
      </c>
      <c r="K6" s="234">
        <f t="shared" si="2"/>
        <v>31339.720000000016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121564.94203119056</v>
      </c>
      <c r="G7" s="220">
        <f t="shared" si="1"/>
        <v>14197.977968809428</v>
      </c>
      <c r="H7" s="220">
        <f ca="1">'BTP-U302SCR2'!P5</f>
        <v>0</v>
      </c>
      <c r="I7" s="233">
        <f t="shared" si="0"/>
        <v>0.89542079701284094</v>
      </c>
      <c r="J7" s="220">
        <f>[2]Progress!$BH$10</f>
        <v>0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AY30" activePane="bottomRight" state="frozen"/>
      <selection activeCell="X13" sqref="X13"/>
      <selection pane="topRight" activeCell="X13" sqref="X13"/>
      <selection pane="bottomLeft" activeCell="X13" sqref="X13"/>
      <selection pane="bottomRight" activeCell="M754" sqref="M7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0</v>
      </c>
      <c r="BC27" s="73" cm="1">
        <f t="array" ref="BC27">SUMPRODUCT($J$30:$J$846,BC30:BC846,--(BC30:BC846&lt;&gt;""))</f>
        <v>818.41999999999939</v>
      </c>
      <c r="BD27" s="73" t="e" cm="1">
        <f t="array" ref="BD27">SUMPRODUCT($J$30:$J$846,BD30:BD846,--(BD30:BD846&lt;&gt;""))</f>
        <v>#VALUE!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0</v>
      </c>
      <c r="BC28" s="75">
        <f t="shared" si="1"/>
        <v>16607</v>
      </c>
      <c r="BD28" s="75" t="e">
        <f t="shared" ref="BD28" si="9">SUM(BD30:BD846)</f>
        <v>#VALUE!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/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 t="e">
        <f>SUMIFS([1]Up!$J:$J,[1]Up!$D:$D,D30)</f>
        <v>#VALUE!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 t="e">
        <f>SUMIFS([1]Up!$J:$J,[1]Up!$D:$D,D31)</f>
        <v>#VALUE!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 t="e">
        <f>SUMIFS([1]Up!$J:$J,[1]Up!$D:$D,D32)</f>
        <v>#VALUE!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 t="e">
        <f>SUMIFS([1]Up!$J:$J,[1]Up!$D:$D,D33)</f>
        <v>#VALUE!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 t="e">
        <f>SUMIFS([1]Up!$J:$J,[1]Up!$D:$D,D34)</f>
        <v>#VALUE!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 t="e">
        <f>SUMIFS([1]Up!$J:$J,[1]Up!$D:$D,D35)</f>
        <v>#VALUE!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 t="e">
        <f>SUMIFS([1]Up!$J:$J,[1]Up!$D:$D,D36)</f>
        <v>#VALUE!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 t="e">
        <f>SUMIFS([1]Up!$J:$J,[1]Up!$D:$D,D37)</f>
        <v>#VALUE!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 t="e">
        <f>SUMIFS([1]Up!$J:$J,[1]Up!$D:$D,D38)</f>
        <v>#VALUE!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 t="e">
        <f>SUMIFS([1]Up!$J:$J,[1]Up!$D:$D,D39)</f>
        <v>#VALUE!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 t="e">
        <f>SUMIFS([1]Up!$J:$J,[1]Up!$D:$D,D40)</f>
        <v>#VALUE!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 t="e">
        <f>SUMIFS([1]Up!$J:$J,[1]Up!$D:$D,D41)</f>
        <v>#VALUE!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 t="e">
        <f>SUMIFS([1]Up!$J:$J,[1]Up!$D:$D,D42)</f>
        <v>#VALUE!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 t="e">
        <f>SUMIFS([1]Up!$J:$J,[1]Up!$D:$D,D43)</f>
        <v>#VALUE!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 t="e">
        <f>SUMIFS([1]Up!$J:$J,[1]Up!$D:$D,D44)</f>
        <v>#VALUE!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 t="e">
        <f>SUMIFS([1]Up!$J:$J,[1]Up!$D:$D,D45)</f>
        <v>#VALUE!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 t="e">
        <f>SUMIFS([1]Up!$J:$J,[1]Up!$D:$D,D46)</f>
        <v>#VALUE!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 t="e">
        <f>SUMIFS([1]Up!$J:$J,[1]Up!$D:$D,D47)</f>
        <v>#VALUE!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 t="e">
        <f>SUMIFS([1]Up!$J:$J,[1]Up!$D:$D,D48)</f>
        <v>#VALUE!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 t="e">
        <f>SUMIFS([1]Up!$J:$J,[1]Up!$D:$D,D49)</f>
        <v>#VALUE!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 t="e">
        <f>SUMIFS([1]Up!$J:$J,[1]Up!$D:$D,D50)</f>
        <v>#VALUE!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 t="e">
        <f>SUMIFS([1]Up!$J:$J,[1]Up!$D:$D,D51)</f>
        <v>#VALUE!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 t="e">
        <f>SUMIFS([1]Up!$J:$J,[1]Up!$D:$D,D52)</f>
        <v>#VALUE!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 t="e">
        <f>SUMIFS([1]Up!$J:$J,[1]Up!$D:$D,D53)</f>
        <v>#VALUE!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 t="e">
        <f>SUMIFS([1]Up!$J:$J,[1]Up!$D:$D,D54)</f>
        <v>#VALUE!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 t="e">
        <f>SUMIFS([1]Up!$J:$J,[1]Up!$D:$D,D55)</f>
        <v>#VALUE!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 t="e">
        <f>SUMIFS([1]Up!$J:$J,[1]Up!$D:$D,D56)</f>
        <v>#VALUE!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 t="e">
        <f>SUMIFS([1]Up!$J:$J,[1]Up!$D:$D,D57)</f>
        <v>#VALUE!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 t="e">
        <f>SUMIFS([1]Up!$J:$J,[1]Up!$D:$D,D58)</f>
        <v>#VALUE!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 t="e">
        <f>SUMIFS([1]Up!$J:$J,[1]Up!$D:$D,D59)</f>
        <v>#VALUE!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 t="e">
        <f>SUMIFS([1]Up!$J:$J,[1]Up!$D:$D,D60)</f>
        <v>#VALUE!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 t="e">
        <f>SUMIFS([1]Up!$J:$J,[1]Up!$D:$D,D61)</f>
        <v>#VALUE!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 t="e">
        <f>SUMIFS([1]Up!$J:$J,[1]Up!$D:$D,D62)</f>
        <v>#VALUE!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 t="e">
        <f>SUMIFS([1]Up!$J:$J,[1]Up!$D:$D,D63)</f>
        <v>#VALUE!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 t="e">
        <f>SUMIFS([1]Up!$J:$J,[1]Up!$D:$D,D64)</f>
        <v>#VALUE!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 t="e">
        <f>SUMIFS([1]Up!$J:$J,[1]Up!$D:$D,D65)</f>
        <v>#VALUE!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 t="e">
        <f>SUMIFS([1]Up!$J:$J,[1]Up!$D:$D,D66)</f>
        <v>#VALUE!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 t="e">
        <f>SUMIFS([1]Up!$J:$J,[1]Up!$D:$D,D67)</f>
        <v>#VALUE!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 t="e">
        <f>SUMIFS([1]Up!$J:$J,[1]Up!$D:$D,D68)</f>
        <v>#VALUE!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 t="e">
        <f>SUMIFS([1]Up!$J:$J,[1]Up!$D:$D,D69)</f>
        <v>#VALUE!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 t="e">
        <f>SUMIFS([1]Up!$J:$J,[1]Up!$D:$D,D70)</f>
        <v>#VALUE!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 t="e">
        <f>SUMIFS([1]Up!$J:$J,[1]Up!$D:$D,D71)</f>
        <v>#VALUE!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 t="e">
        <f>SUMIFS([1]Up!$J:$J,[1]Up!$D:$D,D72)</f>
        <v>#VALUE!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 t="e">
        <f>SUMIFS([1]Up!$J:$J,[1]Up!$D:$D,D73)</f>
        <v>#VALUE!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 t="e">
        <f>SUMIFS([1]Up!$J:$J,[1]Up!$D:$D,D74)</f>
        <v>#VALUE!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 t="e">
        <f>SUMIFS([1]Up!$J:$J,[1]Up!$D:$D,D75)</f>
        <v>#VALUE!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 t="e">
        <f>SUMIFS([1]Up!$J:$J,[1]Up!$D:$D,D76)</f>
        <v>#VALUE!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 t="e">
        <f>SUMIFS([1]Up!$J:$J,[1]Up!$D:$D,D77)</f>
        <v>#VALUE!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 t="e">
        <f>SUMIFS([1]Up!$J:$J,[1]Up!$D:$D,D78)</f>
        <v>#VALUE!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 t="e">
        <f>SUMIFS([1]Up!$J:$J,[1]Up!$D:$D,D79)</f>
        <v>#VALUE!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 t="e">
        <f>SUMIFS([1]Up!$J:$J,[1]Up!$D:$D,D80)</f>
        <v>#VALUE!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 t="e">
        <f>SUMIFS([1]Up!$J:$J,[1]Up!$D:$D,D81)</f>
        <v>#VALUE!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 t="e">
        <f>SUMIFS([1]Up!$J:$J,[1]Up!$D:$D,D82)</f>
        <v>#VALUE!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 t="e">
        <f>SUMIFS([1]Up!$J:$J,[1]Up!$D:$D,D83)</f>
        <v>#VALUE!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 t="e">
        <f>SUMIFS([1]Up!$J:$J,[1]Up!$D:$D,D84)</f>
        <v>#VALUE!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 t="e">
        <f>SUMIFS([1]Up!$J:$J,[1]Up!$D:$D,D85)</f>
        <v>#VALUE!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 t="e">
        <f>SUMIFS([1]Up!$J:$J,[1]Up!$D:$D,D86)</f>
        <v>#VALUE!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 t="e">
        <f>SUMIFS([1]Up!$J:$J,[1]Up!$D:$D,D87)</f>
        <v>#VALUE!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 t="e">
        <f>SUMIFS([1]Up!$J:$J,[1]Up!$D:$D,D88)</f>
        <v>#VALUE!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 t="e">
        <f>SUMIFS([1]Up!$J:$J,[1]Up!$D:$D,D89)</f>
        <v>#VALUE!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 t="e">
        <f>SUMIFS([1]Up!$J:$J,[1]Up!$D:$D,D90)</f>
        <v>#VALUE!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 t="e">
        <f>SUMIFS([1]Up!$J:$J,[1]Up!$D:$D,D91)</f>
        <v>#VALUE!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 t="e">
        <f>SUMIFS([1]Up!$J:$J,[1]Up!$D:$D,D92)</f>
        <v>#VALUE!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 t="e">
        <f>SUMIFS([1]Up!$J:$J,[1]Up!$D:$D,D93)</f>
        <v>#VALUE!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 t="e">
        <f>SUMIFS([1]Up!$J:$J,[1]Up!$D:$D,D94)</f>
        <v>#VALUE!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 t="e">
        <f>SUMIFS([1]Up!$J:$J,[1]Up!$D:$D,D95)</f>
        <v>#VALUE!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 t="e">
        <f>SUMIFS([1]Up!$J:$J,[1]Up!$D:$D,D96)</f>
        <v>#VALUE!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 t="e">
        <f>SUMIFS([1]Up!$J:$J,[1]Up!$D:$D,D97)</f>
        <v>#VALUE!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 t="e">
        <f>SUMIFS([1]Up!$J:$J,[1]Up!$D:$D,D98)</f>
        <v>#VALUE!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 t="e">
        <f>SUMIFS([1]Up!$J:$J,[1]Up!$D:$D,D99)</f>
        <v>#VALUE!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 t="e">
        <f>SUMIFS([1]Up!$J:$J,[1]Up!$D:$D,D100)</f>
        <v>#VALUE!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 t="e">
        <f>SUMIFS([1]Up!$J:$J,[1]Up!$D:$D,D101)</f>
        <v>#VALUE!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 t="e">
        <f>SUMIFS([1]Up!$J:$J,[1]Up!$D:$D,D102)</f>
        <v>#VALUE!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 t="e">
        <f>SUMIFS([1]Up!$J:$J,[1]Up!$D:$D,D103)</f>
        <v>#VALUE!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 t="e">
        <f>SUMIFS([1]Up!$J:$J,[1]Up!$D:$D,D104)</f>
        <v>#VALUE!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 t="e">
        <f>SUMIFS([1]Up!$J:$J,[1]Up!$D:$D,D105)</f>
        <v>#VALUE!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 t="e">
        <f>SUMIFS([1]Up!$J:$J,[1]Up!$D:$D,D106)</f>
        <v>#VALUE!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 t="e">
        <f>SUMIFS([1]Up!$J:$J,[1]Up!$D:$D,D107)</f>
        <v>#VALUE!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 t="e">
        <f>SUMIFS([1]Up!$J:$J,[1]Up!$D:$D,D108)</f>
        <v>#VALUE!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 t="e">
        <f>SUMIFS([1]Up!$J:$J,[1]Up!$D:$D,D109)</f>
        <v>#VALUE!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 t="e">
        <f>SUMIFS([1]Up!$J:$J,[1]Up!$D:$D,D110)</f>
        <v>#VALUE!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 t="e">
        <f>SUMIFS([1]Up!$J:$J,[1]Up!$D:$D,D111)</f>
        <v>#VALUE!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 t="e">
        <f>SUMIFS([1]Up!$J:$J,[1]Up!$D:$D,D112)</f>
        <v>#VALUE!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 t="e">
        <f>SUMIFS([1]Up!$J:$J,[1]Up!$D:$D,D113)</f>
        <v>#VALUE!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 t="e">
        <f>SUMIFS([1]Up!$J:$J,[1]Up!$D:$D,D114)</f>
        <v>#VALUE!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 t="e">
        <f>SUMIFS([1]Up!$J:$J,[1]Up!$D:$D,D115)</f>
        <v>#VALUE!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 t="e">
        <f>SUMIFS([1]Up!$J:$J,[1]Up!$D:$D,D116)</f>
        <v>#VALUE!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 t="e">
        <f>SUMIFS([1]Up!$J:$J,[1]Up!$D:$D,D117)</f>
        <v>#VALUE!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 t="e">
        <f>SUMIFS([1]Up!$J:$J,[1]Up!$D:$D,D118)</f>
        <v>#VALUE!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 t="e">
        <f>SUMIFS([1]Up!$J:$J,[1]Up!$D:$D,D119)</f>
        <v>#VALUE!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 t="e">
        <f>SUMIFS([1]Up!$J:$J,[1]Up!$D:$D,D120)</f>
        <v>#VALUE!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4087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 t="e">
        <f>SUMIFS([1]Up!$J:$J,[1]Up!$D:$D,D121)</f>
        <v>#VALUE!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 t="e">
        <f>SUMIFS([1]Up!$J:$J,[1]Up!$D:$D,D122)</f>
        <v>#VALUE!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4088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 t="e">
        <f>SUMIFS([1]Up!$J:$J,[1]Up!$D:$D,D123)</f>
        <v>#VALUE!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 t="e">
        <f>SUMIFS([1]Up!$J:$J,[1]Up!$D:$D,D124)</f>
        <v>#VALUE!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 t="e">
        <f>SUMIFS([1]Up!$J:$J,[1]Up!$D:$D,D125)</f>
        <v>#VALUE!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 t="e">
        <f>SUMIFS([1]Up!$J:$J,[1]Up!$D:$D,D126)</f>
        <v>#VALUE!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 t="e">
        <f>SUMIFS([1]Up!$J:$J,[1]Up!$D:$D,D127)</f>
        <v>#VALUE!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 t="e">
        <f>SUMIFS([1]Up!$J:$J,[1]Up!$D:$D,D128)</f>
        <v>#VALUE!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 t="e">
        <f>SUMIFS([1]Up!$J:$J,[1]Up!$D:$D,D129)</f>
        <v>#VALUE!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 t="e">
        <f>SUMIFS([1]Up!$J:$J,[1]Up!$D:$D,D130)</f>
        <v>#VALUE!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 t="e">
        <f>SUMIFS([1]Up!$J:$J,[1]Up!$D:$D,D131)</f>
        <v>#VALUE!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 t="e">
        <f>SUMIFS([1]Up!$J:$J,[1]Up!$D:$D,D132)</f>
        <v>#VALUE!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 t="e">
        <f>SUMIFS([1]Up!$J:$J,[1]Up!$D:$D,D133)</f>
        <v>#VALUE!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 t="e">
        <f>SUMIFS([1]Up!$J:$J,[1]Up!$D:$D,D134)</f>
        <v>#VALUE!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 t="e">
        <f>SUMIFS([1]Up!$J:$J,[1]Up!$D:$D,D135)</f>
        <v>#VALUE!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 t="e">
        <f>SUMIFS([1]Up!$J:$J,[1]Up!$D:$D,D136)</f>
        <v>#VALUE!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 t="e">
        <f>SUMIFS([1]Up!$J:$J,[1]Up!$D:$D,D137)</f>
        <v>#VALUE!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 t="e">
        <f>SUMIFS([1]Up!$J:$J,[1]Up!$D:$D,D138)</f>
        <v>#VALUE!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 t="e">
        <f>SUMIFS([1]Up!$J:$J,[1]Up!$D:$D,D139)</f>
        <v>#VALUE!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 t="e">
        <f>SUMIFS([1]Up!$J:$J,[1]Up!$D:$D,D140)</f>
        <v>#VALUE!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 t="e">
        <f>SUMIFS([1]Up!$J:$J,[1]Up!$D:$D,D141)</f>
        <v>#VALUE!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 t="e">
        <f>SUMIFS([1]Up!$J:$J,[1]Up!$D:$D,D142)</f>
        <v>#VALUE!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 t="e">
        <f>SUMIFS([1]Up!$J:$J,[1]Up!$D:$D,D143)</f>
        <v>#VALUE!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 t="e">
        <f>SUMIFS([1]Up!$J:$J,[1]Up!$D:$D,D144)</f>
        <v>#VALUE!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 t="e">
        <f>SUMIFS([1]Up!$J:$J,[1]Up!$D:$D,D145)</f>
        <v>#VALUE!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 t="e">
        <f>SUMIFS([1]Up!$J:$J,[1]Up!$D:$D,D146)</f>
        <v>#VALUE!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 t="e">
        <f>SUMIFS([1]Up!$J:$J,[1]Up!$D:$D,D147)</f>
        <v>#VALUE!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 t="e">
        <f>SUMIFS([1]Up!$J:$J,[1]Up!$D:$D,D148)</f>
        <v>#VALUE!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 t="e">
        <f>SUMIFS([1]Up!$J:$J,[1]Up!$D:$D,D149)</f>
        <v>#VALUE!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 t="e">
        <f>SUMIFS([1]Up!$J:$J,[1]Up!$D:$D,D150)</f>
        <v>#VALUE!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 t="e">
        <f>SUMIFS([1]Up!$J:$J,[1]Up!$D:$D,D151)</f>
        <v>#VALUE!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 t="e">
        <f>SUMIFS([1]Up!$J:$J,[1]Up!$D:$D,D152)</f>
        <v>#VALUE!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 t="e">
        <f>SUMIFS([1]Up!$J:$J,[1]Up!$D:$D,D153)</f>
        <v>#VALUE!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 t="e">
        <f>SUMIFS([1]Up!$J:$J,[1]Up!$D:$D,D154)</f>
        <v>#VALUE!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 t="e">
        <f>SUMIFS([1]Up!$J:$J,[1]Up!$D:$D,D155)</f>
        <v>#VALUE!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 t="e">
        <f>SUMIFS([1]Up!$J:$J,[1]Up!$D:$D,D156)</f>
        <v>#VALUE!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 t="e">
        <f>SUMIFS([1]Up!$J:$J,[1]Up!$D:$D,D157)</f>
        <v>#VALUE!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 t="e">
        <f>SUMIFS([1]Up!$J:$J,[1]Up!$D:$D,D158)</f>
        <v>#VALUE!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 t="e">
        <f>SUMIFS([1]Up!$J:$J,[1]Up!$D:$D,D159)</f>
        <v>#VALUE!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 t="e">
        <f>SUMIFS([1]Up!$J:$J,[1]Up!$D:$D,D160)</f>
        <v>#VALUE!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 t="e">
        <f>SUMIFS([1]Up!$J:$J,[1]Up!$D:$D,D161)</f>
        <v>#VALUE!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 t="e">
        <f>SUMIFS([1]Up!$J:$J,[1]Up!$D:$D,D162)</f>
        <v>#VALUE!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 t="e">
        <f>SUMIFS([1]Up!$J:$J,[1]Up!$D:$D,D163)</f>
        <v>#VALUE!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 t="e">
        <f>SUMIFS([1]Up!$J:$J,[1]Up!$D:$D,D164)</f>
        <v>#VALUE!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 t="e">
        <f>SUMIFS([1]Up!$J:$J,[1]Up!$D:$D,D165)</f>
        <v>#VALUE!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 t="e">
        <f>SUMIFS([1]Up!$J:$J,[1]Up!$D:$D,D166)</f>
        <v>#VALUE!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 t="e">
        <f>SUMIFS([1]Up!$J:$J,[1]Up!$D:$D,D167)</f>
        <v>#VALUE!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 t="e">
        <f>SUMIFS([1]Up!$J:$J,[1]Up!$D:$D,D168)</f>
        <v>#VALUE!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 t="e">
        <f>SUMIFS([1]Up!$J:$J,[1]Up!$D:$D,D169)</f>
        <v>#VALUE!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 t="e">
        <f>SUMIFS([1]Up!$J:$J,[1]Up!$D:$D,D170)</f>
        <v>#VALUE!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 t="e">
        <f>SUMIFS([1]Up!$J:$J,[1]Up!$D:$D,D171)</f>
        <v>#VALUE!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 t="e">
        <f>SUMIFS([1]Up!$J:$J,[1]Up!$D:$D,D172)</f>
        <v>#VALUE!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 t="e">
        <f>SUMIFS([1]Up!$J:$J,[1]Up!$D:$D,D173)</f>
        <v>#VALUE!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 t="e">
        <f>SUMIFS([1]Up!$J:$J,[1]Up!$D:$D,D174)</f>
        <v>#VALUE!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 t="e">
        <f>SUMIFS([1]Up!$J:$J,[1]Up!$D:$D,D175)</f>
        <v>#VALUE!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 t="e">
        <f>SUMIFS([1]Up!$J:$J,[1]Up!$D:$D,D176)</f>
        <v>#VALUE!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 t="e">
        <f>SUMIFS([1]Up!$J:$J,[1]Up!$D:$D,D177)</f>
        <v>#VALUE!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 t="e">
        <f>SUMIFS([1]Up!$J:$J,[1]Up!$D:$D,D178)</f>
        <v>#VALUE!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 t="e">
        <f>SUMIFS([1]Up!$J:$J,[1]Up!$D:$D,D179)</f>
        <v>#VALUE!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 t="e">
        <f>SUMIFS([1]Up!$J:$J,[1]Up!$D:$D,D180)</f>
        <v>#VALUE!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 t="e">
        <f>SUMIFS([1]Up!$J:$J,[1]Up!$D:$D,D181)</f>
        <v>#VALUE!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 t="e">
        <f>SUMIFS([1]Up!$J:$J,[1]Up!$D:$D,D182)</f>
        <v>#VALUE!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 t="e">
        <f>SUMIFS([1]Up!$J:$J,[1]Up!$D:$D,D183)</f>
        <v>#VALUE!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 t="e">
        <f>SUMIFS([1]Up!$J:$J,[1]Up!$D:$D,D184)</f>
        <v>#VALUE!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 t="e">
        <f>SUMIFS([1]Up!$J:$J,[1]Up!$D:$D,D185)</f>
        <v>#VALUE!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 t="e">
        <f>SUMIFS([1]Up!$J:$J,[1]Up!$D:$D,D186)</f>
        <v>#VALUE!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 t="e">
        <f>SUMIFS([1]Up!$J:$J,[1]Up!$D:$D,D187)</f>
        <v>#VALUE!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 t="e">
        <f>SUMIFS([1]Up!$J:$J,[1]Up!$D:$D,D188)</f>
        <v>#VALUE!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 t="e">
        <f>SUMIFS([1]Up!$J:$J,[1]Up!$D:$D,D189)</f>
        <v>#VALUE!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 t="e">
        <f>SUMIFS([1]Up!$J:$J,[1]Up!$D:$D,D190)</f>
        <v>#VALUE!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 t="e">
        <f>SUMIFS([1]Up!$J:$J,[1]Up!$D:$D,D191)</f>
        <v>#VALUE!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 t="e">
        <f>SUMIFS([1]Up!$J:$J,[1]Up!$D:$D,D192)</f>
        <v>#VALUE!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 t="e">
        <f>SUMIFS([1]Up!$J:$J,[1]Up!$D:$D,D193)</f>
        <v>#VALUE!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 t="e">
        <f>SUMIFS([1]Up!$J:$J,[1]Up!$D:$D,D194)</f>
        <v>#VALUE!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 t="e">
        <f>SUMIFS([1]Up!$J:$J,[1]Up!$D:$D,D195)</f>
        <v>#VALUE!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 t="e">
        <f>SUMIFS([1]Up!$J:$J,[1]Up!$D:$D,D196)</f>
        <v>#VALUE!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 t="e">
        <f>SUMIFS([1]Up!$J:$J,[1]Up!$D:$D,D197)</f>
        <v>#VALUE!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 t="e">
        <f>SUMIFS([1]Up!$J:$J,[1]Up!$D:$D,D198)</f>
        <v>#VALUE!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 t="e">
        <f>SUMIFS([1]Up!$J:$J,[1]Up!$D:$D,D199)</f>
        <v>#VALUE!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 t="e">
        <f>SUMIFS([1]Up!$J:$J,[1]Up!$D:$D,D200)</f>
        <v>#VALUE!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 t="e">
        <f>SUMIFS([1]Up!$J:$J,[1]Up!$D:$D,D201)</f>
        <v>#VALUE!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 t="e">
        <f>SUMIFS([1]Up!$J:$J,[1]Up!$D:$D,D202)</f>
        <v>#VALUE!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 t="e">
        <f>SUMIFS([1]Up!$J:$J,[1]Up!$D:$D,D203)</f>
        <v>#VALUE!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 t="e">
        <f>SUMIFS([1]Up!$J:$J,[1]Up!$D:$D,D204)</f>
        <v>#VALUE!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 t="e">
        <f>SUMIFS([1]Up!$J:$J,[1]Up!$D:$D,D205)</f>
        <v>#VALUE!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 t="e">
        <f>SUMIFS([1]Up!$J:$J,[1]Up!$D:$D,D206)</f>
        <v>#VALUE!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 t="e">
        <f>SUMIFS([1]Up!$J:$J,[1]Up!$D:$D,D207)</f>
        <v>#VALUE!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 t="e">
        <f>SUMIFS([1]Up!$J:$J,[1]Up!$D:$D,D208)</f>
        <v>#VALUE!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 t="e">
        <f>SUMIFS([1]Up!$J:$J,[1]Up!$D:$D,D209)</f>
        <v>#VALUE!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 t="e">
        <f>SUMIFS([1]Up!$J:$J,[1]Up!$D:$D,D210)</f>
        <v>#VALUE!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 t="e">
        <f>SUMIFS([1]Up!$J:$J,[1]Up!$D:$D,D211)</f>
        <v>#VALUE!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 t="e">
        <f>SUMIFS([1]Up!$J:$J,[1]Up!$D:$D,D212)</f>
        <v>#VALUE!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 t="e">
        <f>SUMIFS([1]Up!$J:$J,[1]Up!$D:$D,D213)</f>
        <v>#VALUE!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 t="e">
        <f>SUMIFS([1]Up!$J:$J,[1]Up!$D:$D,D214)</f>
        <v>#VALUE!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 t="e">
        <f>SUMIFS([1]Up!$J:$J,[1]Up!$D:$D,D215)</f>
        <v>#VALUE!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 t="e">
        <f>SUMIFS([1]Up!$J:$J,[1]Up!$D:$D,D216)</f>
        <v>#VALUE!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 t="e">
        <f>SUMIFS([1]Up!$J:$J,[1]Up!$D:$D,D217)</f>
        <v>#VALUE!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 t="e">
        <f>SUMIFS([1]Up!$J:$J,[1]Up!$D:$D,D218)</f>
        <v>#VALUE!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 t="e">
        <f>SUMIFS([1]Up!$J:$J,[1]Up!$D:$D,D219)</f>
        <v>#VALUE!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 t="e">
        <f>SUMIFS([1]Up!$J:$J,[1]Up!$D:$D,D220)</f>
        <v>#VALUE!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 t="e">
        <f>SUMIFS([1]Up!$J:$J,[1]Up!$D:$D,D221)</f>
        <v>#VALUE!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 t="e">
        <f>SUMIFS([1]Up!$J:$J,[1]Up!$D:$D,D222)</f>
        <v>#VALUE!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 t="e">
        <f>SUMIFS([1]Up!$J:$J,[1]Up!$D:$D,D223)</f>
        <v>#VALUE!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 t="e">
        <f>SUMIFS([1]Up!$J:$J,[1]Up!$D:$D,D224)</f>
        <v>#VALUE!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 t="e">
        <f>SUMIFS([1]Up!$J:$J,[1]Up!$D:$D,D225)</f>
        <v>#VALUE!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 t="e">
        <f>SUMIFS([1]Up!$J:$J,[1]Up!$D:$D,D226)</f>
        <v>#VALUE!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 t="e">
        <f>SUMIFS([1]Up!$J:$J,[1]Up!$D:$D,D227)</f>
        <v>#VALUE!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 t="e">
        <f>SUMIFS([1]Up!$J:$J,[1]Up!$D:$D,D228)</f>
        <v>#VALUE!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 t="e">
        <f>SUMIFS([1]Up!$J:$J,[1]Up!$D:$D,D229)</f>
        <v>#VALUE!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 t="e">
        <f>SUMIFS([1]Up!$J:$J,[1]Up!$D:$D,D230)</f>
        <v>#VALUE!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 t="e">
        <f>SUMIFS([1]Up!$J:$J,[1]Up!$D:$D,D231)</f>
        <v>#VALUE!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 t="e">
        <f>SUMIFS([1]Up!$J:$J,[1]Up!$D:$D,D232)</f>
        <v>#VALUE!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 t="e">
        <f>SUMIFS([1]Up!$J:$J,[1]Up!$D:$D,D233)</f>
        <v>#VALUE!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 t="e">
        <f>SUMIFS([1]Up!$J:$J,[1]Up!$D:$D,D234)</f>
        <v>#VALUE!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 t="e">
        <f>SUMIFS([1]Up!$J:$J,[1]Up!$D:$D,D235)</f>
        <v>#VALUE!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 t="e">
        <f>SUMIFS([1]Up!$J:$J,[1]Up!$D:$D,D236)</f>
        <v>#VALUE!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 t="e">
        <f>SUMIFS([1]Up!$J:$J,[1]Up!$D:$D,D237)</f>
        <v>#VALUE!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>
        <v>1</v>
      </c>
      <c r="BD238" s="67" t="e">
        <f>SUMIFS([1]Up!$J:$J,[1]Up!$D:$D,D238)</f>
        <v>#VALUE!</v>
      </c>
      <c r="BE238" s="82"/>
      <c r="BF238" s="82" t="str">
        <f t="shared" si="33"/>
        <v/>
      </c>
      <c r="BG238" s="53" t="str">
        <f t="shared" si="34"/>
        <v/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 t="e">
        <f>SUMIFS([1]Up!$J:$J,[1]Up!$D:$D,D239)</f>
        <v>#VALUE!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 t="e">
        <f>SUMIFS([1]Up!$J:$J,[1]Up!$D:$D,D240)</f>
        <v>#VALUE!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 t="e">
        <f>SUMIFS([1]Up!$J:$J,[1]Up!$D:$D,D241)</f>
        <v>#VALUE!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 t="e">
        <f>SUMIFS([1]Up!$J:$J,[1]Up!$D:$D,D242)</f>
        <v>#VALUE!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 t="e">
        <f>SUMIFS([1]Up!$J:$J,[1]Up!$D:$D,D243)</f>
        <v>#VALUE!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 t="e">
        <f>SUMIFS([1]Up!$J:$J,[1]Up!$D:$D,D244)</f>
        <v>#VALUE!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 t="e">
        <f>SUMIFS([1]Up!$J:$J,[1]Up!$D:$D,D245)</f>
        <v>#VALUE!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 t="e">
        <f>SUMIFS([1]Up!$J:$J,[1]Up!$D:$D,D246)</f>
        <v>#VALUE!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hidden="1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 t="e">
        <f>SUMIFS([1]Up!$J:$J,[1]Up!$D:$D,D247)</f>
        <v>#VALUE!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 t="e">
        <f>SUMIFS([1]Up!$J:$J,[1]Up!$D:$D,D248)</f>
        <v>#VALUE!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 t="e">
        <f>SUMIFS([1]Up!$J:$J,[1]Up!$D:$D,D249)</f>
        <v>#VALUE!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 t="e">
        <f>SUMIFS([1]Up!$J:$J,[1]Up!$D:$D,D250)</f>
        <v>#VALUE!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 t="e">
        <f>SUMIFS([1]Up!$J:$J,[1]Up!$D:$D,D251)</f>
        <v>#VALUE!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 t="e">
        <f>SUMIFS([1]Up!$J:$J,[1]Up!$D:$D,D252)</f>
        <v>#VALUE!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 t="e">
        <f>SUMIFS([1]Up!$J:$J,[1]Up!$D:$D,D253)</f>
        <v>#VALUE!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 t="e">
        <f>SUMIFS([1]Up!$J:$J,[1]Up!$D:$D,D254)</f>
        <v>#VALUE!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 t="e">
        <f>SUMIFS([1]Up!$J:$J,[1]Up!$D:$D,D255)</f>
        <v>#VALUE!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 t="e">
        <f>SUMIFS([1]Up!$J:$J,[1]Up!$D:$D,D256)</f>
        <v>#VALUE!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 t="e">
        <f>SUMIFS([1]Up!$J:$J,[1]Up!$D:$D,D257)</f>
        <v>#VALUE!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 t="e">
        <f>SUMIFS([1]Up!$J:$J,[1]Up!$D:$D,D258)</f>
        <v>#VALUE!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 t="e">
        <f>SUMIFS([1]Up!$J:$J,[1]Up!$D:$D,D259)</f>
        <v>#VALUE!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 t="e">
        <f>SUMIFS([1]Up!$J:$J,[1]Up!$D:$D,D260)</f>
        <v>#VALUE!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 t="e">
        <f>SUMIFS([1]Up!$J:$J,[1]Up!$D:$D,D261)</f>
        <v>#VALUE!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 t="e">
        <f>SUMIFS([1]Up!$J:$J,[1]Up!$D:$D,D262)</f>
        <v>#VALUE!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 t="e">
        <f>SUMIFS([1]Up!$J:$J,[1]Up!$D:$D,D263)</f>
        <v>#VALUE!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 t="e">
        <f>SUMIFS([1]Up!$J:$J,[1]Up!$D:$D,D264)</f>
        <v>#VALUE!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 t="e">
        <f>SUMIFS([1]Up!$J:$J,[1]Up!$D:$D,D265)</f>
        <v>#VALUE!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 t="e">
        <f>SUMIFS([1]Up!$J:$J,[1]Up!$D:$D,D266)</f>
        <v>#VALUE!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 t="e">
        <f>SUMIFS([1]Up!$J:$J,[1]Up!$D:$D,D267)</f>
        <v>#VALUE!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 t="e">
        <f>SUMIFS([1]Up!$J:$J,[1]Up!$D:$D,D268)</f>
        <v>#VALUE!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 t="e">
        <f>SUMIFS([1]Up!$J:$J,[1]Up!$D:$D,D269)</f>
        <v>#VALUE!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 t="e">
        <f>SUMIFS([1]Up!$J:$J,[1]Up!$D:$D,D270)</f>
        <v>#VALUE!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 t="e">
        <f>SUMIFS([1]Up!$J:$J,[1]Up!$D:$D,D271)</f>
        <v>#VALUE!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 t="e">
        <f>SUMIFS([1]Up!$J:$J,[1]Up!$D:$D,D272)</f>
        <v>#VALUE!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 t="e">
        <f>SUMIFS([1]Up!$J:$J,[1]Up!$D:$D,D273)</f>
        <v>#VALUE!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 t="e">
        <f>SUMIFS([1]Up!$J:$J,[1]Up!$D:$D,D274)</f>
        <v>#VALUE!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 t="e">
        <f>SUMIFS([1]Up!$J:$J,[1]Up!$D:$D,D275)</f>
        <v>#VALUE!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 t="e">
        <f>SUMIFS([1]Up!$J:$J,[1]Up!$D:$D,D276)</f>
        <v>#VALUE!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 t="e">
        <f>SUMIFS([1]Up!$J:$J,[1]Up!$D:$D,D277)</f>
        <v>#VALUE!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 t="e">
        <f>SUMIFS([1]Up!$J:$J,[1]Up!$D:$D,D278)</f>
        <v>#VALUE!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 t="e">
        <f>SUMIFS([1]Up!$J:$J,[1]Up!$D:$D,D279)</f>
        <v>#VALUE!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hidden="1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 t="e">
        <f>SUMIFS([1]Up!$J:$J,[1]Up!$D:$D,D280)</f>
        <v>#VALUE!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 t="e">
        <f>SUMIFS([1]Up!$J:$J,[1]Up!$D:$D,D281)</f>
        <v>#VALUE!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 t="e">
        <f>SUMIFS([1]Up!$J:$J,[1]Up!$D:$D,D282)</f>
        <v>#VALUE!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 t="e">
        <f>SUMIFS([1]Up!$J:$J,[1]Up!$D:$D,D283)</f>
        <v>#VALUE!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 t="e">
        <f>SUMIFS([1]Up!$J:$J,[1]Up!$D:$D,D284)</f>
        <v>#VALUE!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 t="e">
        <f>SUMIFS([1]Up!$J:$J,[1]Up!$D:$D,D285)</f>
        <v>#VALUE!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 t="e">
        <f>SUMIFS([1]Up!$J:$J,[1]Up!$D:$D,D286)</f>
        <v>#VALUE!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 t="e">
        <f>SUMIFS([1]Up!$J:$J,[1]Up!$D:$D,D287)</f>
        <v>#VALUE!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 t="e">
        <f>SUMIFS([1]Up!$J:$J,[1]Up!$D:$D,D288)</f>
        <v>#VALUE!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 t="e">
        <f>SUMIFS([1]Up!$J:$J,[1]Up!$D:$D,D289)</f>
        <v>#VALUE!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 t="e">
        <f>SUMIFS([1]Up!$J:$J,[1]Up!$D:$D,D290)</f>
        <v>#VALUE!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 t="e">
        <f>SUMIFS([1]Up!$J:$J,[1]Up!$D:$D,D291)</f>
        <v>#VALUE!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 t="e">
        <f>SUMIFS([1]Up!$J:$J,[1]Up!$D:$D,D292)</f>
        <v>#VALUE!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 t="e">
        <f>SUMIFS([1]Up!$J:$J,[1]Up!$D:$D,D293)</f>
        <v>#VALUE!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 t="e">
        <f>SUMIFS([1]Up!$J:$J,[1]Up!$D:$D,D294)</f>
        <v>#VALUE!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 t="e">
        <f>SUMIFS([1]Up!$J:$J,[1]Up!$D:$D,D295)</f>
        <v>#VALUE!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 t="e">
        <f>SUMIFS([1]Up!$J:$J,[1]Up!$D:$D,D296)</f>
        <v>#VALUE!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 t="e">
        <f>SUMIFS([1]Up!$J:$J,[1]Up!$D:$D,D297)</f>
        <v>#VALUE!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 t="e">
        <f>SUMIFS([1]Up!$J:$J,[1]Up!$D:$D,D298)</f>
        <v>#VALUE!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 t="e">
        <f>SUMIFS([1]Up!$J:$J,[1]Up!$D:$D,D299)</f>
        <v>#VALUE!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 t="e">
        <f>SUMIFS([1]Up!$J:$J,[1]Up!$D:$D,D300)</f>
        <v>#VALUE!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 t="e">
        <f>SUMIFS([1]Up!$J:$J,[1]Up!$D:$D,D301)</f>
        <v>#VALUE!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 t="e">
        <f>SUMIFS([1]Up!$J:$J,[1]Up!$D:$D,D302)</f>
        <v>#VALUE!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 t="e">
        <f>SUMIFS([1]Up!$J:$J,[1]Up!$D:$D,D303)</f>
        <v>#VALUE!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 t="e">
        <f>SUMIFS([1]Up!$J:$J,[1]Up!$D:$D,D304)</f>
        <v>#VALUE!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 t="e">
        <f>SUMIFS([1]Up!$J:$J,[1]Up!$D:$D,D305)</f>
        <v>#VALUE!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 t="e">
        <f>SUMIFS([1]Up!$J:$J,[1]Up!$D:$D,D306)</f>
        <v>#VALUE!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 t="e">
        <f>SUMIFS([1]Up!$J:$J,[1]Up!$D:$D,D307)</f>
        <v>#VALUE!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 t="e">
        <f>SUMIFS([1]Up!$J:$J,[1]Up!$D:$D,D308)</f>
        <v>#VALUE!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 t="e">
        <f>SUMIFS([1]Up!$J:$J,[1]Up!$D:$D,D309)</f>
        <v>#VALUE!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 t="e">
        <f>SUMIFS([1]Up!$J:$J,[1]Up!$D:$D,D310)</f>
        <v>#VALUE!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 t="e">
        <f>SUMIFS([1]Up!$J:$J,[1]Up!$D:$D,D311)</f>
        <v>#VALUE!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 t="e">
        <f>SUMIFS([1]Up!$J:$J,[1]Up!$D:$D,D312)</f>
        <v>#VALUE!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 t="e">
        <f>SUMIFS([1]Up!$J:$J,[1]Up!$D:$D,D313)</f>
        <v>#VALUE!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 t="e">
        <f>SUMIFS([1]Up!$J:$J,[1]Up!$D:$D,D314)</f>
        <v>#VALUE!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 t="e">
        <f>SUMIFS([1]Up!$J:$J,[1]Up!$D:$D,D315)</f>
        <v>#VALUE!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 t="e">
        <f>SUMIFS([1]Up!$J:$J,[1]Up!$D:$D,D316)</f>
        <v>#VALUE!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 t="e">
        <f>SUMIFS([1]Up!$J:$J,[1]Up!$D:$D,D317)</f>
        <v>#VALUE!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 t="e">
        <f>SUMIFS([1]Up!$J:$J,[1]Up!$D:$D,D318)</f>
        <v>#VALUE!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 t="e">
        <f>SUMIFS([1]Up!$J:$J,[1]Up!$D:$D,D319)</f>
        <v>#VALUE!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 t="e">
        <f>SUMIFS([1]Up!$J:$J,[1]Up!$D:$D,D320)</f>
        <v>#VALUE!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 t="e">
        <f>SUMIFS([1]Up!$J:$J,[1]Up!$D:$D,D321)</f>
        <v>#VALUE!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 t="e">
        <f>SUMIFS([1]Up!$J:$J,[1]Up!$D:$D,D322)</f>
        <v>#VALUE!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 t="e">
        <f>SUMIFS([1]Up!$J:$J,[1]Up!$D:$D,D323)</f>
        <v>#VALUE!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 t="e">
        <f>SUMIFS([1]Up!$J:$J,[1]Up!$D:$D,D324)</f>
        <v>#VALUE!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 t="e">
        <f>SUMIFS([1]Up!$J:$J,[1]Up!$D:$D,D325)</f>
        <v>#VALUE!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 t="e">
        <f>SUMIFS([1]Up!$J:$J,[1]Up!$D:$D,D326)</f>
        <v>#VALUE!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 t="e">
        <f>SUMIFS([1]Up!$J:$J,[1]Up!$D:$D,D327)</f>
        <v>#VALUE!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 t="e">
        <f>SUMIFS([1]Up!$J:$J,[1]Up!$D:$D,D328)</f>
        <v>#VALUE!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 t="e">
        <f>SUMIFS([1]Up!$J:$J,[1]Up!$D:$D,D329)</f>
        <v>#VALUE!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 t="e">
        <f>SUMIFS([1]Up!$J:$J,[1]Up!$D:$D,D330)</f>
        <v>#VALUE!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 t="e">
        <f>SUMIFS([1]Up!$J:$J,[1]Up!$D:$D,D331)</f>
        <v>#VALUE!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 t="e">
        <f>SUMIFS([1]Up!$J:$J,[1]Up!$D:$D,D332)</f>
        <v>#VALUE!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 t="e">
        <f>SUMIFS([1]Up!$J:$J,[1]Up!$D:$D,D333)</f>
        <v>#VALUE!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 t="e">
        <f>SUMIFS([1]Up!$J:$J,[1]Up!$D:$D,D334)</f>
        <v>#VALUE!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 t="e">
        <f>SUMIFS([1]Up!$J:$J,[1]Up!$D:$D,D335)</f>
        <v>#VALUE!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 t="e">
        <f>SUMIFS([1]Up!$J:$J,[1]Up!$D:$D,D336)</f>
        <v>#VALUE!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 t="e">
        <f>SUMIFS([1]Up!$J:$J,[1]Up!$D:$D,D337)</f>
        <v>#VALUE!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 t="e">
        <f>SUMIFS([1]Up!$J:$J,[1]Up!$D:$D,D338)</f>
        <v>#VALUE!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 t="e">
        <f>SUMIFS([1]Up!$J:$J,[1]Up!$D:$D,D339)</f>
        <v>#VALUE!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 t="e">
        <f>SUMIFS([1]Up!$J:$J,[1]Up!$D:$D,D340)</f>
        <v>#VALUE!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 t="e">
        <f>SUMIFS([1]Up!$J:$J,[1]Up!$D:$D,D341)</f>
        <v>#VALUE!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 t="e">
        <f>SUMIFS([1]Up!$J:$J,[1]Up!$D:$D,D342)</f>
        <v>#VALUE!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 t="e">
        <f>SUMIFS([1]Up!$J:$J,[1]Up!$D:$D,D343)</f>
        <v>#VALUE!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hidden="1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 t="e">
        <f>SUMIFS([1]Up!$J:$J,[1]Up!$D:$D,D344)</f>
        <v>#VALUE!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 t="e">
        <f>SUMIFS([1]Up!$J:$J,[1]Up!$D:$D,D345)</f>
        <v>#VALUE!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 t="e">
        <f>SUMIFS([1]Up!$J:$J,[1]Up!$D:$D,D346)</f>
        <v>#VALUE!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 t="e">
        <f>SUMIFS([1]Up!$J:$J,[1]Up!$D:$D,D347)</f>
        <v>#VALUE!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 t="e">
        <f>SUMIFS([1]Up!$J:$J,[1]Up!$D:$D,D348)</f>
        <v>#VALUE!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 t="e">
        <f>SUMIFS([1]Up!$J:$J,[1]Up!$D:$D,D349)</f>
        <v>#VALUE!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 t="e">
        <f>SUMIFS([1]Up!$J:$J,[1]Up!$D:$D,D350)</f>
        <v>#VALUE!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 t="e">
        <f>SUMIFS([1]Up!$J:$J,[1]Up!$D:$D,D351)</f>
        <v>#VALUE!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 t="e">
        <f>SUMIFS([1]Up!$J:$J,[1]Up!$D:$D,D352)</f>
        <v>#VALUE!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 t="e">
        <f>SUMIFS([1]Up!$J:$J,[1]Up!$D:$D,D353)</f>
        <v>#VALUE!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 t="e">
        <f>SUMIFS([1]Up!$J:$J,[1]Up!$D:$D,D354)</f>
        <v>#VALUE!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 t="e">
        <f>SUMIFS([1]Up!$J:$J,[1]Up!$D:$D,D355)</f>
        <v>#VALUE!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 t="e">
        <f>SUMIFS([1]Up!$J:$J,[1]Up!$D:$D,D356)</f>
        <v>#VALUE!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 t="e">
        <f>SUMIFS([1]Up!$J:$J,[1]Up!$D:$D,D357)</f>
        <v>#VALUE!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 t="e">
        <f>SUMIFS([1]Up!$J:$J,[1]Up!$D:$D,D358)</f>
        <v>#VALUE!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 t="e">
        <f>SUMIFS([1]Up!$J:$J,[1]Up!$D:$D,D359)</f>
        <v>#VALUE!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 t="e">
        <f>SUMIFS([1]Up!$J:$J,[1]Up!$D:$D,D360)</f>
        <v>#VALUE!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 t="e">
        <f>SUMIFS([1]Up!$J:$J,[1]Up!$D:$D,D361)</f>
        <v>#VALUE!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 t="e">
        <f>SUMIFS([1]Up!$J:$J,[1]Up!$D:$D,D362)</f>
        <v>#VALUE!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 t="e">
        <f>SUMIFS([1]Up!$J:$J,[1]Up!$D:$D,D363)</f>
        <v>#VALUE!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 t="e">
        <f>SUMIFS([1]Up!$J:$J,[1]Up!$D:$D,D364)</f>
        <v>#VALUE!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 t="e">
        <f>SUMIFS([1]Up!$J:$J,[1]Up!$D:$D,D365)</f>
        <v>#VALUE!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 t="e">
        <f>SUMIFS([1]Up!$J:$J,[1]Up!$D:$D,D366)</f>
        <v>#VALUE!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 t="e">
        <f>SUMIFS([1]Up!$J:$J,[1]Up!$D:$D,D367)</f>
        <v>#VALUE!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 t="e">
        <f>SUMIFS([1]Up!$J:$J,[1]Up!$D:$D,D368)</f>
        <v>#VALUE!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 t="e">
        <f>SUMIFS([1]Up!$J:$J,[1]Up!$D:$D,D369)</f>
        <v>#VALUE!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 t="e">
        <f>SUMIFS([1]Up!$J:$J,[1]Up!$D:$D,D370)</f>
        <v>#VALUE!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hidden="1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 t="e">
        <f>SUMIFS([1]Up!$J:$J,[1]Up!$D:$D,D371)</f>
        <v>#VALUE!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 t="e">
        <f>SUMIFS([1]Up!$J:$J,[1]Up!$D:$D,D372)</f>
        <v>#VALUE!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 t="e">
        <f>SUMIFS([1]Up!$J:$J,[1]Up!$D:$D,D373)</f>
        <v>#VALUE!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 t="e">
        <f>SUMIFS([1]Up!$J:$J,[1]Up!$D:$D,D374)</f>
        <v>#VALUE!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 t="e">
        <f>SUMIFS([1]Up!$J:$J,[1]Up!$D:$D,D375)</f>
        <v>#VALUE!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 t="e">
        <f>SUMIFS([1]Up!$J:$J,[1]Up!$D:$D,D376)</f>
        <v>#VALUE!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 t="e">
        <f>SUMIFS([1]Up!$J:$J,[1]Up!$D:$D,D377)</f>
        <v>#VALUE!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 t="e">
        <f>SUMIFS([1]Up!$J:$J,[1]Up!$D:$D,D378)</f>
        <v>#VALUE!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 t="e">
        <f>SUMIFS([1]Up!$J:$J,[1]Up!$D:$D,D379)</f>
        <v>#VALUE!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 t="e">
        <f>SUMIFS([1]Up!$J:$J,[1]Up!$D:$D,D380)</f>
        <v>#VALUE!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 t="e">
        <f>SUMIFS([1]Up!$J:$J,[1]Up!$D:$D,D381)</f>
        <v>#VALUE!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 t="e">
        <f>SUMIFS([1]Up!$J:$J,[1]Up!$D:$D,D382)</f>
        <v>#VALUE!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 t="e">
        <f>SUMIFS([1]Up!$J:$J,[1]Up!$D:$D,D383)</f>
        <v>#VALUE!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 t="e">
        <f>SUMIFS([1]Up!$J:$J,[1]Up!$D:$D,D384)</f>
        <v>#VALUE!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 t="e">
        <f>SUMIFS([1]Up!$J:$J,[1]Up!$D:$D,D385)</f>
        <v>#VALUE!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 t="e">
        <f>SUMIFS([1]Up!$J:$J,[1]Up!$D:$D,D386)</f>
        <v>#VALUE!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 t="e">
        <f>SUMIFS([1]Up!$J:$J,[1]Up!$D:$D,D387)</f>
        <v>#VALUE!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 t="e">
        <f>SUMIFS([1]Up!$J:$J,[1]Up!$D:$D,D388)</f>
        <v>#VALUE!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 t="e">
        <f>SUMIFS([1]Up!$J:$J,[1]Up!$D:$D,D389)</f>
        <v>#VALUE!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 t="e">
        <f>SUMIFS([1]Up!$J:$J,[1]Up!$D:$D,D390)</f>
        <v>#VALUE!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 t="e">
        <f>SUMIFS([1]Up!$J:$J,[1]Up!$D:$D,D391)</f>
        <v>#VALUE!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 t="e">
        <f>SUMIFS([1]Up!$J:$J,[1]Up!$D:$D,D392)</f>
        <v>#VALUE!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 t="e">
        <f>SUMIFS([1]Up!$J:$J,[1]Up!$D:$D,D393)</f>
        <v>#VALUE!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 t="e">
        <f>SUMIFS([1]Up!$J:$J,[1]Up!$D:$D,D394)</f>
        <v>#VALUE!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 t="e">
        <f>SUMIFS([1]Up!$J:$J,[1]Up!$D:$D,D395)</f>
        <v>#VALUE!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 t="e">
        <f>SUMIFS([1]Up!$J:$J,[1]Up!$D:$D,D396)</f>
        <v>#VALUE!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 t="e">
        <f>SUMIFS([1]Up!$J:$J,[1]Up!$D:$D,D397)</f>
        <v>#VALUE!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>
        <v>1</v>
      </c>
      <c r="BD398" s="67" t="e">
        <f>SUMIFS([1]Up!$J:$J,[1]Up!$D:$D,D398)</f>
        <v>#VALUE!</v>
      </c>
      <c r="BE398" s="82"/>
      <c r="BF398" s="82" t="str">
        <f t="shared" si="46"/>
        <v/>
      </c>
      <c r="BG398" s="53" t="str">
        <f t="shared" si="42"/>
        <v/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 t="e">
        <f>SUMIFS([1]Up!$J:$J,[1]Up!$D:$D,D399)</f>
        <v>#VALUE!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 t="e">
        <f>SUMIFS([1]Up!$J:$J,[1]Up!$D:$D,D400)</f>
        <v>#VALUE!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 t="e">
        <f>SUMIFS([1]Up!$J:$J,[1]Up!$D:$D,D401)</f>
        <v>#VALUE!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 t="e">
        <f>SUMIFS([1]Up!$J:$J,[1]Up!$D:$D,D402)</f>
        <v>#VALUE!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 t="e">
        <f>SUMIFS([1]Up!$J:$J,[1]Up!$D:$D,D403)</f>
        <v>#VALUE!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 t="e">
        <f>SUMIFS([1]Up!$J:$J,[1]Up!$D:$D,D404)</f>
        <v>#VALUE!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 t="e">
        <f>SUMIFS([1]Up!$J:$J,[1]Up!$D:$D,D405)</f>
        <v>#VALUE!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 t="e">
        <f>SUMIFS([1]Up!$J:$J,[1]Up!$D:$D,D406)</f>
        <v>#VALUE!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 t="e">
        <f>SUMIFS([1]Up!$J:$J,[1]Up!$D:$D,D407)</f>
        <v>#VALUE!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 t="e">
        <f>SUMIFS([1]Up!$J:$J,[1]Up!$D:$D,D408)</f>
        <v>#VALUE!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 t="e">
        <f>SUMIFS([1]Up!$J:$J,[1]Up!$D:$D,D409)</f>
        <v>#VALUE!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hidden="1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 t="e">
        <f>SUMIFS([1]Up!$J:$J,[1]Up!$D:$D,D410)</f>
        <v>#VALUE!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 t="e">
        <f>SUMIFS([1]Up!$J:$J,[1]Up!$D:$D,D411)</f>
        <v>#VALUE!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 t="e">
        <f>SUMIFS([1]Up!$J:$J,[1]Up!$D:$D,D412)</f>
        <v>#VALUE!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 t="e">
        <f>SUMIFS([1]Up!$J:$J,[1]Up!$D:$D,D413)</f>
        <v>#VALUE!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 t="e">
        <f>SUMIFS([1]Up!$J:$J,[1]Up!$D:$D,D414)</f>
        <v>#VALUE!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 t="e">
        <f>SUMIFS([1]Up!$J:$J,[1]Up!$D:$D,D415)</f>
        <v>#VALUE!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 t="e">
        <f>SUMIFS([1]Up!$J:$J,[1]Up!$D:$D,D416)</f>
        <v>#VALUE!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 t="e">
        <f>SUMIFS([1]Up!$J:$J,[1]Up!$D:$D,D417)</f>
        <v>#VALUE!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 t="e">
        <f>SUMIFS([1]Up!$J:$J,[1]Up!$D:$D,D418)</f>
        <v>#VALUE!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 t="e">
        <f>SUMIFS([1]Up!$J:$J,[1]Up!$D:$D,D419)</f>
        <v>#VALUE!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 t="e">
        <f>SUMIFS([1]Up!$J:$J,[1]Up!$D:$D,D420)</f>
        <v>#VALUE!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 t="e">
        <f>SUMIFS([1]Up!$J:$J,[1]Up!$D:$D,D421)</f>
        <v>#VALUE!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 t="e">
        <f>SUMIFS([1]Up!$J:$J,[1]Up!$D:$D,D422)</f>
        <v>#VALUE!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 t="e">
        <f>SUMIFS([1]Up!$J:$J,[1]Up!$D:$D,D423)</f>
        <v>#VALUE!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 t="e">
        <f>SUMIFS([1]Up!$J:$J,[1]Up!$D:$D,D424)</f>
        <v>#VALUE!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 t="e">
        <f>SUMIFS([1]Up!$J:$J,[1]Up!$D:$D,D425)</f>
        <v>#VALUE!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 t="e">
        <f>SUMIFS([1]Up!$J:$J,[1]Up!$D:$D,D426)</f>
        <v>#VALUE!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 t="e">
        <f>SUMIFS([1]Up!$J:$J,[1]Up!$D:$D,D427)</f>
        <v>#VALUE!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 t="e">
        <f>SUMIFS([1]Up!$J:$J,[1]Up!$D:$D,D428)</f>
        <v>#VALUE!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 t="e">
        <f>SUMIFS([1]Up!$J:$J,[1]Up!$D:$D,D429)</f>
        <v>#VALUE!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 t="e">
        <f>SUMIFS([1]Up!$J:$J,[1]Up!$D:$D,D430)</f>
        <v>#VALUE!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 t="e">
        <f>SUMIFS([1]Up!$J:$J,[1]Up!$D:$D,D431)</f>
        <v>#VALUE!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 t="e">
        <f>SUMIFS([1]Up!$J:$J,[1]Up!$D:$D,D432)</f>
        <v>#VALUE!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 t="e">
        <f>SUMIFS([1]Up!$J:$J,[1]Up!$D:$D,D433)</f>
        <v>#VALUE!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 t="e">
        <f>SUMIFS([1]Up!$J:$J,[1]Up!$D:$D,D434)</f>
        <v>#VALUE!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 t="e">
        <f>SUMIFS([1]Up!$J:$J,[1]Up!$D:$D,D435)</f>
        <v>#VALUE!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 t="e">
        <f>SUMIFS([1]Up!$J:$J,[1]Up!$D:$D,D436)</f>
        <v>#VALUE!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 t="e">
        <f>SUMIFS([1]Up!$J:$J,[1]Up!$D:$D,D437)</f>
        <v>#VALUE!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 t="e">
        <f>SUMIFS([1]Up!$J:$J,[1]Up!$D:$D,D438)</f>
        <v>#VALUE!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 t="e">
        <f>SUMIFS([1]Up!$J:$J,[1]Up!$D:$D,D439)</f>
        <v>#VALUE!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 t="e">
        <f>SUMIFS([1]Up!$J:$J,[1]Up!$D:$D,D440)</f>
        <v>#VALUE!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 t="e">
        <f>SUMIFS([1]Up!$J:$J,[1]Up!$D:$D,D441)</f>
        <v>#VALUE!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 t="e">
        <f>SUMIFS([1]Up!$J:$J,[1]Up!$D:$D,D442)</f>
        <v>#VALUE!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 t="e">
        <f>SUMIFS([1]Up!$J:$J,[1]Up!$D:$D,D443)</f>
        <v>#VALUE!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hidden="1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 t="e">
        <f>SUMIFS([1]Up!$J:$J,[1]Up!$D:$D,D444)</f>
        <v>#VALUE!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 t="e">
        <f>SUMIFS([1]Up!$J:$J,[1]Up!$D:$D,D445)</f>
        <v>#VALUE!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 t="e">
        <f>SUMIFS([1]Up!$J:$J,[1]Up!$D:$D,D446)</f>
        <v>#VALUE!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 t="e">
        <f>SUMIFS([1]Up!$J:$J,[1]Up!$D:$D,D447)</f>
        <v>#VALUE!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 t="e">
        <f>SUMIFS([1]Up!$J:$J,[1]Up!$D:$D,D448)</f>
        <v>#VALUE!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 t="e">
        <f>SUMIFS([1]Up!$J:$J,[1]Up!$D:$D,D449)</f>
        <v>#VALUE!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 t="e">
        <f>SUMIFS([1]Up!$J:$J,[1]Up!$D:$D,D450)</f>
        <v>#VALUE!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 t="e">
        <f>SUMIFS([1]Up!$J:$J,[1]Up!$D:$D,D451)</f>
        <v>#VALUE!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 t="e">
        <f>SUMIFS([1]Up!$J:$J,[1]Up!$D:$D,D452)</f>
        <v>#VALUE!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 t="e">
        <f>SUMIFS([1]Up!$J:$J,[1]Up!$D:$D,D453)</f>
        <v>#VALUE!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 t="e">
        <f>SUMIFS([1]Up!$J:$J,[1]Up!$D:$D,D454)</f>
        <v>#VALUE!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 t="e">
        <f>SUMIFS([1]Up!$J:$J,[1]Up!$D:$D,D455)</f>
        <v>#VALUE!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 t="e">
        <f>SUMIFS([1]Up!$J:$J,[1]Up!$D:$D,D456)</f>
        <v>#VALUE!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 t="e">
        <f>SUMIFS([1]Up!$J:$J,[1]Up!$D:$D,D457)</f>
        <v>#VALUE!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 t="e">
        <f>SUMIFS([1]Up!$J:$J,[1]Up!$D:$D,D458)</f>
        <v>#VALUE!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 t="e">
        <f>SUMIFS([1]Up!$J:$J,[1]Up!$D:$D,D459)</f>
        <v>#VALUE!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 t="e">
        <f>SUMIFS([1]Up!$J:$J,[1]Up!$D:$D,D460)</f>
        <v>#VALUE!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 t="e">
        <f>SUMIFS([1]Up!$J:$J,[1]Up!$D:$D,D461)</f>
        <v>#VALUE!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 t="e">
        <f>SUMIFS([1]Up!$J:$J,[1]Up!$D:$D,D462)</f>
        <v>#VALUE!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 t="e">
        <f>SUMIFS([1]Up!$J:$J,[1]Up!$D:$D,D463)</f>
        <v>#VALUE!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 t="e">
        <f>SUMIFS([1]Up!$J:$J,[1]Up!$D:$D,D464)</f>
        <v>#VALUE!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 t="e">
        <f>SUMIFS([1]Up!$J:$J,[1]Up!$D:$D,D465)</f>
        <v>#VALUE!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 t="e">
        <f>SUMIFS([1]Up!$J:$J,[1]Up!$D:$D,D466)</f>
        <v>#VALUE!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 t="e">
        <f>SUMIFS([1]Up!$J:$J,[1]Up!$D:$D,D467)</f>
        <v>#VALUE!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 t="e">
        <f>SUMIFS([1]Up!$J:$J,[1]Up!$D:$D,D468)</f>
        <v>#VALUE!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 t="e">
        <f>SUMIFS([1]Up!$J:$J,[1]Up!$D:$D,D469)</f>
        <v>#VALUE!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 t="e">
        <f>SUMIFS([1]Up!$J:$J,[1]Up!$D:$D,D470)</f>
        <v>#VALUE!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 t="e">
        <f>SUMIFS([1]Up!$J:$J,[1]Up!$D:$D,D471)</f>
        <v>#VALUE!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 t="e">
        <f>SUMIFS([1]Up!$J:$J,[1]Up!$D:$D,D472)</f>
        <v>#VALUE!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 t="e">
        <f>SUMIFS([1]Up!$J:$J,[1]Up!$D:$D,D473)</f>
        <v>#VALUE!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 t="e">
        <f>SUMIFS([1]Up!$J:$J,[1]Up!$D:$D,D474)</f>
        <v>#VALUE!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 t="e">
        <f>SUMIFS([1]Up!$J:$J,[1]Up!$D:$D,D475)</f>
        <v>#VALUE!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 t="e">
        <f>SUMIFS([1]Up!$J:$J,[1]Up!$D:$D,D476)</f>
        <v>#VALUE!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 t="e">
        <f>SUMIFS([1]Up!$J:$J,[1]Up!$D:$D,D477)</f>
        <v>#VALUE!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 t="e">
        <f>SUMIFS([1]Up!$J:$J,[1]Up!$D:$D,D478)</f>
        <v>#VALUE!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 t="e">
        <f>SUMIFS([1]Up!$J:$J,[1]Up!$D:$D,D479)</f>
        <v>#VALUE!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 t="e">
        <f>SUMIFS([1]Up!$J:$J,[1]Up!$D:$D,D480)</f>
        <v>#VALUE!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 t="e">
        <f>SUMIFS([1]Up!$J:$J,[1]Up!$D:$D,D481)</f>
        <v>#VALUE!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 t="e">
        <f>SUMIFS([1]Up!$J:$J,[1]Up!$D:$D,D482)</f>
        <v>#VALUE!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 t="e">
        <f>SUMIFS([1]Up!$J:$J,[1]Up!$D:$D,D483)</f>
        <v>#VALUE!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 t="e">
        <f>SUMIFS([1]Up!$J:$J,[1]Up!$D:$D,D484)</f>
        <v>#VALUE!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 t="e">
        <f>SUMIFS([1]Up!$J:$J,[1]Up!$D:$D,D485)</f>
        <v>#VALUE!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 t="e">
        <f>SUMIFS([1]Up!$J:$J,[1]Up!$D:$D,D486)</f>
        <v>#VALUE!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 t="e">
        <f>SUMIFS([1]Up!$J:$J,[1]Up!$D:$D,D487)</f>
        <v>#VALUE!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 t="e">
        <f>SUMIFS([1]Up!$J:$J,[1]Up!$D:$D,D488)</f>
        <v>#VALUE!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 t="e">
        <f>SUMIFS([1]Up!$J:$J,[1]Up!$D:$D,D489)</f>
        <v>#VALUE!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 t="e">
        <f>SUMIFS([1]Up!$J:$J,[1]Up!$D:$D,D490)</f>
        <v>#VALUE!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 t="e">
        <f>SUMIFS([1]Up!$J:$J,[1]Up!$D:$D,D491)</f>
        <v>#VALUE!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 t="e">
        <f>SUMIFS([1]Up!$J:$J,[1]Up!$D:$D,D492)</f>
        <v>#VALUE!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 t="e">
        <f>SUMIFS([1]Up!$J:$J,[1]Up!$D:$D,D493)</f>
        <v>#VALUE!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 t="e">
        <f>SUMIFS([1]Up!$J:$J,[1]Up!$D:$D,D494)</f>
        <v>#VALUE!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 t="e">
        <f>SUMIFS([1]Up!$J:$J,[1]Up!$D:$D,D495)</f>
        <v>#VALUE!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 t="e">
        <f>SUMIFS([1]Up!$J:$J,[1]Up!$D:$D,D496)</f>
        <v>#VALUE!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 t="e">
        <f>SUMIFS([1]Up!$J:$J,[1]Up!$D:$D,D497)</f>
        <v>#VALUE!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 t="e">
        <f>SUMIFS([1]Up!$J:$J,[1]Up!$D:$D,D498)</f>
        <v>#VALUE!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 t="e">
        <f>SUMIFS([1]Up!$J:$J,[1]Up!$D:$D,D499)</f>
        <v>#VALUE!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 t="e">
        <f>SUMIFS([1]Up!$J:$J,[1]Up!$D:$D,D500)</f>
        <v>#VALUE!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 t="e">
        <f>SUMIFS([1]Up!$J:$J,[1]Up!$D:$D,D501)</f>
        <v>#VALUE!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 t="e">
        <f>SUMIFS([1]Up!$J:$J,[1]Up!$D:$D,D502)</f>
        <v>#VALUE!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 t="e">
        <f>SUMIFS([1]Up!$J:$J,[1]Up!$D:$D,D503)</f>
        <v>#VALUE!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 t="e">
        <f>SUMIFS([1]Up!$J:$J,[1]Up!$D:$D,D504)</f>
        <v>#VALUE!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 t="e">
        <f>SUMIFS([1]Up!$J:$J,[1]Up!$D:$D,D505)</f>
        <v>#VALUE!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 t="e">
        <f>SUMIFS([1]Up!$J:$J,[1]Up!$D:$D,D506)</f>
        <v>#VALUE!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 t="e">
        <f>SUMIFS([1]Up!$J:$J,[1]Up!$D:$D,D507)</f>
        <v>#VALUE!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 t="e">
        <f>SUMIFS([1]Up!$J:$J,[1]Up!$D:$D,D508)</f>
        <v>#VALUE!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 t="e">
        <f>SUMIFS([1]Up!$J:$J,[1]Up!$D:$D,D509)</f>
        <v>#VALUE!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 t="e">
        <f>SUMIFS([1]Up!$J:$J,[1]Up!$D:$D,D510)</f>
        <v>#VALUE!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 t="e">
        <f>SUMIFS([1]Up!$J:$J,[1]Up!$D:$D,D511)</f>
        <v>#VALUE!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 t="e">
        <f>SUMIFS([1]Up!$J:$J,[1]Up!$D:$D,D512)</f>
        <v>#VALUE!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hidden="1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 t="e">
        <f>SUMIFS([1]Up!$J:$J,[1]Up!$D:$D,D513)</f>
        <v>#VALUE!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 t="e">
        <f>SUMIFS([1]Up!$J:$J,[1]Up!$D:$D,D514)</f>
        <v>#VALUE!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 t="e">
        <f>SUMIFS([1]Up!$J:$J,[1]Up!$D:$D,D515)</f>
        <v>#VALUE!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 t="e">
        <f>SUMIFS([1]Up!$J:$J,[1]Up!$D:$D,D516)</f>
        <v>#VALUE!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 t="e">
        <f>SUMIFS([1]Up!$J:$J,[1]Up!$D:$D,D517)</f>
        <v>#VALUE!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 t="e">
        <f>SUMIFS([1]Up!$J:$J,[1]Up!$D:$D,D518)</f>
        <v>#VALUE!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 t="e">
        <f>SUMIFS([1]Up!$J:$J,[1]Up!$D:$D,D519)</f>
        <v>#VALUE!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 t="e">
        <f>SUMIFS([1]Up!$J:$J,[1]Up!$D:$D,D520)</f>
        <v>#VALUE!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 t="e">
        <f>SUMIFS([1]Up!$J:$J,[1]Up!$D:$D,D521)</f>
        <v>#VALUE!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 t="e">
        <f>SUMIFS([1]Up!$J:$J,[1]Up!$D:$D,D522)</f>
        <v>#VALUE!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 t="e">
        <f>SUMIFS([1]Up!$J:$J,[1]Up!$D:$D,D523)</f>
        <v>#VALUE!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 t="e">
        <f>SUMIFS([1]Up!$J:$J,[1]Up!$D:$D,D524)</f>
        <v>#VALUE!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 t="e">
        <f>SUMIFS([1]Up!$J:$J,[1]Up!$D:$D,D525)</f>
        <v>#VALUE!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 t="e">
        <f>SUMIFS([1]Up!$J:$J,[1]Up!$D:$D,D526)</f>
        <v>#VALUE!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 t="e">
        <f>SUMIFS([1]Up!$J:$J,[1]Up!$D:$D,D527)</f>
        <v>#VALUE!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 t="e">
        <f>SUMIFS([1]Up!$J:$J,[1]Up!$D:$D,D528)</f>
        <v>#VALUE!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 t="e">
        <f>SUMIFS([1]Up!$J:$J,[1]Up!$D:$D,D529)</f>
        <v>#VALUE!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 t="e">
        <f>SUMIFS([1]Up!$J:$J,[1]Up!$D:$D,D530)</f>
        <v>#VALUE!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 t="e">
        <f>SUMIFS([1]Up!$J:$J,[1]Up!$D:$D,D531)</f>
        <v>#VALUE!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 t="e">
        <f>SUMIFS([1]Up!$J:$J,[1]Up!$D:$D,D532)</f>
        <v>#VALUE!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 t="e">
        <f>SUMIFS([1]Up!$J:$J,[1]Up!$D:$D,D533)</f>
        <v>#VALUE!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 t="e">
        <f>SUMIFS([1]Up!$J:$J,[1]Up!$D:$D,D534)</f>
        <v>#VALUE!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 t="e">
        <f>SUMIFS([1]Up!$J:$J,[1]Up!$D:$D,D535)</f>
        <v>#VALUE!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 t="e">
        <f>SUMIFS([1]Up!$J:$J,[1]Up!$D:$D,D536)</f>
        <v>#VALUE!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 t="e">
        <f>SUMIFS([1]Up!$J:$J,[1]Up!$D:$D,D537)</f>
        <v>#VALUE!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 t="e">
        <f>SUMIFS([1]Up!$J:$J,[1]Up!$D:$D,D538)</f>
        <v>#VALUE!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 t="e">
        <f>SUMIFS([1]Up!$J:$J,[1]Up!$D:$D,D539)</f>
        <v>#VALUE!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 t="e">
        <f>SUMIFS([1]Up!$J:$J,[1]Up!$D:$D,D540)</f>
        <v>#VALUE!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hidden="1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 t="e">
        <f>SUMIFS([1]Up!$J:$J,[1]Up!$D:$D,D541)</f>
        <v>#VALUE!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 t="e">
        <f>SUMIFS([1]Up!$J:$J,[1]Up!$D:$D,D542)</f>
        <v>#VALUE!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 t="e">
        <f>SUMIFS([1]Up!$J:$J,[1]Up!$D:$D,D543)</f>
        <v>#VALUE!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 t="e">
        <f>SUMIFS([1]Up!$J:$J,[1]Up!$D:$D,D544)</f>
        <v>#VALUE!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 t="e">
        <f>SUMIFS([1]Up!$J:$J,[1]Up!$D:$D,D545)</f>
        <v>#VALUE!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 t="e">
        <f>SUMIFS([1]Up!$J:$J,[1]Up!$D:$D,D546)</f>
        <v>#VALUE!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 t="e">
        <f>SUMIFS([1]Up!$J:$J,[1]Up!$D:$D,D547)</f>
        <v>#VALUE!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 t="e">
        <f>SUMIFS([1]Up!$J:$J,[1]Up!$D:$D,D548)</f>
        <v>#VALUE!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 t="e">
        <f>SUMIFS([1]Up!$J:$J,[1]Up!$D:$D,D549)</f>
        <v>#VALUE!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 t="e">
        <f>SUMIFS([1]Up!$J:$J,[1]Up!$D:$D,D550)</f>
        <v>#VALUE!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 t="e">
        <f>SUMIFS([1]Up!$J:$J,[1]Up!$D:$D,D551)</f>
        <v>#VALUE!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 t="e">
        <f>SUMIFS([1]Up!$J:$J,[1]Up!$D:$D,D552)</f>
        <v>#VALUE!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 t="e">
        <f>SUMIFS([1]Up!$J:$J,[1]Up!$D:$D,D553)</f>
        <v>#VALUE!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 t="e">
        <f>SUMIFS([1]Up!$J:$J,[1]Up!$D:$D,D554)</f>
        <v>#VALUE!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 t="e">
        <f>SUMIFS([1]Up!$J:$J,[1]Up!$D:$D,D555)</f>
        <v>#VALUE!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 t="e">
        <f>SUMIFS([1]Up!$J:$J,[1]Up!$D:$D,D556)</f>
        <v>#VALUE!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 t="e">
        <f>SUMIFS([1]Up!$J:$J,[1]Up!$D:$D,D557)</f>
        <v>#VALUE!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 t="e">
        <f>SUMIFS([1]Up!$J:$J,[1]Up!$D:$D,D558)</f>
        <v>#VALUE!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 t="e">
        <f>SUMIFS([1]Up!$J:$J,[1]Up!$D:$D,D559)</f>
        <v>#VALUE!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 t="e">
        <f>SUMIFS([1]Up!$J:$J,[1]Up!$D:$D,D560)</f>
        <v>#VALUE!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 t="e">
        <f>SUMIFS([1]Up!$J:$J,[1]Up!$D:$D,D561)</f>
        <v>#VALUE!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 t="e">
        <f>SUMIFS([1]Up!$J:$J,[1]Up!$D:$D,D562)</f>
        <v>#VALUE!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 t="e">
        <f>SUMIFS([1]Up!$J:$J,[1]Up!$D:$D,D563)</f>
        <v>#VALUE!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 t="e">
        <f>SUMIFS([1]Up!$J:$J,[1]Up!$D:$D,D564)</f>
        <v>#VALUE!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 t="e">
        <f>SUMIFS([1]Up!$J:$J,[1]Up!$D:$D,D565)</f>
        <v>#VALUE!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 t="e">
        <f>SUMIFS([1]Up!$J:$J,[1]Up!$D:$D,D566)</f>
        <v>#VALUE!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 t="e">
        <f>SUMIFS([1]Up!$J:$J,[1]Up!$D:$D,D567)</f>
        <v>#VALUE!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 t="e">
        <f>SUMIFS([1]Up!$J:$J,[1]Up!$D:$D,D568)</f>
        <v>#VALUE!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 t="e">
        <f>SUMIFS([1]Up!$J:$J,[1]Up!$D:$D,D569)</f>
        <v>#VALUE!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 t="e">
        <f>SUMIFS([1]Up!$J:$J,[1]Up!$D:$D,D570)</f>
        <v>#VALUE!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 t="e">
        <f>SUMIFS([1]Up!$J:$J,[1]Up!$D:$D,D571)</f>
        <v>#VALUE!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 t="e">
        <f>SUMIFS([1]Up!$J:$J,[1]Up!$D:$D,D572)</f>
        <v>#VALUE!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 t="e">
        <f>SUMIFS([1]Up!$J:$J,[1]Up!$D:$D,D573)</f>
        <v>#VALUE!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 t="e">
        <f>SUMIFS([1]Up!$J:$J,[1]Up!$D:$D,D574)</f>
        <v>#VALUE!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 t="e">
        <f>SUMIFS([1]Up!$J:$J,[1]Up!$D:$D,D575)</f>
        <v>#VALUE!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 t="e">
        <f>SUMIFS([1]Up!$J:$J,[1]Up!$D:$D,D576)</f>
        <v>#VALUE!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 t="e">
        <f>SUMIFS([1]Up!$J:$J,[1]Up!$D:$D,D577)</f>
        <v>#VALUE!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 t="e">
        <f>SUMIFS([1]Up!$J:$J,[1]Up!$D:$D,D578)</f>
        <v>#VALUE!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 t="e">
        <f>SUMIFS([1]Up!$J:$J,[1]Up!$D:$D,D579)</f>
        <v>#VALUE!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 t="e">
        <f>SUMIFS([1]Up!$J:$J,[1]Up!$D:$D,D580)</f>
        <v>#VALUE!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 t="e">
        <f>SUMIFS([1]Up!$J:$J,[1]Up!$D:$D,D581)</f>
        <v>#VALUE!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 t="e">
        <f>SUMIFS([1]Up!$J:$J,[1]Up!$D:$D,D582)</f>
        <v>#VALUE!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 t="e">
        <f>SUMIFS([1]Up!$J:$J,[1]Up!$D:$D,D583)</f>
        <v>#VALUE!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 t="e">
        <f>SUMIFS([1]Up!$J:$J,[1]Up!$D:$D,D584)</f>
        <v>#VALUE!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 t="e">
        <f>SUMIFS([1]Up!$J:$J,[1]Up!$D:$D,D585)</f>
        <v>#VALUE!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 t="e">
        <f>SUMIFS([1]Up!$J:$J,[1]Up!$D:$D,D586)</f>
        <v>#VALUE!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 t="e">
        <f>SUMIFS([1]Up!$J:$J,[1]Up!$D:$D,D587)</f>
        <v>#VALUE!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 t="e">
        <f>SUMIFS([1]Up!$J:$J,[1]Up!$D:$D,D588)</f>
        <v>#VALUE!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 t="e">
        <f>SUMIFS([1]Up!$J:$J,[1]Up!$D:$D,D589)</f>
        <v>#VALUE!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 t="e">
        <f>SUMIFS([1]Up!$J:$J,[1]Up!$D:$D,D590)</f>
        <v>#VALUE!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 t="e">
        <f>SUMIFS([1]Up!$J:$J,[1]Up!$D:$D,D591)</f>
        <v>#VALUE!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 t="e">
        <f>SUMIFS([1]Up!$J:$J,[1]Up!$D:$D,D592)</f>
        <v>#VALUE!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 t="e">
        <f>SUMIFS([1]Up!$J:$J,[1]Up!$D:$D,D593)</f>
        <v>#VALUE!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 t="e">
        <f>SUMIFS([1]Up!$J:$J,[1]Up!$D:$D,D594)</f>
        <v>#VALUE!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 t="e">
        <f>SUMIFS([1]Up!$J:$J,[1]Up!$D:$D,D595)</f>
        <v>#VALUE!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 t="e">
        <f>SUMIFS([1]Up!$J:$J,[1]Up!$D:$D,D596)</f>
        <v>#VALUE!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 t="e">
        <f>SUMIFS([1]Up!$J:$J,[1]Up!$D:$D,D597)</f>
        <v>#VALUE!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 t="e">
        <f>SUMIFS([1]Up!$J:$J,[1]Up!$D:$D,D598)</f>
        <v>#VALUE!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 t="e">
        <f>SUMIFS([1]Up!$J:$J,[1]Up!$D:$D,D599)</f>
        <v>#VALUE!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 t="e">
        <f>SUMIFS([1]Up!$J:$J,[1]Up!$D:$D,D600)</f>
        <v>#VALUE!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 t="e">
        <f>SUMIFS([1]Up!$J:$J,[1]Up!$D:$D,D601)</f>
        <v>#VALUE!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 t="e">
        <f>SUMIFS([1]Up!$J:$J,[1]Up!$D:$D,D602)</f>
        <v>#VALUE!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 t="e">
        <f>SUMIFS([1]Up!$J:$J,[1]Up!$D:$D,D603)</f>
        <v>#VALUE!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 t="e">
        <f>SUMIFS([1]Up!$J:$J,[1]Up!$D:$D,D604)</f>
        <v>#VALUE!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 t="e">
        <f>SUMIFS([1]Up!$J:$J,[1]Up!$D:$D,D605)</f>
        <v>#VALUE!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 t="e">
        <f>SUMIFS([1]Up!$J:$J,[1]Up!$D:$D,D606)</f>
        <v>#VALUE!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 t="e">
        <f>SUMIFS([1]Up!$J:$J,[1]Up!$D:$D,D607)</f>
        <v>#VALUE!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 t="e">
        <f>SUMIFS([1]Up!$J:$J,[1]Up!$D:$D,D608)</f>
        <v>#VALUE!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 t="e">
        <f>SUMIFS([1]Up!$J:$J,[1]Up!$D:$D,D609)</f>
        <v>#VALUE!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 t="e">
        <f>SUMIFS([1]Up!$J:$J,[1]Up!$D:$D,D610)</f>
        <v>#VALUE!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 t="e">
        <f>SUMIFS([1]Up!$J:$J,[1]Up!$D:$D,D611)</f>
        <v>#VALUE!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 t="e">
        <f>SUMIFS([1]Up!$J:$J,[1]Up!$D:$D,D612)</f>
        <v>#VALUE!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 t="e">
        <f>SUMIFS([1]Up!$J:$J,[1]Up!$D:$D,D613)</f>
        <v>#VALUE!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 t="e">
        <f>SUMIFS([1]Up!$J:$J,[1]Up!$D:$D,D614)</f>
        <v>#VALUE!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 t="e">
        <f>SUMIFS([1]Up!$J:$J,[1]Up!$D:$D,D615)</f>
        <v>#VALUE!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 t="e">
        <f>SUMIFS([1]Up!$J:$J,[1]Up!$D:$D,D616)</f>
        <v>#VALUE!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 t="e">
        <f>SUMIFS([1]Up!$J:$J,[1]Up!$D:$D,D617)</f>
        <v>#VALUE!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 t="e">
        <f>SUMIFS([1]Up!$J:$J,[1]Up!$D:$D,D618)</f>
        <v>#VALUE!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 t="e">
        <f>SUMIFS([1]Up!$J:$J,[1]Up!$D:$D,D619)</f>
        <v>#VALUE!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 t="e">
        <f>SUMIFS([1]Up!$J:$J,[1]Up!$D:$D,D620)</f>
        <v>#VALUE!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 t="e">
        <f>SUMIFS([1]Up!$J:$J,[1]Up!$D:$D,D621)</f>
        <v>#VALUE!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 t="e">
        <f>SUMIFS([1]Up!$J:$J,[1]Up!$D:$D,D622)</f>
        <v>#VALUE!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 t="e">
        <f>SUMIFS([1]Up!$J:$J,[1]Up!$D:$D,D623)</f>
        <v>#VALUE!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 t="e">
        <f>SUMIFS([1]Up!$J:$J,[1]Up!$D:$D,D624)</f>
        <v>#VALUE!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 t="e">
        <f>SUMIFS([1]Up!$J:$J,[1]Up!$D:$D,D625)</f>
        <v>#VALUE!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 t="e">
        <f>SUMIFS([1]Up!$J:$J,[1]Up!$D:$D,D626)</f>
        <v>#VALUE!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 t="e">
        <f>SUMIFS([1]Up!$J:$J,[1]Up!$D:$D,D627)</f>
        <v>#VALUE!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 t="e">
        <f>SUMIFS([1]Up!$J:$J,[1]Up!$D:$D,D628)</f>
        <v>#VALUE!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 t="e">
        <f>SUMIFS([1]Up!$J:$J,[1]Up!$D:$D,D629)</f>
        <v>#VALUE!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 t="e">
        <f>SUMIFS([1]Up!$J:$J,[1]Up!$D:$D,D630)</f>
        <v>#VALUE!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 t="e">
        <f>SUMIFS([1]Up!$J:$J,[1]Up!$D:$D,D631)</f>
        <v>#VALUE!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 t="e">
        <f>SUMIFS([1]Up!$J:$J,[1]Up!$D:$D,D632)</f>
        <v>#VALUE!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 t="e">
        <f>SUMIFS([1]Up!$J:$J,[1]Up!$D:$D,D633)</f>
        <v>#VALUE!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 t="e">
        <f>SUMIFS([1]Up!$J:$J,[1]Up!$D:$D,D634)</f>
        <v>#VALUE!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 t="e">
        <f>SUMIFS([1]Up!$J:$J,[1]Up!$D:$D,D635)</f>
        <v>#VALUE!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 t="e">
        <f>SUMIFS([1]Up!$J:$J,[1]Up!$D:$D,D636)</f>
        <v>#VALUE!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 t="e">
        <f>SUMIFS([1]Up!$J:$J,[1]Up!$D:$D,D637)</f>
        <v>#VALUE!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 t="e">
        <f>SUMIFS([1]Up!$J:$J,[1]Up!$D:$D,D638)</f>
        <v>#VALUE!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 t="e">
        <f>SUMIFS([1]Up!$J:$J,[1]Up!$D:$D,D639)</f>
        <v>#VALUE!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 t="e">
        <f>SUMIFS([1]Up!$J:$J,[1]Up!$D:$D,D640)</f>
        <v>#VALUE!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 t="e">
        <f>SUMIFS([1]Up!$J:$J,[1]Up!$D:$D,D641)</f>
        <v>#VALUE!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 t="e">
        <f>SUMIFS([1]Up!$J:$J,[1]Up!$D:$D,D642)</f>
        <v>#VALUE!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 t="e">
        <f>SUMIFS([1]Up!$J:$J,[1]Up!$D:$D,D643)</f>
        <v>#VALUE!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 t="e">
        <f>SUMIFS([1]Up!$J:$J,[1]Up!$D:$D,D644)</f>
        <v>#VALUE!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 t="e">
        <f>SUMIFS([1]Up!$J:$J,[1]Up!$D:$D,D645)</f>
        <v>#VALUE!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 t="e">
        <f>SUMIFS([1]Up!$J:$J,[1]Up!$D:$D,D646)</f>
        <v>#VALUE!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 t="e">
        <f>SUMIFS([1]Up!$J:$J,[1]Up!$D:$D,D647)</f>
        <v>#VALUE!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 t="e">
        <f>SUMIFS([1]Up!$J:$J,[1]Up!$D:$D,D648)</f>
        <v>#VALUE!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 t="e">
        <f>SUMIFS([1]Up!$J:$J,[1]Up!$D:$D,D649)</f>
        <v>#VALUE!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 t="e">
        <f>SUMIFS([1]Up!$J:$J,[1]Up!$D:$D,D650)</f>
        <v>#VALUE!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 t="e">
        <f>SUMIFS([1]Up!$J:$J,[1]Up!$D:$D,D651)</f>
        <v>#VALUE!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 t="e">
        <f>SUMIFS([1]Up!$J:$J,[1]Up!$D:$D,D652)</f>
        <v>#VALUE!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 t="e">
        <f>SUMIFS([1]Up!$J:$J,[1]Up!$D:$D,D653)</f>
        <v>#VALUE!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 t="e">
        <f>SUMIFS([1]Up!$J:$J,[1]Up!$D:$D,D654)</f>
        <v>#VALUE!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 t="e">
        <f>SUMIFS([1]Up!$J:$J,[1]Up!$D:$D,D655)</f>
        <v>#VALUE!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 t="e">
        <f>SUMIFS([1]Up!$J:$J,[1]Up!$D:$D,D656)</f>
        <v>#VALUE!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 t="e">
        <f>SUMIFS([1]Up!$J:$J,[1]Up!$D:$D,D657)</f>
        <v>#VALUE!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 t="e">
        <f>SUMIFS([1]Up!$J:$J,[1]Up!$D:$D,D658)</f>
        <v>#VALUE!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 t="e">
        <f>SUMIFS([1]Up!$J:$J,[1]Up!$D:$D,D659)</f>
        <v>#VALUE!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 t="e">
        <f>SUMIFS([1]Up!$J:$J,[1]Up!$D:$D,D660)</f>
        <v>#VALUE!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 t="e">
        <f>SUMIFS([1]Up!$J:$J,[1]Up!$D:$D,D661)</f>
        <v>#VALUE!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 t="e">
        <f>SUMIFS([1]Up!$J:$J,[1]Up!$D:$D,D662)</f>
        <v>#VALUE!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4083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 t="e">
        <f>SUMIFS([1]Up!$J:$J,[1]Up!$D:$D,D663)</f>
        <v>#VALUE!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 t="e">
        <f>SUMIFS([1]Up!$J:$J,[1]Up!$D:$D,D664)</f>
        <v>#VALUE!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 t="e">
        <f>SUMIFS([1]Up!$J:$J,[1]Up!$D:$D,D665)</f>
        <v>#VALUE!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 t="e">
        <f>SUMIFS([1]Up!$J:$J,[1]Up!$D:$D,D666)</f>
        <v>#VALUE!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 t="e">
        <f>SUMIFS([1]Up!$J:$J,[1]Up!$D:$D,D667)</f>
        <v>#VALUE!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 t="e">
        <f>SUMIFS([1]Up!$J:$J,[1]Up!$D:$D,D668)</f>
        <v>#VALUE!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 t="e">
        <f>SUMIFS([1]Up!$J:$J,[1]Up!$D:$D,D669)</f>
        <v>#VALUE!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 t="e">
        <f>SUMIFS([1]Up!$J:$J,[1]Up!$D:$D,D670)</f>
        <v>#VALUE!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 t="e">
        <f>SUMIFS([1]Up!$J:$J,[1]Up!$D:$D,D671)</f>
        <v>#VALUE!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 t="e">
        <f>SUMIFS([1]Up!$J:$J,[1]Up!$D:$D,D672)</f>
        <v>#VALUE!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 t="e">
        <f>SUMIFS([1]Up!$J:$J,[1]Up!$D:$D,D673)</f>
        <v>#VALUE!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 t="e">
        <f>SUMIFS([1]Up!$J:$J,[1]Up!$D:$D,D674)</f>
        <v>#VALUE!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 t="e">
        <f>SUMIFS([1]Up!$J:$J,[1]Up!$D:$D,D675)</f>
        <v>#VALUE!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 t="e">
        <f>SUMIFS([1]Up!$J:$J,[1]Up!$D:$D,D676)</f>
        <v>#VALUE!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4083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 t="e">
        <f>SUMIFS([1]Up!$J:$J,[1]Up!$D:$D,D677)</f>
        <v>#VALUE!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 t="e">
        <f>SUMIFS([1]Up!$J:$J,[1]Up!$D:$D,D678)</f>
        <v>#VALUE!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 t="e">
        <f>SUMIFS([1]Up!$J:$J,[1]Up!$D:$D,D679)</f>
        <v>#VALUE!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 t="e">
        <f>SUMIFS([1]Up!$J:$J,[1]Up!$D:$D,D680)</f>
        <v>#VALUE!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 t="e">
        <f>SUMIFS([1]Up!$J:$J,[1]Up!$D:$D,D681)</f>
        <v>#VALUE!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 t="e">
        <f>SUMIFS([1]Up!$J:$J,[1]Up!$D:$D,D682)</f>
        <v>#VALUE!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 t="e">
        <f>SUMIFS([1]Up!$J:$J,[1]Up!$D:$D,D683)</f>
        <v>#VALUE!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 t="e">
        <f>SUMIFS([1]Up!$J:$J,[1]Up!$D:$D,D684)</f>
        <v>#VALUE!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 t="e">
        <f>SUMIFS([1]Up!$J:$J,[1]Up!$D:$D,D685)</f>
        <v>#VALUE!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 t="e">
        <f>SUMIFS([1]Up!$J:$J,[1]Up!$D:$D,D686)</f>
        <v>#VALUE!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 t="e">
        <f>SUMIFS([1]Up!$J:$J,[1]Up!$D:$D,D687)</f>
        <v>#VALUE!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 t="e">
        <f>SUMIFS([1]Up!$J:$J,[1]Up!$D:$D,D688)</f>
        <v>#VALUE!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 t="e">
        <f>SUMIFS([1]Up!$J:$J,[1]Up!$D:$D,D689)</f>
        <v>#VALUE!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 t="e">
        <f>SUMIFS([1]Up!$J:$J,[1]Up!$D:$D,D690)</f>
        <v>#VALUE!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 t="e">
        <f>SUMIFS([1]Up!$J:$J,[1]Up!$D:$D,D691)</f>
        <v>#VALUE!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 t="e">
        <f>SUMIFS([1]Up!$J:$J,[1]Up!$D:$D,D692)</f>
        <v>#VALUE!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 t="e">
        <f>SUMIFS([1]Up!$J:$J,[1]Up!$D:$D,D693)</f>
        <v>#VALUE!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 t="e">
        <f>SUMIFS([1]Up!$J:$J,[1]Up!$D:$D,D694)</f>
        <v>#VALUE!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 t="e">
        <f>SUMIFS([1]Up!$J:$J,[1]Up!$D:$D,D695)</f>
        <v>#VALUE!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 t="e">
        <f>SUMIFS([1]Up!$J:$J,[1]Up!$D:$D,D696)</f>
        <v>#VALUE!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 t="e">
        <f>SUMIFS([1]Up!$J:$J,[1]Up!$D:$D,D697)</f>
        <v>#VALUE!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 t="e">
        <f>SUMIFS([1]Up!$J:$J,[1]Up!$D:$D,D698)</f>
        <v>#VALUE!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 t="e">
        <f>SUMIFS([1]Up!$J:$J,[1]Up!$D:$D,D699)</f>
        <v>#VALUE!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 t="e">
        <f>SUMIFS([1]Up!$J:$J,[1]Up!$D:$D,D700)</f>
        <v>#VALUE!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 t="e">
        <f>SUMIFS([1]Up!$J:$J,[1]Up!$D:$D,D701)</f>
        <v>#VALUE!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 t="e">
        <f>SUMIFS([1]Up!$J:$J,[1]Up!$D:$D,D702)</f>
        <v>#VALUE!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 t="e">
        <f>SUMIFS([1]Up!$J:$J,[1]Up!$D:$D,D703)</f>
        <v>#VALUE!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4084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 t="e">
        <f>SUMIFS([1]Up!$J:$J,[1]Up!$D:$D,D704)</f>
        <v>#VALUE!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 t="e">
        <f>SUMIFS([1]Up!$J:$J,[1]Up!$D:$D,D705)</f>
        <v>#VALUE!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 t="e">
        <f>SUMIFS([1]Up!$J:$J,[1]Up!$D:$D,D706)</f>
        <v>#VALUE!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 t="e">
        <f>SUMIFS([1]Up!$J:$J,[1]Up!$D:$D,D707)</f>
        <v>#VALUE!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 t="e">
        <f>SUMIFS([1]Up!$J:$J,[1]Up!$D:$D,D708)</f>
        <v>#VALUE!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 t="e">
        <f>SUMIFS([1]Up!$J:$J,[1]Up!$D:$D,D709)</f>
        <v>#VALUE!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 t="e">
        <f>SUMIFS([1]Up!$J:$J,[1]Up!$D:$D,D710)</f>
        <v>#VALUE!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 t="e">
        <f>SUMIFS([1]Up!$J:$J,[1]Up!$D:$D,D711)</f>
        <v>#VALUE!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 t="e">
        <f>SUMIFS([1]Up!$J:$J,[1]Up!$D:$D,D712)</f>
        <v>#VALUE!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 t="e">
        <f>SUMIFS([1]Up!$J:$J,[1]Up!$D:$D,D713)</f>
        <v>#VALUE!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 t="e">
        <f>SUMIFS([1]Up!$J:$J,[1]Up!$D:$D,D714)</f>
        <v>#VALUE!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 t="e">
        <f>SUMIFS([1]Up!$J:$J,[1]Up!$D:$D,D715)</f>
        <v>#VALUE!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 t="e">
        <f>SUMIFS([1]Up!$J:$J,[1]Up!$D:$D,D716)</f>
        <v>#VALUE!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 t="e">
        <f>SUMIFS([1]Up!$J:$J,[1]Up!$D:$D,D717)</f>
        <v>#VALUE!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 t="e">
        <f>SUMIFS([1]Up!$J:$J,[1]Up!$D:$D,D718)</f>
        <v>#VALUE!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 t="e">
        <f>SUMIFS([1]Up!$J:$J,[1]Up!$D:$D,D719)</f>
        <v>#VALUE!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 t="e">
        <f>SUMIFS([1]Up!$J:$J,[1]Up!$D:$D,D720)</f>
        <v>#VALUE!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 t="e">
        <f>SUMIFS([1]Up!$J:$J,[1]Up!$D:$D,D721)</f>
        <v>#VALUE!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 t="e">
        <f>SUMIFS([1]Up!$J:$J,[1]Up!$D:$D,D722)</f>
        <v>#VALUE!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 t="e">
        <f>SUMIFS([1]Up!$J:$J,[1]Up!$D:$D,D723)</f>
        <v>#VALUE!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4084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 t="e">
        <f>SUMIFS([1]Up!$J:$J,[1]Up!$D:$D,D724)</f>
        <v>#VALUE!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 t="e">
        <f>SUMIFS([1]Up!$J:$J,[1]Up!$D:$D,D725)</f>
        <v>#VALUE!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 t="e">
        <f>SUMIFS([1]Up!$J:$J,[1]Up!$D:$D,D726)</f>
        <v>#VALUE!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 t="e">
        <f>SUMIFS([1]Up!$J:$J,[1]Up!$D:$D,D727)</f>
        <v>#VALUE!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 t="e">
        <f>SUMIFS([1]Up!$J:$J,[1]Up!$D:$D,D728)</f>
        <v>#VALUE!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 t="e">
        <f>SUMIFS([1]Up!$J:$J,[1]Up!$D:$D,D729)</f>
        <v>#VALUE!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 t="e">
        <f>SUMIFS([1]Up!$J:$J,[1]Up!$D:$D,D730)</f>
        <v>#VALUE!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>
        <f>-40-15</f>
        <v>-55</v>
      </c>
      <c r="BD731" s="67" t="e">
        <f>SUMIFS([1]Up!$J:$J,[1]Up!$D:$D,D731)</f>
        <v>#VALUE!</v>
      </c>
      <c r="BE731" s="82" t="s">
        <v>4102</v>
      </c>
      <c r="BF731" s="82" t="str">
        <f t="shared" si="70"/>
        <v/>
      </c>
      <c r="BG731" s="53" t="str">
        <f t="shared" si="69"/>
        <v/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 t="e">
        <f>SUMIFS([1]Up!$J:$J,[1]Up!$D:$D,D732)</f>
        <v>#VALUE!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 t="e">
        <f>SUMIFS([1]Up!$J:$J,[1]Up!$D:$D,D733)</f>
        <v>#VALUE!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>
        <v>-2</v>
      </c>
      <c r="BD734" s="67" t="e">
        <f>SUMIFS([1]Up!$J:$J,[1]Up!$D:$D,D734)</f>
        <v>#VALUE!</v>
      </c>
      <c r="BE734" s="82" t="s">
        <v>4102</v>
      </c>
      <c r="BF734" s="82" t="str">
        <f t="shared" si="70"/>
        <v/>
      </c>
      <c r="BG734" s="53" t="str">
        <f t="shared" si="69"/>
        <v>Thừa 1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>
        <f>-15-6</f>
        <v>-21</v>
      </c>
      <c r="BD735" s="67" t="e">
        <f>SUMIFS([1]Up!$J:$J,[1]Up!$D:$D,D735)</f>
        <v>#VALUE!</v>
      </c>
      <c r="BE735" s="82"/>
      <c r="BF735" s="82" t="str">
        <f t="shared" si="70"/>
        <v/>
      </c>
      <c r="BG735" s="53" t="str">
        <f t="shared" si="69"/>
        <v/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 t="e">
        <f>SUMIFS([1]Up!$J:$J,[1]Up!$D:$D,D736)</f>
        <v>#VALUE!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4085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 t="e">
        <f>SUMIFS([1]Up!$J:$J,[1]Up!$D:$D,D737)</f>
        <v>#VALUE!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 t="e">
        <f>SUMIFS([1]Up!$J:$J,[1]Up!$D:$D,D738)</f>
        <v>#VALUE!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 t="e">
        <f>SUMIFS([1]Up!$J:$J,[1]Up!$D:$D,D739)</f>
        <v>#VALUE!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 t="e">
        <f>SUMIFS([1]Up!$J:$J,[1]Up!$D:$D,D740)</f>
        <v>#VALUE!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 t="e">
        <f>SUMIFS([1]Up!$J:$J,[1]Up!$D:$D,D741)</f>
        <v>#VALUE!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 t="e">
        <f>SUMIFS([1]Up!$J:$J,[1]Up!$D:$D,D742)</f>
        <v>#VALUE!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 t="e">
        <f>SUMIFS([1]Up!$J:$J,[1]Up!$D:$D,D743)</f>
        <v>#VALUE!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 t="e">
        <f>SUMIFS([1]Up!$J:$J,[1]Up!$D:$D,D744)</f>
        <v>#VALUE!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 t="e">
        <f>SUMIFS([1]Up!$J:$J,[1]Up!$D:$D,D745)</f>
        <v>#VALUE!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 t="e">
        <f>SUMIFS([1]Up!$J:$J,[1]Up!$D:$D,D746)</f>
        <v>#VALUE!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 t="e">
        <f>SUMIFS([1]Up!$J:$J,[1]Up!$D:$D,D747)</f>
        <v>#VALUE!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 t="e">
        <f>SUMIFS([1]Up!$J:$J,[1]Up!$D:$D,D748)</f>
        <v>#VALUE!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 t="e">
        <f>SUMIFS([1]Up!$J:$J,[1]Up!$D:$D,D749)</f>
        <v>#VALUE!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 t="e">
        <f>SUMIFS([1]Up!$J:$J,[1]Up!$D:$D,D750)</f>
        <v>#VALUE!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 t="e">
        <f>SUMIFS([1]Up!$J:$J,[1]Up!$D:$D,D751)</f>
        <v>#VALUE!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 t="e">
        <f>SUMIFS([1]Up!$J:$J,[1]Up!$D:$D,D752)</f>
        <v>#VALUE!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 t="e">
        <f>SUMIFS([1]Up!$J:$J,[1]Up!$D:$D,D753)</f>
        <v>#VALUE!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 t="e">
        <f>SUMIFS([1]Up!$J:$J,[1]Up!$D:$D,D754)</f>
        <v>#VALUE!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 t="e">
        <f>SUMIFS([1]Up!$J:$J,[1]Up!$D:$D,D755)</f>
        <v>#VALUE!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 t="e">
        <f>SUMIFS([1]Up!$J:$J,[1]Up!$D:$D,D756)</f>
        <v>#VALUE!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4086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 t="e">
        <f>SUMIFS([1]Up!$J:$J,[1]Up!$D:$D,D757)</f>
        <v>#VALUE!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 t="e">
        <f>SUMIFS([1]Up!$J:$J,[1]Up!$D:$D,D758)</f>
        <v>#VALUE!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 t="e">
        <f>SUMIFS([1]Up!$J:$J,[1]Up!$D:$D,D759)</f>
        <v>#VALUE!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 t="e">
        <f>SUMIFS([1]Up!$J:$J,[1]Up!$D:$D,D760)</f>
        <v>#VALUE!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 t="e">
        <f>SUMIFS([1]Up!$J:$J,[1]Up!$D:$D,D761)</f>
        <v>#VALUE!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 t="e">
        <f>SUMIFS([1]Up!$J:$J,[1]Up!$D:$D,D762)</f>
        <v>#VALUE!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 t="e">
        <f>SUMIFS([1]Up!$J:$J,[1]Up!$D:$D,D763)</f>
        <v>#VALUE!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 t="e">
        <f>SUMIFS([1]Up!$J:$J,[1]Up!$D:$D,D764)</f>
        <v>#VALUE!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 t="e">
        <f>SUMIFS([1]Up!$J:$J,[1]Up!$D:$D,D765)</f>
        <v>#VALUE!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 t="e">
        <f>SUMIFS([1]Up!$J:$J,[1]Up!$D:$D,D766)</f>
        <v>#VALUE!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 t="e">
        <f>SUMIFS([1]Up!$J:$J,[1]Up!$D:$D,D767)</f>
        <v>#VALUE!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 t="e">
        <f>SUMIFS([1]Up!$J:$J,[1]Up!$D:$D,D768)</f>
        <v>#VALUE!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 t="e">
        <f>SUMIFS([1]Up!$J:$J,[1]Up!$D:$D,D769)</f>
        <v>#VALUE!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 t="e">
        <f>SUMIFS([1]Up!$J:$J,[1]Up!$D:$D,D770)</f>
        <v>#VALUE!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 t="e">
        <f>SUMIFS([1]Up!$J:$J,[1]Up!$D:$D,D771)</f>
        <v>#VALUE!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 t="e">
        <f>SUMIFS([1]Up!$J:$J,[1]Up!$D:$D,D772)</f>
        <v>#VALUE!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 t="e">
        <f>SUMIFS([1]Up!$J:$J,[1]Up!$D:$D,D773)</f>
        <v>#VALUE!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 t="e">
        <f>SUMIFS([1]Up!$J:$J,[1]Up!$D:$D,D774)</f>
        <v>#VALUE!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 t="e">
        <f>SUMIFS([1]Up!$J:$J,[1]Up!$D:$D,D775)</f>
        <v>#VALUE!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 t="e">
        <f>SUMIFS([1]Up!$J:$J,[1]Up!$D:$D,D776)</f>
        <v>#VALUE!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 t="e">
        <f>SUMIFS([1]Up!$J:$J,[1]Up!$D:$D,D777)</f>
        <v>#VALUE!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 t="e">
        <f>SUMIFS([1]Up!$J:$J,[1]Up!$D:$D,D778)</f>
        <v>#VALUE!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 t="e">
        <f>SUMIFS([1]Up!$J:$J,[1]Up!$D:$D,D779)</f>
        <v>#VALUE!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 t="e">
        <f>SUMIFS([1]Up!$J:$J,[1]Up!$D:$D,D780)</f>
        <v>#VALUE!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 t="e">
        <f>SUMIFS([1]Up!$J:$J,[1]Up!$D:$D,D781)</f>
        <v>#VALUE!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 t="e">
        <f>SUMIFS([1]Up!$J:$J,[1]Up!$D:$D,D782)</f>
        <v>#VALUE!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 t="e">
        <f>SUMIFS([1]Up!$J:$J,[1]Up!$D:$D,D783)</f>
        <v>#VALUE!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 t="e">
        <f>SUMIFS([1]Up!$J:$J,[1]Up!$D:$D,D784)</f>
        <v>#VALUE!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 t="e">
        <f>SUMIFS([1]Up!$J:$J,[1]Up!$D:$D,D785)</f>
        <v>#VALUE!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 t="e">
        <f>SUMIFS([1]Up!$J:$J,[1]Up!$D:$D,D786)</f>
        <v>#VALUE!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 t="e">
        <f>SUMIFS([1]Up!$J:$J,[1]Up!$D:$D,D787)</f>
        <v>#VALUE!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 t="e">
        <f>SUMIFS([1]Up!$J:$J,[1]Up!$D:$D,D788)</f>
        <v>#VALUE!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 t="e">
        <f>SUMIFS([1]Up!$J:$J,[1]Up!$D:$D,D789)</f>
        <v>#VALUE!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 t="e">
        <f>SUMIFS([1]Up!$J:$J,[1]Up!$D:$D,D790)</f>
        <v>#VALUE!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 t="e">
        <f>SUMIFS([1]Up!$J:$J,[1]Up!$D:$D,D791)</f>
        <v>#VALUE!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 t="e">
        <f>SUMIFS([1]Up!$J:$J,[1]Up!$D:$D,D792)</f>
        <v>#VALUE!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 t="e">
        <f>SUMIFS([1]Up!$J:$J,[1]Up!$D:$D,D793)</f>
        <v>#VALUE!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 t="e">
        <f>SUMIFS([1]Up!$J:$J,[1]Up!$D:$D,D794)</f>
        <v>#VALUE!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 t="e">
        <f>SUMIFS([1]Up!$J:$J,[1]Up!$D:$D,D795)</f>
        <v>#VALUE!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 t="e">
        <f>SUMIFS([1]Up!$J:$J,[1]Up!$D:$D,D796)</f>
        <v>#VALUE!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 t="e">
        <f>SUMIFS([1]Up!$J:$J,[1]Up!$D:$D,D797)</f>
        <v>#VALUE!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 t="e">
        <f>SUMIFS([1]Up!$J:$J,[1]Up!$D:$D,D798)</f>
        <v>#VALUE!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 t="e">
        <f>SUMIFS([1]Up!$J:$J,[1]Up!$D:$D,D799)</f>
        <v>#VALUE!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 t="e">
        <f>SUMIFS([1]Up!$J:$J,[1]Up!$D:$D,D800)</f>
        <v>#VALUE!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 t="e">
        <f>SUMIFS([1]Up!$J:$J,[1]Up!$D:$D,D801)</f>
        <v>#VALUE!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 t="e">
        <f>SUMIFS([1]Up!$J:$J,[1]Up!$D:$D,D802)</f>
        <v>#VALUE!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 t="e">
        <f>SUMIFS([1]Up!$J:$J,[1]Up!$D:$D,D803)</f>
        <v>#VALUE!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 t="e">
        <f>SUMIFS([1]Up!$J:$J,[1]Up!$D:$D,D804)</f>
        <v>#VALUE!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 t="e">
        <f>SUMIFS([1]Up!$J:$J,[1]Up!$D:$D,D805)</f>
        <v>#VALUE!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 t="e">
        <f>SUMIFS([1]Up!$J:$J,[1]Up!$D:$D,D806)</f>
        <v>#VALUE!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 t="e">
        <f>SUMIFS([1]Up!$J:$J,[1]Up!$D:$D,D807)</f>
        <v>#VALUE!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 t="e">
        <f>SUMIFS([1]Up!$J:$J,[1]Up!$D:$D,D808)</f>
        <v>#VALUE!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 t="e">
        <f>SUMIFS([1]Up!$J:$J,[1]Up!$D:$D,D809)</f>
        <v>#VALUE!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 t="e">
        <f>SUMIFS([1]Up!$J:$J,[1]Up!$D:$D,D810)</f>
        <v>#VALUE!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 t="e">
        <f>SUMIFS([1]Up!$J:$J,[1]Up!$D:$D,D811)</f>
        <v>#VALUE!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 t="e">
        <f>SUMIFS([1]Up!$J:$J,[1]Up!$D:$D,D812)</f>
        <v>#VALUE!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 t="e">
        <f>SUMIFS([1]Up!$J:$J,[1]Up!$D:$D,D813)</f>
        <v>#VALUE!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 t="e">
        <f>SUMIFS([1]Up!$J:$J,[1]Up!$D:$D,D814)</f>
        <v>#VALUE!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 t="e">
        <f>SUMIFS([1]Up!$J:$J,[1]Up!$D:$D,D815)</f>
        <v>#VALUE!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 t="e">
        <f>SUMIFS([1]Up!$J:$J,[1]Up!$D:$D,D816)</f>
        <v>#VALUE!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 t="e">
        <f>SUMIFS([1]Up!$J:$J,[1]Up!$D:$D,D817)</f>
        <v>#VALUE!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 t="e">
        <f>SUMIFS([1]Up!$J:$J,[1]Up!$D:$D,D818)</f>
        <v>#VALUE!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 t="e">
        <f>SUMIFS([1]Up!$J:$J,[1]Up!$D:$D,D819)</f>
        <v>#VALUE!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 t="e">
        <f>SUMIFS([1]Up!$J:$J,[1]Up!$D:$D,D820)</f>
        <v>#VALUE!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 t="e">
        <f>SUMIFS([1]Up!$J:$J,[1]Up!$D:$D,D821)</f>
        <v>#VALUE!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 t="e">
        <f>SUMIFS([1]Up!$J:$J,[1]Up!$D:$D,D822)</f>
        <v>#VALUE!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 t="e">
        <f>SUMIFS([1]Up!$J:$J,[1]Up!$D:$D,D823)</f>
        <v>#VALUE!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 t="e">
        <f>SUMIFS([1]Up!$J:$J,[1]Up!$D:$D,D824)</f>
        <v>#VALUE!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 t="e">
        <f>SUMIFS([1]Up!$J:$J,[1]Up!$D:$D,D825)</f>
        <v>#VALUE!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 t="e">
        <f>SUMIFS([1]Up!$J:$J,[1]Up!$D:$D,D826)</f>
        <v>#VALUE!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 t="e">
        <f>SUMIFS([1]Up!$J:$J,[1]Up!$D:$D,D827)</f>
        <v>#VALUE!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 t="e">
        <f>SUMIFS([1]Up!$J:$J,[1]Up!$D:$D,D828)</f>
        <v>#VALUE!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 t="e">
        <f>SUMIFS([1]Up!$J:$J,[1]Up!$D:$D,D829)</f>
        <v>#VALUE!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 t="e">
        <f>SUMIFS([1]Up!$J:$J,[1]Up!$D:$D,D830)</f>
        <v>#VALUE!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 t="e">
        <f>SUMIFS([1]Up!$J:$J,[1]Up!$D:$D,D831)</f>
        <v>#VALUE!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 t="e">
        <f>SUMIFS([1]Up!$J:$J,[1]Up!$D:$D,D832)</f>
        <v>#VALUE!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 t="e">
        <f>SUMIFS([1]Up!$J:$J,[1]Up!$D:$D,D833)</f>
        <v>#VALUE!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 t="e">
        <f>SUMIFS([1]Up!$J:$J,[1]Up!$D:$D,D834)</f>
        <v>#VALUE!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 t="e">
        <f>SUMIFS([1]Up!$J:$J,[1]Up!$D:$D,D835)</f>
        <v>#VALUE!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 t="e">
        <f>SUMIFS([1]Up!$J:$J,[1]Up!$D:$D,D836)</f>
        <v>#VALUE!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 t="e">
        <f>SUMIFS([1]Up!$J:$J,[1]Up!$D:$D,D837)</f>
        <v>#VALUE!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 t="e">
        <f>SUMIFS([1]Up!$J:$J,[1]Up!$D:$D,D838)</f>
        <v>#VALUE!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 t="e">
        <f>SUMIFS([1]Up!$J:$J,[1]Up!$D:$D,D839)</f>
        <v>#VALUE!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 t="e">
        <f>SUMIFS([1]Up!$J:$J,[1]Up!$D:$D,D840)</f>
        <v>#VALUE!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 t="e">
        <f>SUMIFS([1]Up!$J:$J,[1]Up!$D:$D,D841)</f>
        <v>#VALUE!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 t="e">
        <f>SUMIFS([1]Up!$J:$J,[1]Up!$D:$D,D842)</f>
        <v>#VALUE!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 t="e">
        <f>SUMIFS([1]Up!$J:$J,[1]Up!$D:$D,D843)</f>
        <v>#VALUE!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 t="e">
        <f>SUMIFS([1]Up!$J:$J,[1]Up!$D:$D,D844)</f>
        <v>#VALUE!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2">
      <filters>
        <filter val="RHS76*38*3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1"/>
      <c r="AH1" s="252"/>
      <c r="AI1" s="252"/>
      <c r="AJ1" s="252"/>
      <c r="AK1" s="252"/>
      <c r="AL1" s="252"/>
      <c r="AM1" s="252"/>
      <c r="AN1" s="252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88"/>
      <c r="AZ1" s="251"/>
      <c r="BA1" s="251"/>
      <c r="BB1" s="251"/>
      <c r="BC1" s="25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36"/>
      <c r="AZ2" s="254"/>
      <c r="BA2" s="254"/>
      <c r="BB2" s="254"/>
      <c r="BC2" s="25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  <c r="AY3" s="236"/>
      <c r="AZ3" s="254"/>
      <c r="BA3" s="254"/>
      <c r="BB3" s="254"/>
      <c r="BC3" s="254"/>
      <c r="BD3" s="245"/>
      <c r="BE3" s="246"/>
      <c r="BF3" s="246"/>
      <c r="BG3" s="246"/>
      <c r="BH3" s="246"/>
      <c r="BI3" s="93"/>
      <c r="BJ3" s="93"/>
      <c r="BK3" s="92"/>
      <c r="BL3" s="245"/>
      <c r="BM3" s="246"/>
      <c r="BN3" s="246"/>
      <c r="BO3" s="246"/>
      <c r="BP3" s="246"/>
      <c r="BQ3" s="246"/>
      <c r="BR3" s="92"/>
      <c r="BS3" s="245"/>
      <c r="BT3" s="246"/>
      <c r="BU3" s="97" t="s">
        <v>1681</v>
      </c>
      <c r="BV3" s="92"/>
      <c r="BW3" s="92"/>
      <c r="BX3" s="98"/>
      <c r="BY3" s="245"/>
      <c r="BZ3" s="246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6"/>
      <c r="BE4" s="246"/>
      <c r="BF4" s="246"/>
      <c r="BG4" s="246"/>
      <c r="BH4" s="246"/>
      <c r="BI4" s="93"/>
      <c r="BJ4" s="93"/>
      <c r="BK4" s="92"/>
      <c r="BL4" s="246"/>
      <c r="BM4" s="246"/>
      <c r="BN4" s="246"/>
      <c r="BO4" s="246"/>
      <c r="BP4" s="246"/>
      <c r="BQ4" s="246"/>
      <c r="BR4" s="92"/>
      <c r="BS4" s="246"/>
      <c r="BT4" s="246"/>
      <c r="BU4" s="92"/>
      <c r="BV4" s="92"/>
      <c r="BW4" s="92"/>
      <c r="BX4" s="99"/>
      <c r="BY4" s="246"/>
      <c r="BZ4" s="246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8" t="s">
        <v>1691</v>
      </c>
      <c r="AH5" s="249"/>
      <c r="AI5" s="249"/>
      <c r="AJ5" s="249"/>
      <c r="AK5" s="249"/>
      <c r="AL5" s="249"/>
      <c r="AM5" s="249"/>
      <c r="AN5" s="249"/>
      <c r="AO5" s="250"/>
      <c r="AP5" s="248" t="s">
        <v>1691</v>
      </c>
      <c r="AQ5" s="249"/>
      <c r="AR5" s="249"/>
      <c r="AS5" s="249"/>
      <c r="AT5" s="249"/>
      <c r="AU5" s="249"/>
      <c r="AV5" s="249"/>
      <c r="AW5" s="249"/>
      <c r="AX5" s="250"/>
      <c r="AY5" s="95"/>
      <c r="AZ5" s="95"/>
      <c r="BA5" s="95"/>
      <c r="BB5" s="95"/>
      <c r="BC5" s="95"/>
      <c r="BD5" s="247"/>
      <c r="BE5" s="247"/>
      <c r="BF5" s="247"/>
      <c r="BG5" s="247"/>
      <c r="BH5" s="247"/>
      <c r="BI5" s="93"/>
      <c r="BJ5" s="93"/>
      <c r="BK5" s="96"/>
      <c r="BL5" s="247"/>
      <c r="BM5" s="247"/>
      <c r="BN5" s="247"/>
      <c r="BO5" s="247"/>
      <c r="BP5" s="247"/>
      <c r="BQ5" s="247"/>
      <c r="BR5" s="96"/>
      <c r="BS5" s="247"/>
      <c r="BT5" s="247"/>
      <c r="BU5" s="96"/>
      <c r="BV5" s="96"/>
      <c r="BW5" s="101"/>
      <c r="BX5" s="102"/>
      <c r="BY5" s="247"/>
      <c r="BZ5" s="247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8" t="s">
        <v>3590</v>
      </c>
      <c r="AH6" s="249"/>
      <c r="AI6" s="249"/>
      <c r="AJ6" s="249"/>
      <c r="AK6" s="249"/>
      <c r="AL6" s="249"/>
      <c r="AM6" s="249"/>
      <c r="AN6" s="249"/>
      <c r="AO6" s="250"/>
      <c r="AP6" s="248" t="s">
        <v>3591</v>
      </c>
      <c r="AQ6" s="249"/>
      <c r="AR6" s="249"/>
      <c r="AS6" s="249"/>
      <c r="AT6" s="249"/>
      <c r="AU6" s="249"/>
      <c r="AV6" s="249"/>
      <c r="AW6" s="249"/>
      <c r="AX6" s="250"/>
      <c r="AY6" s="95"/>
      <c r="AZ6" s="95"/>
      <c r="BA6" s="95"/>
      <c r="BB6" s="95"/>
      <c r="BC6" s="95"/>
      <c r="BD6" s="256" t="s">
        <v>1687</v>
      </c>
      <c r="BE6" s="256"/>
      <c r="BF6" s="256"/>
      <c r="BG6" s="256"/>
      <c r="BH6" s="256"/>
      <c r="BI6" s="240"/>
      <c r="BJ6" s="240"/>
      <c r="BK6" s="255" t="s">
        <v>1688</v>
      </c>
      <c r="BL6" s="256"/>
      <c r="BM6" s="256"/>
      <c r="BN6" s="256"/>
      <c r="BO6" s="256"/>
      <c r="BP6" s="256"/>
      <c r="BQ6" s="261"/>
      <c r="BR6" s="108" t="s">
        <v>1689</v>
      </c>
      <c r="BS6" s="255" t="s">
        <v>1690</v>
      </c>
      <c r="BT6" s="256"/>
      <c r="BU6" s="256"/>
      <c r="BV6" s="256"/>
      <c r="BW6" s="256"/>
      <c r="BX6" s="257"/>
      <c r="BY6" s="256"/>
      <c r="BZ6" s="256"/>
      <c r="CA6" s="256"/>
      <c r="CB6" s="256"/>
      <c r="CC6" s="256"/>
      <c r="CD6" s="256"/>
      <c r="CE6" s="256"/>
      <c r="CF6" s="256"/>
      <c r="CG6" s="256"/>
      <c r="CH6" s="256"/>
      <c r="CI6" s="256"/>
      <c r="CJ6" s="256"/>
      <c r="CK6" s="256"/>
      <c r="CL6" s="256"/>
      <c r="CM6" s="256"/>
      <c r="CN6" s="256"/>
      <c r="CO6" s="256"/>
      <c r="CP6" s="256"/>
      <c r="CQ6" s="256"/>
      <c r="CR6" s="256"/>
      <c r="CS6" s="256"/>
      <c r="CT6" s="256"/>
      <c r="CU6" s="256"/>
      <c r="CV6" s="256"/>
      <c r="CW6" s="256"/>
      <c r="CX6" s="256"/>
      <c r="CY6" s="256"/>
      <c r="CZ6" s="256"/>
      <c r="DA6" s="256"/>
      <c r="DB6" s="258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8" t="s">
        <v>3592</v>
      </c>
      <c r="AH7" s="249"/>
      <c r="AI7" s="250"/>
      <c r="AJ7" s="248" t="s">
        <v>3593</v>
      </c>
      <c r="AK7" s="249"/>
      <c r="AL7" s="250"/>
      <c r="AM7" s="248" t="s">
        <v>3594</v>
      </c>
      <c r="AN7" s="249"/>
      <c r="AO7" s="250"/>
      <c r="AP7" s="248" t="s">
        <v>3592</v>
      </c>
      <c r="AQ7" s="249"/>
      <c r="AR7" s="250"/>
      <c r="AS7" s="248" t="s">
        <v>3593</v>
      </c>
      <c r="AT7" s="249"/>
      <c r="AU7" s="250"/>
      <c r="AV7" s="248" t="s">
        <v>3594</v>
      </c>
      <c r="AW7" s="249"/>
      <c r="AX7" s="250"/>
      <c r="AY7" s="109" t="s">
        <v>1691</v>
      </c>
      <c r="AZ7" s="172" t="s">
        <v>1691</v>
      </c>
      <c r="BA7" s="172" t="s">
        <v>1691</v>
      </c>
      <c r="BB7" s="262" t="s">
        <v>1691</v>
      </c>
      <c r="BC7" s="26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9" t="s">
        <v>1691</v>
      </c>
      <c r="BT7" s="260"/>
      <c r="BU7" s="109" t="s">
        <v>1691</v>
      </c>
      <c r="BV7" s="109" t="s">
        <v>1691</v>
      </c>
      <c r="BW7" s="110" t="s">
        <v>1691</v>
      </c>
      <c r="BX7" s="109" t="s">
        <v>1691</v>
      </c>
      <c r="BY7" s="259" t="s">
        <v>1691</v>
      </c>
      <c r="BZ7" s="260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E8:F8"/>
    <mergeCell ref="AG6:AO6"/>
    <mergeCell ref="AP6:AX6"/>
    <mergeCell ref="BD6:BH6"/>
    <mergeCell ref="BK6:BQ6"/>
    <mergeCell ref="AS7:AU7"/>
    <mergeCell ref="AV7:AX7"/>
    <mergeCell ref="BB7:BC7"/>
    <mergeCell ref="BS6:DB6"/>
    <mergeCell ref="AG7:AI7"/>
    <mergeCell ref="AJ7:AL7"/>
    <mergeCell ref="AM7:AO7"/>
    <mergeCell ref="AP7:AR7"/>
    <mergeCell ref="BS7:BT7"/>
    <mergeCell ref="BY7:BZ7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>
    <tabColor rgb="FF7030A0"/>
    <pageSetUpPr fitToPage="1"/>
  </sheetPr>
  <dimension ref="C1:CB846"/>
  <sheetViews>
    <sheetView tabSelected="1" zoomScale="77" zoomScaleNormal="100" workbookViewId="0">
      <pane xSplit="13" ySplit="29" topLeftCell="N30" activePane="bottomRight" state="frozen"/>
      <selection activeCell="X13" sqref="X13"/>
      <selection pane="topRight" activeCell="X13" sqref="X13"/>
      <selection pane="bottomLeft" activeCell="X13" sqref="X13"/>
      <selection pane="bottomRight" activeCell="AA33" sqref="AA3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68" width="6.875" style="3" customWidth="1"/>
    <col min="69" max="69" width="8.625" style="3" customWidth="1"/>
    <col min="70" max="70" width="11.75" style="3" customWidth="1"/>
    <col min="71" max="71" width="8.625" style="3" customWidth="1"/>
    <col min="72" max="72" width="8.75" style="3" customWidth="1"/>
    <col min="73" max="73" width="7.5" style="3" customWidth="1"/>
    <col min="74" max="75" width="9" style="3" customWidth="1"/>
    <col min="76" max="76" width="13" style="3" customWidth="1"/>
    <col min="77" max="77" width="8.75" style="3" customWidth="1"/>
    <col min="78" max="78" width="8.625" style="3" customWidth="1"/>
    <col min="79" max="80" width="9" style="3" customWidth="1"/>
    <col min="81" max="16384" width="8.75" style="3"/>
  </cols>
  <sheetData>
    <row r="1" spans="4:71" ht="19.5">
      <c r="D1" s="1" t="s">
        <v>984</v>
      </c>
      <c r="E1" s="2"/>
      <c r="F1" s="2"/>
      <c r="G1" s="2"/>
      <c r="H1" s="2"/>
    </row>
    <row r="2" spans="4:71" ht="13.5" thickBot="1"/>
    <row r="3" spans="4:7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</row>
    <row r="4" spans="4:7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5"/>
      <c r="BS4" s="3">
        <f>6+8+8+6+8+8</f>
        <v>44</v>
      </c>
    </row>
    <row r="5" spans="4:71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1272.9128946367441</v>
      </c>
      <c r="H5" s="26" cm="1">
        <f t="array" ref="H5">SUMPRODUCT(--($C$30:$C$846=$D5),$L$30:$L$846,$J$30:$J$846)</f>
        <v>84138.642031190524</v>
      </c>
      <c r="I5" s="26" cm="1">
        <f t="array" ref="I5">SUMPRODUCT(--($C$30:$C$846=$D5),$M$30:$M$846)</f>
        <v>316.087105363256</v>
      </c>
      <c r="J5" s="27" cm="1">
        <f t="array" ref="J5">SUMPRODUCT(--($C$30:$C$846=$D5),$M$30:$M$846,$J$30:$J$846)</f>
        <v>12062.957968809433</v>
      </c>
      <c r="L5" s="28" t="s">
        <v>13</v>
      </c>
      <c r="M5" s="29">
        <f>G8</f>
        <v>11541.912894636744</v>
      </c>
      <c r="N5" s="30">
        <f>H8</f>
        <v>121564.94203119056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</row>
    <row r="6" spans="4:71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5669</v>
      </c>
      <c r="H6" s="26" cm="1">
        <f t="array" ref="H6">SUMPRODUCT(--($C$30:$C$846=$D6),$L$30:$L$846,$J$30:$J$846)</f>
        <v>36964.100000000035</v>
      </c>
      <c r="I6" s="26" cm="1">
        <f t="array" ref="I6">SUMPRODUCT(--($C$30:$C$846=$D6),$M$30:$M$846)</f>
        <v>222</v>
      </c>
      <c r="J6" s="27" cm="1">
        <f t="array" ref="J6">SUMPRODUCT(--($C$30:$C$846=$D6),$M$30:$M$846,$J$30:$J$846)</f>
        <v>585.19999999999993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</row>
    <row r="7" spans="4:71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4600</v>
      </c>
      <c r="H7" s="26" cm="1">
        <f t="array" ref="H7">SUMPRODUCT(--($C$30:$C$846=$D7),$L$30:$L$846,$J$30:$J$846)</f>
        <v>462.19999999999993</v>
      </c>
      <c r="I7" s="26" cm="1">
        <f t="array" ref="I7">SUMPRODUCT(--($C$30:$C$846=$D7),$M$30:$M$846)</f>
        <v>19497</v>
      </c>
      <c r="J7" s="27" cm="1">
        <f t="array" ref="J7">SUMPRODUCT(--($C$30:$C$846=$D7),$M$30:$M$846,$J$30:$J$846)</f>
        <v>1549.82</v>
      </c>
      <c r="R7" s="264"/>
    </row>
    <row r="8" spans="4:71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11541.912894636744</v>
      </c>
      <c r="H8" s="41">
        <f t="shared" si="0"/>
        <v>121564.94203119056</v>
      </c>
      <c r="I8" s="41">
        <f t="shared" si="0"/>
        <v>20035.087105363255</v>
      </c>
      <c r="J8" s="42">
        <f>J5+J6+J7</f>
        <v>14197.977968809433</v>
      </c>
    </row>
    <row r="9" spans="4:71" ht="13.5" hidden="1" outlineLevel="1" thickTop="1"/>
    <row r="10" spans="4:7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1" ht="23.25" hidden="1" customHeight="1" outlineLevel="1" thickTop="1">
      <c r="D11" s="45" t="s">
        <v>12</v>
      </c>
      <c r="E11" s="46" t="str" cm="1">
        <f t="array" ref="E11:O11">TRANSPOSE(_xlfn._xlws.SORT(_xlfn.UNIQUE(_xlfn._xlws.FILTER(E30:E846,(C30:C846=$D$11)*(M30:M846&lt;&gt;0))),,1))</f>
        <v>2" SCH.40</v>
      </c>
      <c r="F11" s="46" t="str">
        <v>3" SCH.40</v>
      </c>
      <c r="G11" s="46" t="str">
        <v>BC250*90*12*12</v>
      </c>
      <c r="H11" s="46" t="str">
        <v>BC300*100*12*12</v>
      </c>
      <c r="I11" s="46" t="str">
        <v>BH300*175*8*12</v>
      </c>
      <c r="J11" s="46" t="str">
        <v>L75*125*10</v>
      </c>
      <c r="K11" s="46" t="str">
        <v>L75*75*6</v>
      </c>
      <c r="L11" s="46" t="str">
        <v>L75*75*8</v>
      </c>
      <c r="M11" s="46" t="str">
        <v>Ø10(M10)</v>
      </c>
      <c r="N11" s="46" t="str">
        <v>RHS254*51*8</v>
      </c>
      <c r="O11" s="46" t="str">
        <v>RHS76*38*3</v>
      </c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</row>
    <row r="12" spans="4:71" ht="28.9" hidden="1" customHeight="1" outlineLevel="2">
      <c r="D12" s="49" t="s">
        <v>17</v>
      </c>
      <c r="E12" s="50" cm="1">
        <f t="array" ref="E12">SUMPRODUCT(--($C$30:$C$846=$D$11),--($E$30:$E$846=E$11),$I$30:$I$846,$G$30:$G$846)</f>
        <v>5532</v>
      </c>
      <c r="F12" s="50" cm="1">
        <f t="array" ref="F12">SUMPRODUCT(--($C$30:$C$846=$D$11),--($E$30:$E$846=F$11),$I$30:$I$846,$G$30:$G$846)</f>
        <v>99770</v>
      </c>
      <c r="G12" s="50" cm="1">
        <f t="array" ref="G12">SUMPRODUCT(--($C$30:$C$846=$D$11),--($E$30:$E$846=G$11),$I$30:$I$846,$G$30:$G$846)</f>
        <v>20860</v>
      </c>
      <c r="H12" s="50" cm="1">
        <f t="array" ref="H12">SUMPRODUCT(--($C$30:$C$846=$D$11),--($E$30:$E$846=H$11),$I$30:$I$846,$G$30:$G$846)</f>
        <v>9591</v>
      </c>
      <c r="I12" s="50" cm="1">
        <f t="array" ref="I12">SUMPRODUCT(--($C$30:$C$846=$D$11),--($E$30:$E$846=I$11),$I$30:$I$846,$G$30:$G$846)</f>
        <v>170231</v>
      </c>
      <c r="J12" s="50" cm="1">
        <f t="array" ref="J12">SUMPRODUCT(--($C$30:$C$846=$D$11),--($E$30:$E$846=J$11),$I$30:$I$846,$G$30:$G$846)</f>
        <v>49402</v>
      </c>
      <c r="K12" s="50" cm="1">
        <f t="array" ref="K12">SUMPRODUCT(--($C$30:$C$846=$D$11),--($E$30:$E$846=K$11),$I$30:$I$846,$G$30:$G$846)</f>
        <v>134640</v>
      </c>
      <c r="L12" s="50" cm="1">
        <f t="array" ref="L12">SUMPRODUCT(--($C$30:$C$846=$D$11),--($E$30:$E$846=L$11),$I$30:$I$846,$G$30:$G$846)</f>
        <v>1530</v>
      </c>
      <c r="M12" s="50" cm="1">
        <f t="array" ref="M12">SUMPRODUCT(--($C$30:$C$846=$D$11),--($E$30:$E$846=M$11),$I$30:$I$846,$G$30:$G$846)</f>
        <v>3240</v>
      </c>
      <c r="N12" s="50" cm="1">
        <f t="array" ref="N12">SUMPRODUCT(--($C$30:$C$846=$D$11),--($E$30:$E$846=N$11),$I$30:$I$846,$G$30:$G$846)</f>
        <v>97228</v>
      </c>
      <c r="O12" s="50" cm="1">
        <f t="array" ref="O12">SUMPRODUCT(--($C$30:$C$846=$D$11),--($E$30:$E$846=O$11),$I$30:$I$846,$G$30:$G$846)</f>
        <v>543588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</row>
    <row r="13" spans="4:71" ht="15" hidden="1" customHeight="1" outlineLevel="2">
      <c r="D13" s="49" t="s">
        <v>18</v>
      </c>
      <c r="E13" s="53" cm="1">
        <f t="array" ref="E13">SUMPRODUCT(--($C$30:$C$846=$D$11),--($E$30:$E$846=E$11),$I$30:$I$846)</f>
        <v>52</v>
      </c>
      <c r="F13" s="53" cm="1">
        <f t="array" ref="F13">SUMPRODUCT(--($C$30:$C$846=$D$11),--($E$30:$E$846=F$11),$I$30:$I$846)</f>
        <v>206</v>
      </c>
      <c r="G13" s="53" cm="1">
        <f t="array" ref="G13">SUMPRODUCT(--($C$30:$C$846=$D$11),--($E$30:$E$846=G$11),$I$30:$I$846)</f>
        <v>2</v>
      </c>
      <c r="H13" s="53" cm="1">
        <f t="array" ref="H13">SUMPRODUCT(--($C$30:$C$846=$D$11),--($E$30:$E$846=H$11),$I$30:$I$846)</f>
        <v>3</v>
      </c>
      <c r="I13" s="53" cm="1">
        <f t="array" ref="I13">SUMPRODUCT(--($C$30:$C$846=$D$11),--($E$30:$E$846=I$11),$I$30:$I$846)</f>
        <v>15</v>
      </c>
      <c r="J13" s="53" cm="1">
        <f t="array" ref="J13">SUMPRODUCT(--($C$30:$C$846=$D$11),--($E$30:$E$846=J$11),$I$30:$I$846)</f>
        <v>4</v>
      </c>
      <c r="K13" s="53" cm="1">
        <f t="array" ref="K13">SUMPRODUCT(--($C$30:$C$846=$D$11),--($E$30:$E$846=K$11),$I$30:$I$846)</f>
        <v>104</v>
      </c>
      <c r="L13" s="53" cm="1">
        <f t="array" ref="L13">SUMPRODUCT(--($C$30:$C$846=$D$11),--($E$30:$E$846=L$11),$I$30:$I$846)</f>
        <v>30</v>
      </c>
      <c r="M13" s="53" cm="1">
        <f t="array" ref="M13">SUMPRODUCT(--($C$30:$C$846=$D$11),--($E$30:$E$846=M$11),$I$30:$I$846)</f>
        <v>30</v>
      </c>
      <c r="N13" s="53" cm="1">
        <f t="array" ref="N13">SUMPRODUCT(--($C$30:$C$846=$D$11),--($E$30:$E$846=N$11),$I$30:$I$846)</f>
        <v>8</v>
      </c>
      <c r="O13" s="53" cm="1">
        <f t="array" ref="O13">SUMPRODUCT(--($C$30:$C$846=$D$11),--($E$30:$E$846=O$11),$I$30:$I$846)</f>
        <v>528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</row>
    <row r="14" spans="4:71" ht="13.5" hidden="1" outlineLevel="2" thickTop="1">
      <c r="D14" s="56" t="s">
        <v>19</v>
      </c>
      <c r="E14" s="50" cm="1">
        <f t="array" ref="E14">SUMPRODUCT(--($C$30:$C$846=$D$11),--($E$30:$E$846=E$11),$L$30:$L$846,$G$30:$G$846)</f>
        <v>4992</v>
      </c>
      <c r="F14" s="50" cm="1">
        <f t="array" ref="F14">SUMPRODUCT(--($C$30:$C$846=$D$11),--($E$30:$E$846=F$11),$L$30:$L$846,$G$30:$G$846)</f>
        <v>90776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127383</v>
      </c>
      <c r="L14" s="50" cm="1">
        <f t="array" ref="L14">SUMPRODUCT(--($C$30:$C$846=$D$11),--($E$30:$E$846=L$11),$L$30:$L$846,$G$30:$G$846)</f>
        <v>1122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96083</v>
      </c>
      <c r="O14" s="50" cm="1">
        <f t="array" ref="O14">SUMPRODUCT(--($C$30:$C$846=$D$11),--($E$30:$E$846=O$11),$L$30:$L$846,$G$30:$G$846)</f>
        <v>279196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</row>
    <row r="15" spans="4:71" ht="13.5" hidden="1" outlineLevel="2" thickTop="1">
      <c r="D15" s="56" t="s">
        <v>20</v>
      </c>
      <c r="E15" s="53" cm="1">
        <f t="array" ref="E15">SUMPRODUCT(--($C$30:$C$846=$D$11),--($E$30:$E$846=E$11),$L$30:$L$846)</f>
        <v>47</v>
      </c>
      <c r="F15" s="53" cm="1">
        <f t="array" ref="F15">SUMPRODUCT(--($C$30:$C$846=$D$11),--($E$30:$E$846=F$11),$L$30:$L$846)</f>
        <v>184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101</v>
      </c>
      <c r="L15" s="53" cm="1">
        <f t="array" ref="L15">SUMPRODUCT(--($C$30:$C$846=$D$11),--($E$30:$E$846=L$11),$L$30:$L$846)</f>
        <v>22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7.9128946367440092</v>
      </c>
      <c r="O15" s="53" cm="1">
        <f t="array" ref="O15">SUMPRODUCT(--($C$30:$C$846=$D$11),--($E$30:$E$846=O$11),$L$30:$L$846)</f>
        <v>304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</row>
    <row r="16" spans="4:71" ht="13.5" hidden="1" outlineLevel="2" thickTop="1">
      <c r="D16" s="56" t="s">
        <v>21</v>
      </c>
      <c r="E16" s="50" cm="1">
        <f t="array" ref="E16">SUMPRODUCT(--($C$30:$C$846=$D$11),--($E$30:$E$846=E$11),$M$30:$M$846,$G$30:$G$846)</f>
        <v>540</v>
      </c>
      <c r="F16" s="50" cm="1">
        <f t="array" ref="F16">SUMPRODUCT(--($C$30:$C$846=$D$11),--($E$30:$E$846=F$11),$M$30:$M$846,$G$30:$G$846)</f>
        <v>8994</v>
      </c>
      <c r="G16" s="50" cm="1">
        <f t="array" ref="G16">SUMPRODUCT(--($C$30:$C$846=$D$11),--($E$30:$E$846=G$11),$M$30:$M$846,$G$30:$G$846)</f>
        <v>20860</v>
      </c>
      <c r="H16" s="50" cm="1">
        <f t="array" ref="H16">SUMPRODUCT(--($C$30:$C$846=$D$11),--($E$30:$E$846=H$11),$M$30:$M$846,$G$30:$G$846)</f>
        <v>9591</v>
      </c>
      <c r="I16" s="50" cm="1">
        <f t="array" ref="I16">SUMPRODUCT(--($C$30:$C$846=$D$11),--($E$30:$E$846=I$11),$M$30:$M$846,$G$30:$G$846)</f>
        <v>170231</v>
      </c>
      <c r="J16" s="50" cm="1">
        <f t="array" ref="J16">SUMPRODUCT(--($C$30:$C$846=$D$11),--($E$30:$E$846=J$11),$M$30:$M$846,$G$30:$G$846)</f>
        <v>49402</v>
      </c>
      <c r="K16" s="50" cm="1">
        <f t="array" ref="K16">SUMPRODUCT(--($C$30:$C$846=$D$11),--($E$30:$E$846=K$11),$M$30:$M$846,$G$30:$G$846)</f>
        <v>7257</v>
      </c>
      <c r="L16" s="50" cm="1">
        <f t="array" ref="L16">SUMPRODUCT(--($C$30:$C$846=$D$11),--($E$30:$E$846=L$11),$M$30:$M$846,$G$30:$G$846)</f>
        <v>408</v>
      </c>
      <c r="M16" s="50" cm="1">
        <f t="array" ref="M16">SUMPRODUCT(--($C$30:$C$846=$D$11),--($E$30:$E$846=M$11),$M$30:$M$846,$G$30:$G$846)</f>
        <v>3240</v>
      </c>
      <c r="N16" s="50" cm="1">
        <f t="array" ref="N16">SUMPRODUCT(--($C$30:$C$846=$D$11),--($E$30:$E$846=N$11),$M$30:$M$846,$G$30:$G$846)</f>
        <v>1144.9999999999995</v>
      </c>
      <c r="O16" s="50" cm="1">
        <f t="array" ref="O16">SUMPRODUCT(--($C$30:$C$846=$D$11),--($E$30:$E$846=O$11),$M$30:$M$846,$G$30:$G$846)</f>
        <v>264392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</row>
    <row r="17" spans="3:80" ht="13.5" hidden="1" outlineLevel="2" thickTop="1">
      <c r="D17" s="57" t="s">
        <v>22</v>
      </c>
      <c r="E17" s="58" cm="1">
        <f t="array" ref="E17">SUMPRODUCT(--($C$30:$C$846=$D$11),--($E$30:$E$846=E$11),$M$30:$M$846)</f>
        <v>5</v>
      </c>
      <c r="F17" s="58" cm="1">
        <f t="array" ref="F17">SUMPRODUCT(--($C$30:$C$846=$D$11),--($E$30:$E$846=F$11),$M$30:$M$846)</f>
        <v>22</v>
      </c>
      <c r="G17" s="58" cm="1">
        <f t="array" ref="G17">SUMPRODUCT(--($C$30:$C$846=$D$11),--($E$30:$E$846=G$11),$M$30:$M$846)</f>
        <v>2</v>
      </c>
      <c r="H17" s="58" cm="1">
        <f t="array" ref="H17">SUMPRODUCT(--($C$30:$C$846=$D$11),--($E$30:$E$846=H$11),$M$30:$M$846)</f>
        <v>3</v>
      </c>
      <c r="I17" s="58" cm="1">
        <f t="array" ref="I17">SUMPRODUCT(--($C$30:$C$846=$D$11),--($E$30:$E$846=I$11),$M$30:$M$846)</f>
        <v>15</v>
      </c>
      <c r="J17" s="58" cm="1">
        <f t="array" ref="J17">SUMPRODUCT(--($C$30:$C$846=$D$11),--($E$30:$E$846=J$11),$M$30:$M$846)</f>
        <v>4</v>
      </c>
      <c r="K17" s="58" cm="1">
        <f t="array" ref="K17">SUMPRODUCT(--($C$30:$C$846=$D$11),--($E$30:$E$846=K$11),$M$30:$M$846)</f>
        <v>3</v>
      </c>
      <c r="L17" s="58" cm="1">
        <f t="array" ref="L17">SUMPRODUCT(--($C$30:$C$846=$D$11),--($E$30:$E$846=L$11),$M$30:$M$846)</f>
        <v>8</v>
      </c>
      <c r="M17" s="58" cm="1">
        <f t="array" ref="M17">SUMPRODUCT(--($C$30:$C$846=$D$11),--($E$30:$E$846=M$11),$M$30:$M$846)</f>
        <v>30</v>
      </c>
      <c r="N17" s="58" cm="1">
        <f t="array" ref="N17">SUMPRODUCT(--($C$30:$C$846=$D$11),--($E$30:$E$846=N$11),$M$30:$M$846)</f>
        <v>8.7105363255990831E-2</v>
      </c>
      <c r="O17" s="58" cm="1">
        <f t="array" ref="O17">SUMPRODUCT(--($C$30:$C$846=$D$11),--($E$30:$E$846=O$11),$M$30:$M$846)</f>
        <v>224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</row>
    <row r="18" spans="3:80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3</v>
      </c>
      <c r="F18" s="61" cm="1">
        <f t="array" ref="F18">SUMPRODUCT(--($C$30:$C$846=$D$11),--($E$30:$E$846=F$11),$M$30:$M$846,$J$30:$J$846)</f>
        <v>100.6</v>
      </c>
      <c r="G18" s="61" cm="1">
        <f t="array" ref="G18">SUMPRODUCT(--($C$30:$C$846=$D$11),--($E$30:$E$846=G$11),$M$30:$M$846,$J$30:$J$846)</f>
        <v>797.8</v>
      </c>
      <c r="H18" s="61" cm="1">
        <f t="array" ref="H18">SUMPRODUCT(--($C$30:$C$846=$D$11),--($E$30:$E$846=H$11),$M$30:$M$846,$J$30:$J$846)</f>
        <v>430.20000000000005</v>
      </c>
      <c r="I18" s="61" cm="1">
        <f t="array" ref="I18">SUMPRODUCT(--($C$30:$C$846=$D$11),--($E$30:$E$846=I$11),$M$30:$M$846,$J$30:$J$846)</f>
        <v>8553</v>
      </c>
      <c r="J18" s="61" cm="1">
        <f t="array" ref="J18">SUMPRODUCT(--($C$30:$C$846=$D$11),--($E$30:$E$846=J$11),$M$30:$M$846,$J$30:$J$846)</f>
        <v>736.80000000000007</v>
      </c>
      <c r="K18" s="61" cm="1">
        <f t="array" ref="K18">SUMPRODUCT(--($C$30:$C$846=$D$11),--($E$30:$E$846=K$11),$M$30:$M$846,$J$30:$J$846)</f>
        <v>49.6</v>
      </c>
      <c r="L18" s="61" cm="1">
        <f t="array" ref="L18">SUMPRODUCT(--($C$30:$C$846=$D$11),--($E$30:$E$846=L$11),$M$30:$M$846,$J$30:$J$846)</f>
        <v>4</v>
      </c>
      <c r="M18" s="61" cm="1">
        <f t="array" ref="M18">SUMPRODUCT(--($C$30:$C$846=$D$11),--($E$30:$E$846=M$11),$M$30:$M$846,$J$30:$J$846)</f>
        <v>2.4</v>
      </c>
      <c r="N18" s="61" cm="1">
        <f t="array" ref="N18">SUMPRODUCT(--($C$30:$C$846=$D$11),--($E$30:$E$846=N$11),$M$30:$M$846,$J$30:$J$846)</f>
        <v>41.557968809433227</v>
      </c>
      <c r="O18" s="61" cm="1">
        <f t="array" ref="O18">SUMPRODUCT(--($C$30:$C$846=$D$11),--($E$30:$E$846=O$11),$M$30:$M$846,$J$30:$J$846)</f>
        <v>1344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</row>
    <row r="19" spans="3:80" ht="13.5" hidden="1" outlineLevel="1" thickTop="1"/>
    <row r="20" spans="3:80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0" ht="13.5" hidden="1" outlineLevel="1" thickTop="1">
      <c r="D21" s="63" t="s">
        <v>14</v>
      </c>
      <c r="E21" s="64" t="str" cm="1">
        <f t="array" ref="E21:H21">_xlfn._xlws.SORT(MID(TRANSPOSE(_xlfn.UNIQUE(_xlfn._xlws.FILTER(BS30:BS846,(C30:C846=$D$21)*(M30:M846&lt;&gt;0)))),3,3),,1)</f>
        <v>10</v>
      </c>
      <c r="F21" s="64" t="str">
        <v>6</v>
      </c>
      <c r="G21" s="64" t="str">
        <v>1.5</v>
      </c>
      <c r="H21" s="64" t="str">
        <v>8</v>
      </c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</row>
    <row r="22" spans="3:80" ht="30.75" hidden="1" customHeight="1" outlineLevel="2">
      <c r="D22" s="66" t="s">
        <v>25</v>
      </c>
      <c r="E22" s="67" cm="1">
        <f t="array" ref="E22">SUMPRODUCT(--($C$30:$C$846=$D$21),--($BS$30:$BS$846="PL"&amp;E$21),$J$30:$J$846,$I$30:$I$846)/(7.85*E$21)</f>
        <v>59.12101910828023</v>
      </c>
      <c r="F22" s="67" cm="1">
        <f t="array" ref="F22">SUMPRODUCT(--($C$30:$C$846=$D$21),--($BS$30:$BS$846="PL"&amp;F$21),$J$30:$J$846,$I$30:$I$846)/(7.85*F$21)</f>
        <v>580.20806794055204</v>
      </c>
      <c r="G22" s="67" cm="1">
        <f t="array" ref="G22">SUMPRODUCT(--($C$30:$C$846=$D$21),--($BS$30:$BS$846="PL"&amp;G$21),$J$30:$J$846,$I$30:$I$846)/(7.85*G$21)</f>
        <v>96.968152866241994</v>
      </c>
      <c r="H22" s="67" cm="1">
        <f t="array" ref="H22">SUMPRODUCT(--($C$30:$C$846=$D$21),--($BS$30:$BS$846="PL"&amp;H$21),$J$30:$J$846,$I$30:$I$846)/(7.85*H$21)</f>
        <v>4.1958598726114653</v>
      </c>
      <c r="I22" s="67" t="e" cm="1">
        <f t="array" ref="I22">SUMPRODUCT(--($C$30:$C$846=$D$21),--($BS$30:$BS$846="PL"&amp;I$21),$J$30:$J$846,$I$30:$I$846)/(7.85*I$21)</f>
        <v>#DIV/0!</v>
      </c>
      <c r="J22" s="67" t="e" cm="1">
        <f t="array" ref="J22">SUMPRODUCT(--($C$30:$C$846=$D$21),--($BS$30:$BS$846="PL"&amp;J$21),$J$30:$J$846,$I$30:$I$846)/(7.85*J$21)</f>
        <v>#DIV/0!</v>
      </c>
      <c r="K22" s="67" t="e" cm="1">
        <f t="array" ref="K22">SUMPRODUCT(--($C$30:$C$846=$D$21),--($BS$30:$BS$846="PL"&amp;K$21),$J$30:$J$846,$I$30:$I$846)/(7.85*K$21)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</row>
    <row r="23" spans="3:80" ht="21" hidden="1" customHeight="1" outlineLevel="2">
      <c r="D23" s="66" t="s">
        <v>18</v>
      </c>
      <c r="E23" s="69" cm="1">
        <f t="array" ref="E23">SUMPRODUCT(--($C$30:$C$846=$D$21),--($BS$30:$BS$846="PL"&amp;E$21),$I$30:$I$846)</f>
        <v>704</v>
      </c>
      <c r="F23" s="69" cm="1">
        <f t="array" ref="F23">SUMPRODUCT(--($C$30:$C$846=$D$21),--($BS$30:$BS$846="PL"&amp;F$21),$I$30:$I$846)</f>
        <v>915</v>
      </c>
      <c r="G23" s="69" cm="1">
        <f t="array" ref="G23">SUMPRODUCT(--($C$30:$C$846=$D$21),--($BS$30:$BS$846="PL"&amp;G$21),$I$30:$I$846)</f>
        <v>290</v>
      </c>
      <c r="H23" s="69" cm="1">
        <f t="array" ref="H23">SUMPRODUCT(--($C$30:$C$846=$D$21),--($BS$30:$BS$846="PL"&amp;H$21),$I$30:$I$846)</f>
        <v>283</v>
      </c>
      <c r="I23" s="69" cm="1">
        <f t="array" ref="I23">SUMPRODUCT(--($C$30:$C$846=$D$21),--($BS$30:$BS$846="PL"&amp;I$21),$I$30:$I$846)</f>
        <v>0</v>
      </c>
      <c r="J23" s="69" cm="1">
        <f t="array" ref="J23">SUMPRODUCT(--($C$30:$C$846=$D$21),--($BS$30:$BS$846="PL"&amp;J$21),$I$30:$I$846)</f>
        <v>0</v>
      </c>
      <c r="K23" s="69" cm="1">
        <f t="array" ref="K23">SUMPRODUCT(--($C$30:$C$846=$D$21),--($BS$30:$BS$846="PL"&amp;K$21),$I$30:$I$846)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</row>
    <row r="24" spans="3:80" ht="25.9" hidden="1" customHeight="1" outlineLevel="2">
      <c r="D24" s="66" t="s">
        <v>26</v>
      </c>
      <c r="E24" s="67" cm="1">
        <f t="array" ref="E24">SUMPRODUCT(--($C$30:$C$846=$D$21),--($BS$30:$BS$846="PL"&amp;E$21),$J$30:$J$846,$M$30:$M$846)/(7.85*E$21)</f>
        <v>0.13375796178343949</v>
      </c>
      <c r="F24" s="67" cm="1">
        <f t="array" ref="F24">SUMPRODUCT(--($C$30:$C$846=$D$21),--($BS$30:$BS$846="PL"&amp;F$21),$J$30:$J$846,$M$30:$M$846)/(7.85*F$21)</f>
        <v>4.5647558386411893</v>
      </c>
      <c r="G24" s="67" cm="1">
        <f t="array" ref="G24">SUMPRODUCT(--($C$30:$C$846=$D$21),--($BS$30:$BS$846="PL"&amp;G$21),$J$30:$J$846,$M$30:$M$846)/(7.85*G$21)</f>
        <v>24.951167728237806</v>
      </c>
      <c r="H24" s="67" cm="1">
        <f t="array" ref="H24">SUMPRODUCT(--($C$30:$C$846=$D$21),--($BS$30:$BS$846="PL"&amp;H$21),$J$30:$J$846,$M$30:$M$846)/(7.85*H$21)</f>
        <v>1.0493630573248409</v>
      </c>
      <c r="I24" s="67" t="e" cm="1">
        <f t="array" ref="I24">SUMPRODUCT(--($C$30:$C$846=$D$21),--($BS$30:$BS$846="PL"&amp;I$21),$J$30:$J$846,$M$30:$M$846)/(7.85*I$21)</f>
        <v>#DIV/0!</v>
      </c>
      <c r="J24" s="67" t="e" cm="1">
        <f t="array" ref="J24">SUMPRODUCT(--($C$30:$C$846=$D$21),--($BS$30:$BS$846="PL"&amp;J$21),$J$30:$J$846,$M$30:$M$846)/(7.85*J$21)</f>
        <v>#DIV/0!</v>
      </c>
      <c r="K24" s="67" t="e" cm="1">
        <f t="array" ref="K24">SUMPRODUCT(--($C$30:$C$846=$D$21),--($BS$30:$BS$846="PL"&amp;K$21),$J$30:$J$846,$M$30:$M$846)/(7.85*K$21)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</row>
    <row r="25" spans="3:80" ht="19.5" hidden="1" customHeight="1" outlineLevel="2">
      <c r="D25" s="71" t="s">
        <v>27</v>
      </c>
      <c r="E25" s="69" cm="1">
        <f t="array" ref="E25">SUMPRODUCT(--($C$30:$C$846=$D$21),--($BS$30:$BS$846="PL"&amp;E$21),$M$30:$M$846)</f>
        <v>21</v>
      </c>
      <c r="F25" s="69" cm="1">
        <f t="array" ref="F25">SUMPRODUCT(--($C$30:$C$846=$D$21),--($BS$30:$BS$846="PL"&amp;F$21),$M$30:$M$846)</f>
        <v>8</v>
      </c>
      <c r="G25" s="69" cm="1">
        <f t="array" ref="G25">SUMPRODUCT(--($C$30:$C$846=$D$21),--($BS$30:$BS$846="PL"&amp;G$21),$M$30:$M$846)</f>
        <v>114</v>
      </c>
      <c r="H25" s="69" cm="1">
        <f t="array" ref="H25">SUMPRODUCT(--($C$30:$C$846=$D$21),--($BS$30:$BS$846="PL"&amp;H$21),$M$30:$M$846)</f>
        <v>79</v>
      </c>
      <c r="I25" s="69" cm="1">
        <f t="array" ref="I25">SUMPRODUCT(--($C$30:$C$846=$D$21),--($BS$30:$BS$846="PL"&amp;I$21),$M$30:$M$846)</f>
        <v>0</v>
      </c>
      <c r="J25" s="69" cm="1">
        <f t="array" ref="J25">SUMPRODUCT(--($C$30:$C$846=$D$21),--($BS$30:$BS$846="PL"&amp;J$21),$M$30:$M$846)</f>
        <v>0</v>
      </c>
      <c r="K25" s="69" cm="1">
        <f t="array" ref="K25">SUMPRODUCT(--($C$30:$C$846=$D$21),--($BS$30:$BS$846="PL"&amp;K$21),$M$30:$M$846)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</row>
    <row r="26" spans="3:80" ht="25.9" hidden="1" customHeight="1" outlineLevel="1" collapsed="1" thickBot="1">
      <c r="D26" s="72" t="s">
        <v>28</v>
      </c>
      <c r="E26" s="67" cm="1">
        <f t="array" ref="E26">SUMPRODUCT(--($C$30:$C$846=$D$21),--($BS$30:$BS$846="PL"&amp;E$21),$J$30:$J$846,$M$30:$M$846)</f>
        <v>10.5</v>
      </c>
      <c r="F26" s="67" cm="1">
        <f t="array" ref="F26">SUMPRODUCT(--($C$30:$C$846=$D$21),--($BS$30:$BS$846="PL"&amp;F$21),$J$30:$J$846,$M$30:$M$846)</f>
        <v>215</v>
      </c>
      <c r="G26" s="67" cm="1">
        <f t="array" ref="G26">SUMPRODUCT(--($C$30:$C$846=$D$21),--($BS$30:$BS$846="PL"&amp;G$21),$J$30:$J$846,$M$30:$M$846)</f>
        <v>293.80000000000013</v>
      </c>
      <c r="H26" s="67" cm="1">
        <f t="array" ref="H26">SUMPRODUCT(--($C$30:$C$846=$D$21),--($BS$30:$BS$846="PL"&amp;H$21),$J$30:$J$846,$M$30:$M$846)</f>
        <v>65.900000000000006</v>
      </c>
      <c r="I26" s="67" cm="1">
        <f t="array" ref="I26">SUMPRODUCT(--($C$30:$C$846=$D$21),--($BS$30:$BS$846="PL"&amp;I$21),$J$30:$J$846,$M$30:$M$846)</f>
        <v>0</v>
      </c>
      <c r="J26" s="67" cm="1">
        <f t="array" ref="J26">SUMPRODUCT(--($C$30:$C$846=$D$21),--($BS$30:$BS$846="PL"&amp;J$21),$J$30:$J$846,$M$30:$M$846)</f>
        <v>0</v>
      </c>
      <c r="K26" s="67" cm="1">
        <f t="array" ref="K26">SUMPRODUCT(--($C$30:$C$846=$D$21),--($BS$30:$BS$846="PL"&amp;K$21),$J$30:$J$846,$M$30:$M$846)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</row>
    <row r="27" spans="3:80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2779.0417649296314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-322.60000000000002</v>
      </c>
      <c r="BQ27" s="73" t="e" cm="1">
        <f t="array" ref="BQ27">SUMPRODUCT($J$30:$J$846,BQ30:BQ846,--(BQ30:BQ846&lt;&gt;""))</f>
        <v>#VALUE!</v>
      </c>
    </row>
    <row r="28" spans="3:8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P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" si="16">SUM(BO30:BO846)</f>
        <v>509</v>
      </c>
      <c r="BP28" s="75">
        <f t="shared" si="1"/>
        <v>-131</v>
      </c>
      <c r="BQ28" s="75" t="e">
        <f t="shared" ref="BQ28" si="17">SUM(BQ30:BQ846)</f>
        <v>#VALUE!</v>
      </c>
      <c r="BR28" s="74"/>
      <c r="BS28" s="74"/>
    </row>
    <row r="29" spans="3:80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8" t="s">
        <v>35</v>
      </c>
      <c r="BQ29" s="77" t="s">
        <v>36</v>
      </c>
      <c r="BR29" s="77" t="s">
        <v>37</v>
      </c>
      <c r="BS29" s="77" t="s">
        <v>38</v>
      </c>
      <c r="BT29" s="80" t="s">
        <v>39</v>
      </c>
      <c r="BU29" s="80" t="s">
        <v>40</v>
      </c>
      <c r="BV29" s="80" t="s">
        <v>41</v>
      </c>
      <c r="BW29" s="80" t="s">
        <v>42</v>
      </c>
      <c r="BX29" s="80" t="s">
        <v>43</v>
      </c>
      <c r="BY29" s="80" t="s">
        <v>44</v>
      </c>
      <c r="BZ29" s="81" t="s">
        <v>45</v>
      </c>
      <c r="CA29" s="80"/>
      <c r="CB29" s="80"/>
    </row>
    <row r="30" spans="3:80" ht="14.25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8">MIN(SUM(N30:BP30),I30)</f>
        <v>1</v>
      </c>
      <c r="M30" s="26">
        <f t="shared" ref="M30:M289" si="19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67" t="e">
        <f>SUMIFS([1]Up!$J:$J,[1]Up!$D:$D,D30)</f>
        <v>#VALUE!</v>
      </c>
      <c r="BR30" s="82"/>
      <c r="BS30" s="82" t="str">
        <f t="shared" ref="BS30:BS93" si="20">IFERROR(IF(C30="Plate",LEFT(E30,FIND("*",E30,1)-1),""),IF(C30="Plate",LEFT(E30,FIND("x",E30,1)-1),""))</f>
        <v/>
      </c>
      <c r="BT30" s="53" t="str">
        <f t="shared" ref="BT30:BT93" si="21">IF(ROUND(SUM(N30:BP30)-I30,0)&gt;0,"Thừa "&amp;SUM(N30:BP30)-I30,"")</f>
        <v/>
      </c>
      <c r="BU30" s="53" t="s">
        <v>50</v>
      </c>
      <c r="BV30" s="53"/>
      <c r="BW30" s="53"/>
      <c r="BX30" s="53" t="s">
        <v>1681</v>
      </c>
      <c r="BY30" s="53">
        <v>1</v>
      </c>
      <c r="BZ30" s="83"/>
      <c r="CA30" s="53"/>
      <c r="CB30" s="53"/>
    </row>
    <row r="31" spans="3:80" ht="14.25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8"/>
        <v>1</v>
      </c>
      <c r="M31" s="26">
        <f t="shared" si="19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67" t="e">
        <f>SUMIFS([1]Up!$J:$J,[1]Up!$D:$D,D31)</f>
        <v>#VALUE!</v>
      </c>
      <c r="BR31" s="82"/>
      <c r="BS31" s="82" t="str">
        <f t="shared" si="20"/>
        <v/>
      </c>
      <c r="BT31" s="53" t="str">
        <f t="shared" si="21"/>
        <v/>
      </c>
      <c r="BU31" s="53" t="s">
        <v>50</v>
      </c>
      <c r="BV31" s="53" t="s">
        <v>1822</v>
      </c>
      <c r="BW31" s="53"/>
      <c r="BX31" s="53" t="s">
        <v>1823</v>
      </c>
      <c r="BY31" s="53">
        <v>1</v>
      </c>
      <c r="BZ31" s="83">
        <v>46169</v>
      </c>
      <c r="CA31" s="53"/>
      <c r="CB31" s="53"/>
    </row>
    <row r="32" spans="3:80" ht="14.25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8"/>
        <v>7</v>
      </c>
      <c r="M32" s="26">
        <f t="shared" si="19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67" t="e">
        <f>SUMIFS([1]Up!$J:$J,[1]Up!$D:$D,D32)</f>
        <v>#VALUE!</v>
      </c>
      <c r="BR32" s="82"/>
      <c r="BS32" s="82" t="str">
        <f t="shared" si="20"/>
        <v/>
      </c>
      <c r="BT32" s="53" t="str">
        <f t="shared" si="21"/>
        <v/>
      </c>
      <c r="BU32" s="53" t="s">
        <v>50</v>
      </c>
      <c r="BV32" s="53" t="s">
        <v>1829</v>
      </c>
      <c r="BW32" s="53"/>
      <c r="BX32" s="53" t="s">
        <v>1830</v>
      </c>
      <c r="BY32" s="53">
        <v>7</v>
      </c>
      <c r="BZ32" s="83">
        <v>46169</v>
      </c>
      <c r="CA32" s="53"/>
      <c r="CB32" s="53"/>
    </row>
    <row r="33" spans="3:80" ht="14.25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8"/>
        <v>1</v>
      </c>
      <c r="M33" s="26">
        <f t="shared" si="19"/>
        <v>7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67" t="e">
        <f>SUMIFS([1]Up!$J:$J,[1]Up!$D:$D,D33)</f>
        <v>#VALUE!</v>
      </c>
      <c r="BR33" s="82"/>
      <c r="BS33" s="82" t="str">
        <f t="shared" si="20"/>
        <v>PL10</v>
      </c>
      <c r="BT33" s="53" t="str">
        <f t="shared" si="21"/>
        <v/>
      </c>
      <c r="BU33" s="53" t="s">
        <v>61</v>
      </c>
      <c r="BV33" s="84" t="s">
        <v>1789</v>
      </c>
      <c r="BW33" s="53"/>
      <c r="BX33" s="53" t="s">
        <v>1790</v>
      </c>
      <c r="BY33" s="53">
        <v>8</v>
      </c>
      <c r="BZ33" s="83">
        <v>46169</v>
      </c>
      <c r="CA33" s="53"/>
      <c r="CB33" s="53"/>
    </row>
    <row r="34" spans="3:80" ht="14.25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8"/>
        <v>2</v>
      </c>
      <c r="M34" s="26">
        <f t="shared" si="19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67" t="e">
        <f>SUMIFS([1]Up!$J:$J,[1]Up!$D:$D,D34)</f>
        <v>#VALUE!</v>
      </c>
      <c r="BR34" s="82"/>
      <c r="BS34" s="82" t="str">
        <f t="shared" si="20"/>
        <v/>
      </c>
      <c r="BT34" s="53" t="str">
        <f t="shared" si="21"/>
        <v/>
      </c>
      <c r="BU34" s="53" t="s">
        <v>50</v>
      </c>
      <c r="BV34" s="84" t="s">
        <v>1835</v>
      </c>
      <c r="BW34" s="53"/>
      <c r="BX34" s="53" t="s">
        <v>1836</v>
      </c>
      <c r="BY34" s="53">
        <v>2</v>
      </c>
      <c r="BZ34" s="83">
        <v>46169</v>
      </c>
      <c r="CA34" s="53"/>
      <c r="CB34" s="53"/>
    </row>
    <row r="35" spans="3:80" ht="14.25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8"/>
        <v>7</v>
      </c>
      <c r="M35" s="26">
        <f t="shared" si="19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67" t="e">
        <f>SUMIFS([1]Up!$J:$J,[1]Up!$D:$D,D35)</f>
        <v>#VALUE!</v>
      </c>
      <c r="BR35" s="82"/>
      <c r="BS35" s="82" t="str">
        <f t="shared" si="20"/>
        <v/>
      </c>
      <c r="BT35" s="53" t="str">
        <f t="shared" si="21"/>
        <v/>
      </c>
      <c r="BU35" s="53" t="s">
        <v>50</v>
      </c>
      <c r="BV35" s="84" t="s">
        <v>1835</v>
      </c>
      <c r="BW35" s="53"/>
      <c r="BX35" s="53" t="s">
        <v>1836</v>
      </c>
      <c r="BY35" s="53">
        <v>7</v>
      </c>
      <c r="BZ35" s="83">
        <v>46169</v>
      </c>
      <c r="CA35" s="53"/>
      <c r="CB35" s="53"/>
    </row>
    <row r="36" spans="3:80" ht="14.25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8"/>
        <v>7</v>
      </c>
      <c r="M36" s="26">
        <f t="shared" si="19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67" t="e">
        <f>SUMIFS([1]Up!$J:$J,[1]Up!$D:$D,D36)</f>
        <v>#VALUE!</v>
      </c>
      <c r="BR36" s="82"/>
      <c r="BS36" s="82" t="str">
        <f t="shared" si="20"/>
        <v/>
      </c>
      <c r="BT36" s="53" t="str">
        <f t="shared" si="21"/>
        <v/>
      </c>
      <c r="BU36" s="53" t="s">
        <v>50</v>
      </c>
      <c r="BV36" s="84" t="s">
        <v>1835</v>
      </c>
      <c r="BW36" s="53"/>
      <c r="BX36" s="53" t="s">
        <v>1836</v>
      </c>
      <c r="BY36" s="53">
        <v>7</v>
      </c>
      <c r="BZ36" s="83">
        <v>46169</v>
      </c>
      <c r="CA36" s="53"/>
      <c r="CB36" s="53"/>
    </row>
    <row r="37" spans="3:80" ht="14.25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8"/>
        <v>7</v>
      </c>
      <c r="M37" s="26">
        <f t="shared" si="19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67" t="e">
        <f>SUMIFS([1]Up!$J:$J,[1]Up!$D:$D,D37)</f>
        <v>#VALUE!</v>
      </c>
      <c r="BR37" s="82"/>
      <c r="BS37" s="82" t="str">
        <f t="shared" si="20"/>
        <v/>
      </c>
      <c r="BT37" s="53" t="str">
        <f t="shared" si="21"/>
        <v/>
      </c>
      <c r="BU37" s="53" t="s">
        <v>50</v>
      </c>
      <c r="BV37" s="84" t="s">
        <v>1835</v>
      </c>
      <c r="BW37" s="53"/>
      <c r="BX37" s="53" t="s">
        <v>1836</v>
      </c>
      <c r="BY37" s="53">
        <v>7</v>
      </c>
      <c r="BZ37" s="83">
        <v>46169</v>
      </c>
      <c r="CA37" s="53"/>
      <c r="CB37" s="53"/>
    </row>
    <row r="38" spans="3:80" ht="14.25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8"/>
        <v>7</v>
      </c>
      <c r="M38" s="26">
        <f t="shared" si="19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67" t="e">
        <f>SUMIFS([1]Up!$J:$J,[1]Up!$D:$D,D38)</f>
        <v>#VALUE!</v>
      </c>
      <c r="BR38" s="82"/>
      <c r="BS38" s="82" t="str">
        <f t="shared" si="20"/>
        <v/>
      </c>
      <c r="BT38" s="53" t="str">
        <f t="shared" si="21"/>
        <v/>
      </c>
      <c r="BU38" s="53" t="s">
        <v>50</v>
      </c>
      <c r="BV38" s="84" t="s">
        <v>1835</v>
      </c>
      <c r="BW38" s="53"/>
      <c r="BX38" s="53" t="s">
        <v>1836</v>
      </c>
      <c r="BY38" s="53">
        <v>7</v>
      </c>
      <c r="BZ38" s="83">
        <v>46169</v>
      </c>
      <c r="CA38" s="53"/>
      <c r="CB38" s="53"/>
    </row>
    <row r="39" spans="3:80" ht="14.25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8"/>
        <v>4</v>
      </c>
      <c r="M39" s="26">
        <f t="shared" si="19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67" t="e">
        <f>SUMIFS([1]Up!$J:$J,[1]Up!$D:$D,D39)</f>
        <v>#VALUE!</v>
      </c>
      <c r="BR39" s="82"/>
      <c r="BS39" s="82" t="str">
        <f t="shared" si="20"/>
        <v/>
      </c>
      <c r="BT39" s="53" t="str">
        <f t="shared" si="21"/>
        <v/>
      </c>
      <c r="BU39" s="53" t="s">
        <v>61</v>
      </c>
      <c r="BV39" s="53" t="s">
        <v>1844</v>
      </c>
      <c r="BW39" s="53"/>
      <c r="BX39" s="53" t="s">
        <v>1845</v>
      </c>
      <c r="BY39" s="53">
        <v>4</v>
      </c>
      <c r="BZ39" s="83">
        <v>46169</v>
      </c>
      <c r="CA39" s="53"/>
      <c r="CB39" s="53"/>
    </row>
    <row r="40" spans="3:80" ht="14.25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8"/>
        <v>0</v>
      </c>
      <c r="M40" s="26">
        <f t="shared" si="19"/>
        <v>524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67" t="e">
        <f>SUMIFS([1]Up!$J:$J,[1]Up!$D:$D,D40)</f>
        <v>#VALUE!</v>
      </c>
      <c r="BR40" s="82"/>
      <c r="BS40" s="82" t="str">
        <f t="shared" si="20"/>
        <v/>
      </c>
      <c r="BT40" s="53" t="str">
        <f t="shared" si="21"/>
        <v/>
      </c>
      <c r="BU40" s="53" t="s">
        <v>75</v>
      </c>
      <c r="BV40" s="53"/>
      <c r="BW40" s="53"/>
      <c r="BX40" s="53"/>
      <c r="BY40" s="53"/>
      <c r="BZ40" s="83"/>
      <c r="CA40" s="53"/>
      <c r="CB40" s="53"/>
    </row>
    <row r="41" spans="3:80" ht="14.25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8"/>
        <v>262</v>
      </c>
      <c r="M41" s="26">
        <f t="shared" si="19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67" t="e">
        <f>SUMIFS([1]Up!$J:$J,[1]Up!$D:$D,D41)</f>
        <v>#VALUE!</v>
      </c>
      <c r="BR41" s="82"/>
      <c r="BS41" s="82" t="str">
        <f t="shared" si="20"/>
        <v/>
      </c>
      <c r="BT41" s="53" t="str">
        <f t="shared" si="21"/>
        <v/>
      </c>
      <c r="BU41" s="53" t="s">
        <v>75</v>
      </c>
      <c r="BV41" s="53"/>
      <c r="BW41" s="53"/>
      <c r="BX41" s="53"/>
      <c r="BY41" s="53"/>
      <c r="BZ41" s="83"/>
      <c r="CA41" s="53"/>
      <c r="CB41" s="53"/>
    </row>
    <row r="42" spans="3:80" ht="14.25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8"/>
        <v>1</v>
      </c>
      <c r="M42" s="26">
        <f t="shared" si="19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67" t="e">
        <f>SUMIFS([1]Up!$J:$J,[1]Up!$D:$D,D42)</f>
        <v>#VALUE!</v>
      </c>
      <c r="BR42" s="82" t="s">
        <v>82</v>
      </c>
      <c r="BS42" s="82" t="str">
        <f t="shared" si="20"/>
        <v>PL6</v>
      </c>
      <c r="BT42" s="53" t="str">
        <f t="shared" si="21"/>
        <v>Thừa 1</v>
      </c>
      <c r="BU42" s="53" t="s">
        <v>50</v>
      </c>
      <c r="BV42" s="53"/>
      <c r="BW42" s="53"/>
      <c r="BX42" s="53" t="s">
        <v>1681</v>
      </c>
      <c r="BY42" s="53">
        <v>1</v>
      </c>
      <c r="BZ42" s="83"/>
      <c r="CA42" s="53"/>
      <c r="CB42" s="53"/>
    </row>
    <row r="43" spans="3:80" ht="14.25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8"/>
        <v>7</v>
      </c>
      <c r="M43" s="26">
        <f t="shared" si="19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67" t="e">
        <f>SUMIFS([1]Up!$J:$J,[1]Up!$D:$D,D43)</f>
        <v>#VALUE!</v>
      </c>
      <c r="BR43" s="82"/>
      <c r="BS43" s="82" t="str">
        <f t="shared" si="20"/>
        <v>PL25</v>
      </c>
      <c r="BT43" s="53" t="str">
        <f t="shared" si="21"/>
        <v/>
      </c>
      <c r="BU43" s="53" t="s">
        <v>50</v>
      </c>
      <c r="BV43" s="53" t="s">
        <v>1850</v>
      </c>
      <c r="BW43" s="53"/>
      <c r="BX43" s="53" t="s">
        <v>1851</v>
      </c>
      <c r="BY43" s="53">
        <v>7</v>
      </c>
      <c r="BZ43" s="83">
        <v>46169</v>
      </c>
      <c r="CA43" s="53"/>
      <c r="CB43" s="53"/>
    </row>
    <row r="44" spans="3:80" ht="14.25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8"/>
        <v>1</v>
      </c>
      <c r="M44" s="26">
        <f t="shared" si="19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67" t="e">
        <f>SUMIFS([1]Up!$J:$J,[1]Up!$D:$D,D44)</f>
        <v>#VALUE!</v>
      </c>
      <c r="BR44" s="82" t="s">
        <v>82</v>
      </c>
      <c r="BS44" s="82" t="str">
        <f t="shared" si="20"/>
        <v/>
      </c>
      <c r="BT44" s="53" t="str">
        <f t="shared" si="21"/>
        <v>Thừa 1</v>
      </c>
      <c r="BU44" s="53" t="s">
        <v>50</v>
      </c>
      <c r="BV44" s="53"/>
      <c r="BW44" s="53"/>
      <c r="BX44" s="53" t="s">
        <v>1681</v>
      </c>
      <c r="BY44" s="53">
        <v>1</v>
      </c>
      <c r="BZ44" s="83"/>
      <c r="CA44" s="53"/>
      <c r="CB44" s="53"/>
    </row>
    <row r="45" spans="3:80" ht="14.25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8"/>
        <v>1</v>
      </c>
      <c r="M45" s="26">
        <f t="shared" si="19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67" t="e">
        <f>SUMIFS([1]Up!$J:$J,[1]Up!$D:$D,D45)</f>
        <v>#VALUE!</v>
      </c>
      <c r="BR45" s="82" t="s">
        <v>82</v>
      </c>
      <c r="BS45" s="82" t="str">
        <f t="shared" si="20"/>
        <v/>
      </c>
      <c r="BT45" s="53" t="str">
        <f t="shared" si="21"/>
        <v>Thừa 1</v>
      </c>
      <c r="BU45" s="53" t="s">
        <v>50</v>
      </c>
      <c r="BV45" s="53"/>
      <c r="BW45" s="53"/>
      <c r="BX45" s="53" t="s">
        <v>1681</v>
      </c>
      <c r="BY45" s="53">
        <v>1</v>
      </c>
      <c r="BZ45" s="83"/>
      <c r="CA45" s="53"/>
      <c r="CB45" s="53"/>
    </row>
    <row r="46" spans="3:80" ht="14.25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8"/>
        <v>2</v>
      </c>
      <c r="M46" s="26">
        <f t="shared" si="19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67" t="e">
        <f>SUMIFS([1]Up!$J:$J,[1]Up!$D:$D,D46)</f>
        <v>#VALUE!</v>
      </c>
      <c r="BR46" s="82"/>
      <c r="BS46" s="82" t="str">
        <f t="shared" si="20"/>
        <v/>
      </c>
      <c r="BT46" s="53" t="str">
        <f t="shared" si="21"/>
        <v/>
      </c>
      <c r="BU46" s="53" t="s">
        <v>50</v>
      </c>
      <c r="BV46" s="53" t="s">
        <v>1862</v>
      </c>
      <c r="BW46" s="53"/>
      <c r="BX46" s="53" t="s">
        <v>1864</v>
      </c>
      <c r="BY46" s="53">
        <v>2</v>
      </c>
      <c r="BZ46" s="83">
        <v>46169</v>
      </c>
      <c r="CA46" s="53"/>
      <c r="CB46" s="53"/>
    </row>
    <row r="47" spans="3:80" ht="14.25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8"/>
        <v>2</v>
      </c>
      <c r="M47" s="26">
        <f t="shared" si="19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67" t="e">
        <f>SUMIFS([1]Up!$J:$J,[1]Up!$D:$D,D47)</f>
        <v>#VALUE!</v>
      </c>
      <c r="BR47" s="82"/>
      <c r="BS47" s="82" t="str">
        <f t="shared" si="20"/>
        <v/>
      </c>
      <c r="BT47" s="53" t="str">
        <f t="shared" si="21"/>
        <v/>
      </c>
      <c r="BU47" s="53" t="s">
        <v>50</v>
      </c>
      <c r="BV47" s="53" t="s">
        <v>1862</v>
      </c>
      <c r="BW47" s="53"/>
      <c r="BX47" s="53" t="s">
        <v>1864</v>
      </c>
      <c r="BY47" s="53">
        <v>2</v>
      </c>
      <c r="BZ47" s="83">
        <v>46169</v>
      </c>
      <c r="CA47" s="53"/>
      <c r="CB47" s="53"/>
    </row>
    <row r="48" spans="3:80" ht="14.25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8"/>
        <v>2</v>
      </c>
      <c r="M48" s="26">
        <f t="shared" si="19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67" t="e">
        <f>SUMIFS([1]Up!$J:$J,[1]Up!$D:$D,D48)</f>
        <v>#VALUE!</v>
      </c>
      <c r="BR48" s="82"/>
      <c r="BS48" s="82" t="str">
        <f t="shared" si="20"/>
        <v/>
      </c>
      <c r="BT48" s="53" t="str">
        <f t="shared" si="21"/>
        <v/>
      </c>
      <c r="BU48" s="53" t="s">
        <v>96</v>
      </c>
      <c r="BV48" s="53"/>
      <c r="BW48" s="53"/>
      <c r="BX48" s="53" t="s">
        <v>1681</v>
      </c>
      <c r="BY48" s="53">
        <v>2</v>
      </c>
      <c r="BZ48" s="83"/>
      <c r="CA48" s="53"/>
      <c r="CB48" s="53"/>
    </row>
    <row r="49" spans="3:80" ht="14.25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8"/>
        <v>6</v>
      </c>
      <c r="M49" s="26">
        <f t="shared" si="19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67" t="e">
        <f>SUMIFS([1]Up!$J:$J,[1]Up!$D:$D,D49)</f>
        <v>#VALUE!</v>
      </c>
      <c r="BR49" s="82"/>
      <c r="BS49" s="82" t="str">
        <f t="shared" si="20"/>
        <v/>
      </c>
      <c r="BT49" s="53" t="str">
        <f t="shared" si="21"/>
        <v/>
      </c>
      <c r="BU49" s="53" t="s">
        <v>50</v>
      </c>
      <c r="BV49" s="84" t="s">
        <v>1870</v>
      </c>
      <c r="BW49" s="53"/>
      <c r="BX49" s="53" t="s">
        <v>1871</v>
      </c>
      <c r="BY49" s="53">
        <v>6</v>
      </c>
      <c r="BZ49" s="83">
        <v>46169</v>
      </c>
      <c r="CA49" s="53"/>
      <c r="CB49" s="53"/>
    </row>
    <row r="50" spans="3:80" ht="14.25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8"/>
        <v>4</v>
      </c>
      <c r="M50" s="26">
        <f t="shared" si="19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67" t="e">
        <f>SUMIFS([1]Up!$J:$J,[1]Up!$D:$D,D50)</f>
        <v>#VALUE!</v>
      </c>
      <c r="BR50" s="82"/>
      <c r="BS50" s="82" t="str">
        <f t="shared" si="20"/>
        <v>PL25</v>
      </c>
      <c r="BT50" s="53" t="str">
        <f t="shared" si="21"/>
        <v/>
      </c>
      <c r="BU50" s="53" t="s">
        <v>50</v>
      </c>
      <c r="BV50" s="84" t="s">
        <v>1875</v>
      </c>
      <c r="BW50" s="53"/>
      <c r="BX50" s="53" t="s">
        <v>1876</v>
      </c>
      <c r="BY50" s="53">
        <v>4</v>
      </c>
      <c r="BZ50" s="83">
        <v>46169</v>
      </c>
      <c r="CA50" s="53"/>
      <c r="CB50" s="53"/>
    </row>
    <row r="51" spans="3:80" ht="14.25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8"/>
        <v>0</v>
      </c>
      <c r="M51" s="26">
        <f t="shared" si="19"/>
        <v>8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67" t="e">
        <f>SUMIFS([1]Up!$J:$J,[1]Up!$D:$D,D51)</f>
        <v>#VALUE!</v>
      </c>
      <c r="BR51" s="82"/>
      <c r="BS51" s="82" t="str">
        <f t="shared" si="20"/>
        <v>PL10</v>
      </c>
      <c r="BT51" s="53" t="str">
        <f t="shared" si="21"/>
        <v/>
      </c>
      <c r="BU51" s="53" t="s">
        <v>61</v>
      </c>
      <c r="BV51" s="84" t="s">
        <v>1789</v>
      </c>
      <c r="BW51" s="53"/>
      <c r="BX51" s="53" t="s">
        <v>1790</v>
      </c>
      <c r="BY51" s="53">
        <v>8</v>
      </c>
      <c r="BZ51" s="83">
        <v>46169</v>
      </c>
      <c r="CA51" s="53"/>
      <c r="CB51" s="53"/>
    </row>
    <row r="52" spans="3:80" ht="14.25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8"/>
        <v>2</v>
      </c>
      <c r="M52" s="26">
        <f t="shared" si="19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67" t="e">
        <f>SUMIFS([1]Up!$J:$J,[1]Up!$D:$D,D52)</f>
        <v>#VALUE!</v>
      </c>
      <c r="BR52" s="82"/>
      <c r="BS52" s="82" t="str">
        <f t="shared" si="20"/>
        <v/>
      </c>
      <c r="BT52" s="53" t="str">
        <f t="shared" si="21"/>
        <v/>
      </c>
      <c r="BU52" s="53" t="s">
        <v>50</v>
      </c>
      <c r="BV52" s="84" t="s">
        <v>1835</v>
      </c>
      <c r="BW52" s="53"/>
      <c r="BX52" s="53" t="s">
        <v>1836</v>
      </c>
      <c r="BY52" s="53">
        <v>2</v>
      </c>
      <c r="BZ52" s="83">
        <v>46169</v>
      </c>
      <c r="CA52" s="53"/>
      <c r="CB52" s="53"/>
    </row>
    <row r="53" spans="3:80" ht="14.25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8"/>
        <v>1</v>
      </c>
      <c r="M53" s="26">
        <f t="shared" si="19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67" t="e">
        <f>SUMIFS([1]Up!$J:$J,[1]Up!$D:$D,D53)</f>
        <v>#VALUE!</v>
      </c>
      <c r="BR53" s="82"/>
      <c r="BS53" s="82" t="str">
        <f t="shared" si="20"/>
        <v/>
      </c>
      <c r="BT53" s="53" t="str">
        <f t="shared" si="21"/>
        <v/>
      </c>
      <c r="BU53" s="53" t="s">
        <v>50</v>
      </c>
      <c r="BV53" s="84" t="s">
        <v>1835</v>
      </c>
      <c r="BW53" s="53"/>
      <c r="BX53" s="53" t="s">
        <v>1836</v>
      </c>
      <c r="BY53" s="53">
        <v>1</v>
      </c>
      <c r="BZ53" s="83">
        <v>46169</v>
      </c>
      <c r="CA53" s="53"/>
      <c r="CB53" s="53"/>
    </row>
    <row r="54" spans="3:80" ht="14.25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8"/>
        <v>2</v>
      </c>
      <c r="M54" s="26">
        <f t="shared" si="19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67" t="e">
        <f>SUMIFS([1]Up!$J:$J,[1]Up!$D:$D,D54)</f>
        <v>#VALUE!</v>
      </c>
      <c r="BR54" s="82"/>
      <c r="BS54" s="82" t="str">
        <f t="shared" si="20"/>
        <v/>
      </c>
      <c r="BT54" s="53" t="str">
        <f t="shared" si="21"/>
        <v/>
      </c>
      <c r="BU54" s="53" t="s">
        <v>50</v>
      </c>
      <c r="BV54" s="84" t="s">
        <v>1880</v>
      </c>
      <c r="BW54" s="53"/>
      <c r="BX54" s="53" t="s">
        <v>1881</v>
      </c>
      <c r="BY54" s="53">
        <v>2</v>
      </c>
      <c r="BZ54" s="83">
        <v>46169</v>
      </c>
      <c r="CA54" s="53"/>
      <c r="CB54" s="53"/>
    </row>
    <row r="55" spans="3:80" ht="14.25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8"/>
        <v>2</v>
      </c>
      <c r="M55" s="26">
        <f t="shared" si="19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67" t="e">
        <f>SUMIFS([1]Up!$J:$J,[1]Up!$D:$D,D55)</f>
        <v>#VALUE!</v>
      </c>
      <c r="BR55" s="82"/>
      <c r="BS55" s="82" t="str">
        <f t="shared" si="20"/>
        <v/>
      </c>
      <c r="BT55" s="53" t="str">
        <f t="shared" si="21"/>
        <v/>
      </c>
      <c r="BU55" s="53" t="s">
        <v>50</v>
      </c>
      <c r="BV55" s="84" t="s">
        <v>1880</v>
      </c>
      <c r="BW55" s="53"/>
      <c r="BX55" s="53" t="s">
        <v>1881</v>
      </c>
      <c r="BY55" s="53">
        <v>2</v>
      </c>
      <c r="BZ55" s="83">
        <v>46169</v>
      </c>
      <c r="CA55" s="53"/>
      <c r="CB55" s="53"/>
    </row>
    <row r="56" spans="3:80" ht="14.25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8"/>
        <v>4</v>
      </c>
      <c r="M56" s="26">
        <f t="shared" si="19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67" t="e">
        <f>SUMIFS([1]Up!$J:$J,[1]Up!$D:$D,D56)</f>
        <v>#VALUE!</v>
      </c>
      <c r="BR56" s="82"/>
      <c r="BS56" s="82" t="str">
        <f t="shared" si="20"/>
        <v/>
      </c>
      <c r="BT56" s="53" t="str">
        <f t="shared" si="21"/>
        <v/>
      </c>
      <c r="BU56" s="53" t="s">
        <v>61</v>
      </c>
      <c r="BV56" s="53" t="s">
        <v>1844</v>
      </c>
      <c r="BW56" s="53"/>
      <c r="BX56" s="53" t="s">
        <v>1845</v>
      </c>
      <c r="BY56" s="53">
        <v>4</v>
      </c>
      <c r="BZ56" s="83">
        <v>46169</v>
      </c>
      <c r="CA56" s="53"/>
      <c r="CB56" s="53"/>
    </row>
    <row r="57" spans="3:80" ht="14.25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8"/>
        <v>0</v>
      </c>
      <c r="M57" s="26">
        <f t="shared" si="19"/>
        <v>612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67" t="e">
        <f>SUMIFS([1]Up!$J:$J,[1]Up!$D:$D,D57)</f>
        <v>#VALUE!</v>
      </c>
      <c r="BR57" s="82"/>
      <c r="BS57" s="82" t="str">
        <f t="shared" si="20"/>
        <v/>
      </c>
      <c r="BT57" s="53" t="str">
        <f t="shared" si="21"/>
        <v/>
      </c>
      <c r="BU57" s="53" t="s">
        <v>75</v>
      </c>
      <c r="BV57" s="53"/>
      <c r="BW57" s="53"/>
      <c r="BX57" s="53"/>
      <c r="BY57" s="53"/>
      <c r="BZ57" s="83"/>
      <c r="CA57" s="53"/>
      <c r="CB57" s="53"/>
    </row>
    <row r="58" spans="3:80" ht="14.25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8"/>
        <v>306</v>
      </c>
      <c r="M58" s="26">
        <f t="shared" si="19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67" t="e">
        <f>SUMIFS([1]Up!$J:$J,[1]Up!$D:$D,D58)</f>
        <v>#VALUE!</v>
      </c>
      <c r="BR58" s="82"/>
      <c r="BS58" s="82" t="str">
        <f t="shared" si="20"/>
        <v/>
      </c>
      <c r="BT58" s="53" t="str">
        <f t="shared" si="21"/>
        <v/>
      </c>
      <c r="BU58" s="53" t="s">
        <v>75</v>
      </c>
      <c r="BV58" s="53"/>
      <c r="BW58" s="53"/>
      <c r="BX58" s="53"/>
      <c r="BY58" s="53"/>
      <c r="BZ58" s="83"/>
      <c r="CA58" s="53"/>
      <c r="CB58" s="53"/>
    </row>
    <row r="59" spans="3:80" ht="14.25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8"/>
        <v>1</v>
      </c>
      <c r="M59" s="26">
        <f t="shared" si="19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67" t="e">
        <f>SUMIFS([1]Up!$J:$J,[1]Up!$D:$D,D59)</f>
        <v>#VALUE!</v>
      </c>
      <c r="BR59" s="82" t="s">
        <v>82</v>
      </c>
      <c r="BS59" s="82" t="str">
        <f t="shared" si="20"/>
        <v>PL6</v>
      </c>
      <c r="BT59" s="53" t="str">
        <f t="shared" si="21"/>
        <v>Thừa 1</v>
      </c>
      <c r="BU59" s="53" t="s">
        <v>50</v>
      </c>
      <c r="BV59" s="53"/>
      <c r="BW59" s="53"/>
      <c r="BX59" s="53" t="s">
        <v>1681</v>
      </c>
      <c r="BY59" s="53">
        <v>1</v>
      </c>
      <c r="BZ59" s="83"/>
      <c r="CA59" s="53"/>
      <c r="CB59" s="53"/>
    </row>
    <row r="60" spans="3:80" ht="14.25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8"/>
        <v>4</v>
      </c>
      <c r="M60" s="26">
        <f t="shared" si="19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67" t="e">
        <f>SUMIFS([1]Up!$J:$J,[1]Up!$D:$D,D60)</f>
        <v>#VALUE!</v>
      </c>
      <c r="BR60" s="82"/>
      <c r="BS60" s="82" t="str">
        <f t="shared" si="20"/>
        <v>PL12</v>
      </c>
      <c r="BT60" s="53" t="str">
        <f t="shared" si="21"/>
        <v/>
      </c>
      <c r="BU60" s="53" t="s">
        <v>50</v>
      </c>
      <c r="BV60" s="84" t="s">
        <v>1808</v>
      </c>
      <c r="BW60" s="53"/>
      <c r="BX60" s="53" t="s">
        <v>1809</v>
      </c>
      <c r="BY60" s="53">
        <v>4</v>
      </c>
      <c r="BZ60" s="83">
        <v>46169</v>
      </c>
      <c r="CA60" s="53"/>
      <c r="CB60" s="53"/>
    </row>
    <row r="61" spans="3:80" ht="14.25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8"/>
        <v>4</v>
      </c>
      <c r="M61" s="26">
        <f t="shared" si="19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67" t="e">
        <f>SUMIFS([1]Up!$J:$J,[1]Up!$D:$D,D61)</f>
        <v>#VALUE!</v>
      </c>
      <c r="BR61" s="82"/>
      <c r="BS61" s="82" t="str">
        <f t="shared" si="20"/>
        <v>PL12</v>
      </c>
      <c r="BT61" s="53" t="str">
        <f t="shared" si="21"/>
        <v/>
      </c>
      <c r="BU61" s="53" t="s">
        <v>50</v>
      </c>
      <c r="BV61" s="53" t="s">
        <v>1890</v>
      </c>
      <c r="BW61" s="53"/>
      <c r="BX61" s="53" t="s">
        <v>1891</v>
      </c>
      <c r="BY61" s="53">
        <v>4</v>
      </c>
      <c r="BZ61" s="83">
        <v>46169</v>
      </c>
      <c r="CA61" s="53"/>
      <c r="CB61" s="53"/>
    </row>
    <row r="62" spans="3:80" ht="14.25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8"/>
        <v>4</v>
      </c>
      <c r="M62" s="26">
        <f t="shared" si="19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67" t="e">
        <f>SUMIFS([1]Up!$J:$J,[1]Up!$D:$D,D62)</f>
        <v>#VALUE!</v>
      </c>
      <c r="BR62" s="82"/>
      <c r="BS62" s="82" t="str">
        <f t="shared" si="20"/>
        <v>PL12</v>
      </c>
      <c r="BT62" s="53" t="str">
        <f t="shared" si="21"/>
        <v/>
      </c>
      <c r="BU62" s="53" t="s">
        <v>50</v>
      </c>
      <c r="BV62" s="53" t="s">
        <v>1890</v>
      </c>
      <c r="BW62" s="53"/>
      <c r="BX62" s="53" t="s">
        <v>1891</v>
      </c>
      <c r="BY62" s="53">
        <v>4</v>
      </c>
      <c r="BZ62" s="83">
        <v>46169</v>
      </c>
      <c r="CA62" s="53"/>
      <c r="CB62" s="53"/>
    </row>
    <row r="63" spans="3:80" ht="14.25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8"/>
        <v>4</v>
      </c>
      <c r="M63" s="26">
        <f t="shared" si="19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67" t="e">
        <f>SUMIFS([1]Up!$J:$J,[1]Up!$D:$D,D63)</f>
        <v>#VALUE!</v>
      </c>
      <c r="BR63" s="82"/>
      <c r="BS63" s="82" t="str">
        <f t="shared" si="20"/>
        <v>PL12</v>
      </c>
      <c r="BT63" s="53" t="str">
        <f t="shared" si="21"/>
        <v/>
      </c>
      <c r="BU63" s="53" t="s">
        <v>50</v>
      </c>
      <c r="BV63" s="53" t="s">
        <v>1890</v>
      </c>
      <c r="BW63" s="53"/>
      <c r="BX63" s="53" t="s">
        <v>1891</v>
      </c>
      <c r="BY63" s="53">
        <v>4</v>
      </c>
      <c r="BZ63" s="83">
        <v>46169</v>
      </c>
      <c r="CA63" s="53"/>
      <c r="CB63" s="53"/>
    </row>
    <row r="64" spans="3:80" ht="14.25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8"/>
        <v>20</v>
      </c>
      <c r="M64" s="26">
        <f t="shared" si="19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67" t="e">
        <f>SUMIFS([1]Up!$J:$J,[1]Up!$D:$D,D64)</f>
        <v>#VALUE!</v>
      </c>
      <c r="BR64" s="82"/>
      <c r="BS64" s="82" t="str">
        <f t="shared" si="20"/>
        <v>PL10</v>
      </c>
      <c r="BT64" s="53" t="str">
        <f t="shared" si="21"/>
        <v/>
      </c>
      <c r="BU64" s="53" t="s">
        <v>50</v>
      </c>
      <c r="BV64" s="53" t="s">
        <v>1897</v>
      </c>
      <c r="BW64" s="53"/>
      <c r="BX64" s="53" t="s">
        <v>1898</v>
      </c>
      <c r="BY64" s="53">
        <v>20</v>
      </c>
      <c r="BZ64" s="83">
        <v>46169</v>
      </c>
      <c r="CA64" s="53"/>
      <c r="CB64" s="53"/>
    </row>
    <row r="65" spans="3:80" ht="14.25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8"/>
        <v>4</v>
      </c>
      <c r="M65" s="26">
        <f t="shared" si="19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67" t="e">
        <f>SUMIFS([1]Up!$J:$J,[1]Up!$D:$D,D65)</f>
        <v>#VALUE!</v>
      </c>
      <c r="BR65" s="82"/>
      <c r="BS65" s="82" t="str">
        <f t="shared" si="20"/>
        <v>PL12</v>
      </c>
      <c r="BT65" s="53" t="str">
        <f t="shared" si="21"/>
        <v/>
      </c>
      <c r="BU65" s="53" t="s">
        <v>50</v>
      </c>
      <c r="BV65" s="53" t="s">
        <v>1890</v>
      </c>
      <c r="BW65" s="53"/>
      <c r="BX65" s="53" t="s">
        <v>1891</v>
      </c>
      <c r="BY65" s="53">
        <v>4</v>
      </c>
      <c r="BZ65" s="83">
        <v>46169</v>
      </c>
      <c r="CA65" s="53"/>
      <c r="CB65" s="53"/>
    </row>
    <row r="66" spans="3:80" ht="14.25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8"/>
        <v>4</v>
      </c>
      <c r="M66" s="26">
        <f t="shared" si="19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67" t="e">
        <f>SUMIFS([1]Up!$J:$J,[1]Up!$D:$D,D66)</f>
        <v>#VALUE!</v>
      </c>
      <c r="BR66" s="82"/>
      <c r="BS66" s="82" t="str">
        <f t="shared" si="20"/>
        <v>PL12</v>
      </c>
      <c r="BT66" s="53" t="str">
        <f t="shared" si="21"/>
        <v/>
      </c>
      <c r="BU66" s="53" t="s">
        <v>50</v>
      </c>
      <c r="BV66" s="53" t="s">
        <v>1890</v>
      </c>
      <c r="BW66" s="53"/>
      <c r="BX66" s="53" t="s">
        <v>1891</v>
      </c>
      <c r="BY66" s="53">
        <v>4</v>
      </c>
      <c r="BZ66" s="83">
        <v>46169</v>
      </c>
      <c r="CA66" s="53"/>
      <c r="CB66" s="53"/>
    </row>
    <row r="67" spans="3:80" ht="14.25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8"/>
        <v>4</v>
      </c>
      <c r="M67" s="26">
        <f t="shared" si="19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67" t="e">
        <f>SUMIFS([1]Up!$J:$J,[1]Up!$D:$D,D67)</f>
        <v>#VALUE!</v>
      </c>
      <c r="BR67" s="82"/>
      <c r="BS67" s="82" t="str">
        <f t="shared" si="20"/>
        <v>PL10</v>
      </c>
      <c r="BT67" s="53" t="str">
        <f t="shared" si="21"/>
        <v/>
      </c>
      <c r="BU67" s="53" t="s">
        <v>50</v>
      </c>
      <c r="BV67" s="53" t="s">
        <v>1897</v>
      </c>
      <c r="BW67" s="53"/>
      <c r="BX67" s="53" t="s">
        <v>1898</v>
      </c>
      <c r="BY67" s="53">
        <v>4</v>
      </c>
      <c r="BZ67" s="83">
        <v>46169</v>
      </c>
      <c r="CA67" s="53"/>
      <c r="CB67" s="53"/>
    </row>
    <row r="68" spans="3:80" ht="14.25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8"/>
        <v>4</v>
      </c>
      <c r="M68" s="26">
        <f t="shared" si="19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67" t="e">
        <f>SUMIFS([1]Up!$J:$J,[1]Up!$D:$D,D68)</f>
        <v>#VALUE!</v>
      </c>
      <c r="BR68" s="82"/>
      <c r="BS68" s="82" t="str">
        <f t="shared" si="20"/>
        <v>PL10</v>
      </c>
      <c r="BT68" s="53" t="str">
        <f t="shared" si="21"/>
        <v/>
      </c>
      <c r="BU68" s="53" t="s">
        <v>50</v>
      </c>
      <c r="BV68" s="53" t="s">
        <v>1897</v>
      </c>
      <c r="BW68" s="53"/>
      <c r="BX68" s="53" t="s">
        <v>1898</v>
      </c>
      <c r="BY68" s="53">
        <v>4</v>
      </c>
      <c r="BZ68" s="83">
        <v>46169</v>
      </c>
      <c r="CA68" s="53"/>
      <c r="CB68" s="53"/>
    </row>
    <row r="69" spans="3:80" ht="14.25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8"/>
        <v>8</v>
      </c>
      <c r="M69" s="26">
        <f t="shared" si="19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67" t="e">
        <f>SUMIFS([1]Up!$J:$J,[1]Up!$D:$D,D69)</f>
        <v>#VALUE!</v>
      </c>
      <c r="BR69" s="82"/>
      <c r="BS69" s="82" t="str">
        <f t="shared" si="20"/>
        <v>PL12</v>
      </c>
      <c r="BT69" s="53" t="str">
        <f t="shared" si="21"/>
        <v/>
      </c>
      <c r="BU69" s="53" t="s">
        <v>50</v>
      </c>
      <c r="BV69" s="53" t="s">
        <v>1890</v>
      </c>
      <c r="BW69" s="53"/>
      <c r="BX69" s="53" t="s">
        <v>1891</v>
      </c>
      <c r="BY69" s="53">
        <v>8</v>
      </c>
      <c r="BZ69" s="83">
        <v>46169</v>
      </c>
      <c r="CA69" s="53"/>
      <c r="CB69" s="53"/>
    </row>
    <row r="70" spans="3:80" ht="14.25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8"/>
        <v>16</v>
      </c>
      <c r="M70" s="26">
        <f t="shared" si="19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67" t="e">
        <f>SUMIFS([1]Up!$J:$J,[1]Up!$D:$D,D70)</f>
        <v>#VALUE!</v>
      </c>
      <c r="BR70" s="82"/>
      <c r="BS70" s="82" t="str">
        <f t="shared" si="20"/>
        <v>PL12</v>
      </c>
      <c r="BT70" s="53" t="str">
        <f t="shared" si="21"/>
        <v/>
      </c>
      <c r="BU70" s="53" t="s">
        <v>50</v>
      </c>
      <c r="BV70" s="53" t="s">
        <v>1890</v>
      </c>
      <c r="BW70" s="53"/>
      <c r="BX70" s="53" t="s">
        <v>1891</v>
      </c>
      <c r="BY70" s="53">
        <v>16</v>
      </c>
      <c r="BZ70" s="83">
        <v>46169</v>
      </c>
      <c r="CA70" s="53"/>
      <c r="CB70" s="53"/>
    </row>
    <row r="71" spans="3:80" ht="14.25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8"/>
        <v>8</v>
      </c>
      <c r="M71" s="26">
        <f t="shared" si="19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67" t="e">
        <f>SUMIFS([1]Up!$J:$J,[1]Up!$D:$D,D71)</f>
        <v>#VALUE!</v>
      </c>
      <c r="BR71" s="82"/>
      <c r="BS71" s="82" t="str">
        <f t="shared" si="20"/>
        <v>PL12</v>
      </c>
      <c r="BT71" s="53" t="str">
        <f t="shared" si="21"/>
        <v/>
      </c>
      <c r="BU71" s="53" t="s">
        <v>50</v>
      </c>
      <c r="BV71" s="53" t="s">
        <v>1890</v>
      </c>
      <c r="BW71" s="53"/>
      <c r="BX71" s="53" t="s">
        <v>1891</v>
      </c>
      <c r="BY71" s="53">
        <v>8</v>
      </c>
      <c r="BZ71" s="83">
        <v>46169</v>
      </c>
      <c r="CA71" s="53"/>
      <c r="CB71" s="53"/>
    </row>
    <row r="72" spans="3:80" ht="14.25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8"/>
        <v>8</v>
      </c>
      <c r="M72" s="26">
        <f t="shared" si="19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67" t="e">
        <f>SUMIFS([1]Up!$J:$J,[1]Up!$D:$D,D72)</f>
        <v>#VALUE!</v>
      </c>
      <c r="BR72" s="82"/>
      <c r="BS72" s="82" t="str">
        <f t="shared" si="20"/>
        <v>PL12</v>
      </c>
      <c r="BT72" s="53" t="str">
        <f t="shared" si="21"/>
        <v/>
      </c>
      <c r="BU72" s="53" t="s">
        <v>50</v>
      </c>
      <c r="BV72" s="53" t="s">
        <v>1890</v>
      </c>
      <c r="BW72" s="53"/>
      <c r="BX72" s="53" t="s">
        <v>1891</v>
      </c>
      <c r="BY72" s="53">
        <v>8</v>
      </c>
      <c r="BZ72" s="83">
        <v>46169</v>
      </c>
      <c r="CA72" s="53"/>
      <c r="CB72" s="53"/>
    </row>
    <row r="73" spans="3:80" ht="14.25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8"/>
        <v>8</v>
      </c>
      <c r="M73" s="26">
        <f t="shared" si="19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67" t="e">
        <f>SUMIFS([1]Up!$J:$J,[1]Up!$D:$D,D73)</f>
        <v>#VALUE!</v>
      </c>
      <c r="BR73" s="82"/>
      <c r="BS73" s="82" t="str">
        <f t="shared" si="20"/>
        <v>PL12</v>
      </c>
      <c r="BT73" s="53" t="str">
        <f t="shared" si="21"/>
        <v/>
      </c>
      <c r="BU73" s="53" t="s">
        <v>50</v>
      </c>
      <c r="BV73" s="53"/>
      <c r="BW73" s="53"/>
      <c r="BX73" s="53"/>
      <c r="BY73" s="53"/>
      <c r="BZ73" s="83"/>
      <c r="CA73" s="53"/>
      <c r="CB73" s="53"/>
    </row>
    <row r="74" spans="3:80" ht="14.25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8"/>
        <v>4</v>
      </c>
      <c r="M74" s="26">
        <f t="shared" si="19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67" t="e">
        <f>SUMIFS([1]Up!$J:$J,[1]Up!$D:$D,D74)</f>
        <v>#VALUE!</v>
      </c>
      <c r="BR74" s="82"/>
      <c r="BS74" s="82" t="str">
        <f t="shared" si="20"/>
        <v>PL12</v>
      </c>
      <c r="BT74" s="53" t="str">
        <f t="shared" si="21"/>
        <v/>
      </c>
      <c r="BU74" s="53" t="s">
        <v>50</v>
      </c>
      <c r="BV74" s="53"/>
      <c r="BW74" s="53"/>
      <c r="BX74" s="53"/>
      <c r="BY74" s="53"/>
      <c r="BZ74" s="83"/>
      <c r="CA74" s="53"/>
      <c r="CB74" s="53"/>
    </row>
    <row r="75" spans="3:80" ht="14.25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8"/>
        <v>16</v>
      </c>
      <c r="M75" s="26">
        <f t="shared" si="19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67" t="e">
        <f>SUMIFS([1]Up!$J:$J,[1]Up!$D:$D,D75)</f>
        <v>#VALUE!</v>
      </c>
      <c r="BR75" s="82"/>
      <c r="BS75" s="82" t="str">
        <f t="shared" si="20"/>
        <v>PL10</v>
      </c>
      <c r="BT75" s="53" t="str">
        <f t="shared" si="21"/>
        <v/>
      </c>
      <c r="BU75" s="53" t="s">
        <v>50</v>
      </c>
      <c r="BV75" s="84" t="s">
        <v>1789</v>
      </c>
      <c r="BW75" s="53"/>
      <c r="BX75" s="53" t="s">
        <v>1790</v>
      </c>
      <c r="BY75" s="53">
        <v>16</v>
      </c>
      <c r="BZ75" s="83">
        <v>46169</v>
      </c>
      <c r="CA75" s="53"/>
      <c r="CB75" s="53"/>
    </row>
    <row r="76" spans="3:80" ht="14.25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8"/>
        <v>8</v>
      </c>
      <c r="M76" s="26">
        <f t="shared" si="19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67" t="e">
        <f>SUMIFS([1]Up!$J:$J,[1]Up!$D:$D,D76)</f>
        <v>#VALUE!</v>
      </c>
      <c r="BR76" s="82"/>
      <c r="BS76" s="82" t="str">
        <f t="shared" si="20"/>
        <v>PL19</v>
      </c>
      <c r="BT76" s="53" t="str">
        <f t="shared" si="21"/>
        <v/>
      </c>
      <c r="BU76" s="53" t="s">
        <v>50</v>
      </c>
      <c r="BV76" s="84" t="s">
        <v>1914</v>
      </c>
      <c r="BW76" s="53"/>
      <c r="BX76" s="53" t="s">
        <v>1915</v>
      </c>
      <c r="BY76" s="53">
        <v>8</v>
      </c>
      <c r="BZ76" s="83">
        <v>46169</v>
      </c>
      <c r="CA76" s="53"/>
      <c r="CB76" s="53"/>
    </row>
    <row r="77" spans="3:80" ht="14.25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8"/>
        <v>1</v>
      </c>
      <c r="M77" s="26">
        <f t="shared" si="19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67" t="e">
        <f>SUMIFS([1]Up!$J:$J,[1]Up!$D:$D,D77)</f>
        <v>#VALUE!</v>
      </c>
      <c r="BR77" s="82"/>
      <c r="BS77" s="82" t="str">
        <f t="shared" si="20"/>
        <v/>
      </c>
      <c r="BT77" s="53" t="str">
        <f t="shared" si="21"/>
        <v/>
      </c>
      <c r="BU77" s="53" t="s">
        <v>50</v>
      </c>
      <c r="BV77" s="84" t="s">
        <v>1921</v>
      </c>
      <c r="BW77" s="53"/>
      <c r="BX77" s="53" t="s">
        <v>1922</v>
      </c>
      <c r="BY77" s="53">
        <v>1</v>
      </c>
      <c r="BZ77" s="83">
        <v>46169</v>
      </c>
      <c r="CA77" s="53"/>
      <c r="CB77" s="53"/>
    </row>
    <row r="78" spans="3:80" ht="14.25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8"/>
        <v>2</v>
      </c>
      <c r="M78" s="26">
        <f t="shared" si="19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67" t="e">
        <f>SUMIFS([1]Up!$J:$J,[1]Up!$D:$D,D78)</f>
        <v>#VALUE!</v>
      </c>
      <c r="BR78" s="82"/>
      <c r="BS78" s="82" t="str">
        <f t="shared" si="20"/>
        <v/>
      </c>
      <c r="BT78" s="53" t="str">
        <f t="shared" si="21"/>
        <v/>
      </c>
      <c r="BU78" s="53" t="s">
        <v>50</v>
      </c>
      <c r="BV78" s="84" t="s">
        <v>1870</v>
      </c>
      <c r="BW78" s="53"/>
      <c r="BX78" s="53" t="s">
        <v>1871</v>
      </c>
      <c r="BY78" s="53">
        <v>2</v>
      </c>
      <c r="BZ78" s="83">
        <v>46169</v>
      </c>
      <c r="CA78" s="53"/>
      <c r="CB78" s="53"/>
    </row>
    <row r="79" spans="3:80" ht="14.25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8"/>
        <v>4</v>
      </c>
      <c r="M79" s="26">
        <f t="shared" si="19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67" t="e">
        <f>SUMIFS([1]Up!$J:$J,[1]Up!$D:$D,D79)</f>
        <v>#VALUE!</v>
      </c>
      <c r="BR79" s="82"/>
      <c r="BS79" s="82" t="str">
        <f t="shared" si="20"/>
        <v/>
      </c>
      <c r="BT79" s="53" t="str">
        <f t="shared" si="21"/>
        <v/>
      </c>
      <c r="BU79" s="53" t="s">
        <v>50</v>
      </c>
      <c r="BV79" s="84" t="s">
        <v>1870</v>
      </c>
      <c r="BW79" s="53"/>
      <c r="BX79" s="53" t="s">
        <v>1871</v>
      </c>
      <c r="BY79" s="53">
        <v>4</v>
      </c>
      <c r="BZ79" s="83">
        <v>46169</v>
      </c>
      <c r="CA79" s="53"/>
      <c r="CB79" s="53"/>
    </row>
    <row r="80" spans="3:80" ht="14.25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8"/>
        <v>4</v>
      </c>
      <c r="M80" s="26">
        <f t="shared" si="19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67" t="e">
        <f>SUMIFS([1]Up!$J:$J,[1]Up!$D:$D,D80)</f>
        <v>#VALUE!</v>
      </c>
      <c r="BR80" s="82"/>
      <c r="BS80" s="82" t="str">
        <f t="shared" si="20"/>
        <v/>
      </c>
      <c r="BT80" s="53" t="str">
        <f t="shared" si="21"/>
        <v/>
      </c>
      <c r="BU80" s="53" t="s">
        <v>50</v>
      </c>
      <c r="BV80" s="84" t="s">
        <v>1870</v>
      </c>
      <c r="BW80" s="53"/>
      <c r="BX80" s="53" t="s">
        <v>1871</v>
      </c>
      <c r="BY80" s="53">
        <v>4</v>
      </c>
      <c r="BZ80" s="83">
        <v>46169</v>
      </c>
      <c r="CA80" s="53"/>
      <c r="CB80" s="53"/>
    </row>
    <row r="81" spans="3:80" ht="14.25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8"/>
        <v>4</v>
      </c>
      <c r="M81" s="26">
        <f t="shared" si="19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67" t="e">
        <f>SUMIFS([1]Up!$J:$J,[1]Up!$D:$D,D81)</f>
        <v>#VALUE!</v>
      </c>
      <c r="BR81" s="82"/>
      <c r="BS81" s="82" t="str">
        <f t="shared" si="20"/>
        <v/>
      </c>
      <c r="BT81" s="53" t="str">
        <f t="shared" si="21"/>
        <v/>
      </c>
      <c r="BU81" s="53" t="s">
        <v>50</v>
      </c>
      <c r="BV81" s="84" t="s">
        <v>1870</v>
      </c>
      <c r="BW81" s="53"/>
      <c r="BX81" s="53" t="s">
        <v>1871</v>
      </c>
      <c r="BY81" s="53">
        <v>4</v>
      </c>
      <c r="BZ81" s="83">
        <v>46169</v>
      </c>
      <c r="CA81" s="53"/>
      <c r="CB81" s="53"/>
    </row>
    <row r="82" spans="3:80" ht="14.25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8"/>
        <v>7</v>
      </c>
      <c r="M82" s="26">
        <f t="shared" si="19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67" t="e">
        <f>SUMIFS([1]Up!$J:$J,[1]Up!$D:$D,D82)</f>
        <v>#VALUE!</v>
      </c>
      <c r="BR82" s="82"/>
      <c r="BS82" s="82" t="str">
        <f t="shared" si="20"/>
        <v/>
      </c>
      <c r="BT82" s="53" t="str">
        <f t="shared" si="21"/>
        <v/>
      </c>
      <c r="BU82" s="53" t="s">
        <v>50</v>
      </c>
      <c r="BV82" s="84" t="s">
        <v>1870</v>
      </c>
      <c r="BW82" s="53"/>
      <c r="BX82" s="53" t="s">
        <v>1871</v>
      </c>
      <c r="BY82" s="53">
        <v>7</v>
      </c>
      <c r="BZ82" s="83">
        <v>46169</v>
      </c>
      <c r="CA82" s="53"/>
      <c r="CB82" s="53"/>
    </row>
    <row r="83" spans="3:80" ht="14.25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8"/>
        <v>4</v>
      </c>
      <c r="M83" s="26">
        <f t="shared" si="19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67" t="e">
        <f>SUMIFS([1]Up!$J:$J,[1]Up!$D:$D,D83)</f>
        <v>#VALUE!</v>
      </c>
      <c r="BR83" s="82"/>
      <c r="BS83" s="82" t="str">
        <f t="shared" si="20"/>
        <v/>
      </c>
      <c r="BT83" s="53" t="str">
        <f t="shared" si="21"/>
        <v/>
      </c>
      <c r="BU83" s="53" t="s">
        <v>50</v>
      </c>
      <c r="BV83" s="84" t="s">
        <v>1870</v>
      </c>
      <c r="BW83" s="53"/>
      <c r="BX83" s="53" t="s">
        <v>1871</v>
      </c>
      <c r="BY83" s="53">
        <v>4</v>
      </c>
      <c r="BZ83" s="83">
        <v>46169</v>
      </c>
      <c r="CA83" s="53"/>
      <c r="CB83" s="53"/>
    </row>
    <row r="84" spans="3:80" ht="14.25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8"/>
        <v>0</v>
      </c>
      <c r="M84" s="26">
        <f t="shared" si="19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67" t="e">
        <f>SUMIFS([1]Up!$J:$J,[1]Up!$D:$D,D84)</f>
        <v>#VALUE!</v>
      </c>
      <c r="BR84" s="82"/>
      <c r="BS84" s="82" t="str">
        <f t="shared" si="20"/>
        <v/>
      </c>
      <c r="BT84" s="53" t="str">
        <f t="shared" si="21"/>
        <v>Thừa 1</v>
      </c>
      <c r="BU84" s="53"/>
      <c r="BV84" s="84"/>
      <c r="BW84" s="53"/>
      <c r="BX84" s="53"/>
      <c r="BY84" s="53"/>
      <c r="BZ84" s="83"/>
      <c r="CA84" s="53"/>
      <c r="CB84" s="53"/>
    </row>
    <row r="85" spans="3:80" ht="14.25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8"/>
        <v>1</v>
      </c>
      <c r="M85" s="26">
        <f t="shared" si="19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67" t="e">
        <f>SUMIFS([1]Up!$J:$J,[1]Up!$D:$D,D85)</f>
        <v>#VALUE!</v>
      </c>
      <c r="BR85" s="82"/>
      <c r="BS85" s="82" t="str">
        <f t="shared" si="20"/>
        <v/>
      </c>
      <c r="BT85" s="53" t="str">
        <f t="shared" si="21"/>
        <v/>
      </c>
      <c r="BU85" s="53" t="s">
        <v>50</v>
      </c>
      <c r="BV85" s="84" t="s">
        <v>1870</v>
      </c>
      <c r="BW85" s="53"/>
      <c r="BX85" s="53" t="s">
        <v>1871</v>
      </c>
      <c r="BY85" s="53">
        <v>1</v>
      </c>
      <c r="BZ85" s="83">
        <v>46169</v>
      </c>
      <c r="CA85" s="53"/>
      <c r="CB85" s="53"/>
    </row>
    <row r="86" spans="3:80" ht="14.25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8"/>
        <v>1</v>
      </c>
      <c r="M86" s="26">
        <f t="shared" si="19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67" t="e">
        <f>SUMIFS([1]Up!$J:$J,[1]Up!$D:$D,D86)</f>
        <v>#VALUE!</v>
      </c>
      <c r="BR86" s="82"/>
      <c r="BS86" s="82" t="str">
        <f t="shared" si="20"/>
        <v/>
      </c>
      <c r="BT86" s="53" t="str">
        <f t="shared" si="21"/>
        <v/>
      </c>
      <c r="BU86" s="53" t="s">
        <v>50</v>
      </c>
      <c r="BV86" s="53" t="s">
        <v>1932</v>
      </c>
      <c r="BW86" s="53"/>
      <c r="BX86" s="53" t="s">
        <v>1933</v>
      </c>
      <c r="BY86" s="53">
        <v>1</v>
      </c>
      <c r="BZ86" s="83">
        <v>46169</v>
      </c>
      <c r="CA86" s="53"/>
      <c r="CB86" s="53"/>
    </row>
    <row r="87" spans="3:80" ht="14.25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8"/>
        <v>1</v>
      </c>
      <c r="M87" s="26">
        <f t="shared" si="19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67" t="e">
        <f>SUMIFS([1]Up!$J:$J,[1]Up!$D:$D,D87)</f>
        <v>#VALUE!</v>
      </c>
      <c r="BR87" s="82"/>
      <c r="BS87" s="82" t="str">
        <f t="shared" si="20"/>
        <v>PL6</v>
      </c>
      <c r="BT87" s="53" t="str">
        <f t="shared" si="21"/>
        <v/>
      </c>
      <c r="BU87" s="53" t="s">
        <v>50</v>
      </c>
      <c r="BV87" s="84" t="s">
        <v>1780</v>
      </c>
      <c r="BW87" s="53"/>
      <c r="BX87" s="53" t="s">
        <v>1781</v>
      </c>
      <c r="BY87" s="53">
        <v>1</v>
      </c>
      <c r="BZ87" s="83">
        <v>46169</v>
      </c>
      <c r="CA87" s="53"/>
      <c r="CB87" s="53"/>
    </row>
    <row r="88" spans="3:80" ht="14.25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8"/>
        <v>2</v>
      </c>
      <c r="M88" s="26">
        <f t="shared" si="19"/>
        <v>6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67" t="e">
        <f>SUMIFS([1]Up!$J:$J,[1]Up!$D:$D,D88)</f>
        <v>#VALUE!</v>
      </c>
      <c r="BR88" s="82"/>
      <c r="BS88" s="82" t="str">
        <f t="shared" si="20"/>
        <v>PL10</v>
      </c>
      <c r="BT88" s="53" t="str">
        <f t="shared" si="21"/>
        <v/>
      </c>
      <c r="BU88" s="53" t="s">
        <v>61</v>
      </c>
      <c r="BV88" s="84" t="s">
        <v>1789</v>
      </c>
      <c r="BW88" s="53"/>
      <c r="BX88" s="53" t="s">
        <v>1790</v>
      </c>
      <c r="BY88" s="53">
        <v>8</v>
      </c>
      <c r="BZ88" s="83">
        <v>46169</v>
      </c>
      <c r="CA88" s="53"/>
      <c r="CB88" s="53"/>
    </row>
    <row r="89" spans="3:80" ht="14.25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8"/>
        <v>4</v>
      </c>
      <c r="M89" s="26">
        <f t="shared" si="19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67" t="e">
        <f>SUMIFS([1]Up!$J:$J,[1]Up!$D:$D,D89)</f>
        <v>#VALUE!</v>
      </c>
      <c r="BR89" s="82"/>
      <c r="BS89" s="82" t="str">
        <f t="shared" si="20"/>
        <v/>
      </c>
      <c r="BT89" s="53" t="str">
        <f t="shared" si="21"/>
        <v/>
      </c>
      <c r="BU89" s="53" t="s">
        <v>61</v>
      </c>
      <c r="BV89" s="53" t="s">
        <v>1844</v>
      </c>
      <c r="BW89" s="53"/>
      <c r="BX89" s="53" t="s">
        <v>1845</v>
      </c>
      <c r="BY89" s="53">
        <v>4</v>
      </c>
      <c r="BZ89" s="83">
        <v>46169</v>
      </c>
      <c r="CA89" s="53"/>
      <c r="CB89" s="53"/>
    </row>
    <row r="90" spans="3:80" ht="14.25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8"/>
        <v>0</v>
      </c>
      <c r="M90" s="26">
        <f t="shared" si="19"/>
        <v>308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67" t="e">
        <f>SUMIFS([1]Up!$J:$J,[1]Up!$D:$D,D90)</f>
        <v>#VALUE!</v>
      </c>
      <c r="BR90" s="82"/>
      <c r="BS90" s="82" t="str">
        <f t="shared" si="20"/>
        <v/>
      </c>
      <c r="BT90" s="53" t="str">
        <f t="shared" si="21"/>
        <v/>
      </c>
      <c r="BU90" s="53" t="s">
        <v>75</v>
      </c>
      <c r="BV90" s="53"/>
      <c r="BW90" s="53"/>
      <c r="BX90" s="53"/>
      <c r="BY90" s="53"/>
      <c r="BZ90" s="83"/>
      <c r="CA90" s="53"/>
      <c r="CB90" s="53"/>
    </row>
    <row r="91" spans="3:80" ht="14.25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8"/>
        <v>154</v>
      </c>
      <c r="M91" s="26">
        <f t="shared" si="19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67" t="e">
        <f>SUMIFS([1]Up!$J:$J,[1]Up!$D:$D,D91)</f>
        <v>#VALUE!</v>
      </c>
      <c r="BR91" s="82"/>
      <c r="BS91" s="82" t="str">
        <f t="shared" si="20"/>
        <v/>
      </c>
      <c r="BT91" s="53" t="str">
        <f t="shared" si="21"/>
        <v/>
      </c>
      <c r="BU91" s="53" t="s">
        <v>75</v>
      </c>
      <c r="BV91" s="53"/>
      <c r="BW91" s="53"/>
      <c r="BX91" s="53"/>
      <c r="BY91" s="53"/>
      <c r="BZ91" s="83"/>
      <c r="CA91" s="53"/>
      <c r="CB91" s="53"/>
    </row>
    <row r="92" spans="3:80" ht="14.25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8"/>
        <v>1</v>
      </c>
      <c r="M92" s="26">
        <f t="shared" si="19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67" t="e">
        <f>SUMIFS([1]Up!$J:$J,[1]Up!$D:$D,D92)</f>
        <v>#VALUE!</v>
      </c>
      <c r="BR92" s="82"/>
      <c r="BS92" s="82" t="str">
        <f t="shared" si="20"/>
        <v>PL6</v>
      </c>
      <c r="BT92" s="53" t="str">
        <f t="shared" si="21"/>
        <v/>
      </c>
      <c r="BU92" s="53" t="s">
        <v>50</v>
      </c>
      <c r="BV92" s="84" t="s">
        <v>1780</v>
      </c>
      <c r="BW92" s="53"/>
      <c r="BX92" s="53" t="s">
        <v>1781</v>
      </c>
      <c r="BY92" s="53">
        <v>1</v>
      </c>
      <c r="BZ92" s="83">
        <v>46169</v>
      </c>
      <c r="CA92" s="53"/>
      <c r="CB92" s="53"/>
    </row>
    <row r="93" spans="3:80" ht="14.25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8"/>
        <v>2</v>
      </c>
      <c r="M93" s="26">
        <f t="shared" si="19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67" t="e">
        <f>SUMIFS([1]Up!$J:$J,[1]Up!$D:$D,D93)</f>
        <v>#VALUE!</v>
      </c>
      <c r="BR93" s="82"/>
      <c r="BS93" s="82" t="str">
        <f t="shared" si="20"/>
        <v>PL6</v>
      </c>
      <c r="BT93" s="53" t="str">
        <f t="shared" si="21"/>
        <v/>
      </c>
      <c r="BU93" s="53" t="s">
        <v>50</v>
      </c>
      <c r="BV93" s="84" t="s">
        <v>1780</v>
      </c>
      <c r="BW93" s="53"/>
      <c r="BX93" s="53" t="s">
        <v>1781</v>
      </c>
      <c r="BY93" s="53">
        <v>2</v>
      </c>
      <c r="BZ93" s="83">
        <v>46169</v>
      </c>
      <c r="CA93" s="53"/>
      <c r="CB93" s="53"/>
    </row>
    <row r="94" spans="3:80" ht="14.25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2">MIN(SUM(N94:BP94),I94)</f>
        <v>1</v>
      </c>
      <c r="M94" s="26">
        <f t="shared" si="19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67" t="e">
        <f>SUMIFS([1]Up!$J:$J,[1]Up!$D:$D,D94)</f>
        <v>#VALUE!</v>
      </c>
      <c r="BR94" s="82"/>
      <c r="BS94" s="82" t="str">
        <f t="shared" ref="BS94:BS157" si="23">IFERROR(IF(C94="Plate",LEFT(E94,FIND("*",E94,1)-1),""),IF(C94="Plate",LEFT(E94,FIND("x",E94,1)-1),""))</f>
        <v>PL1.2</v>
      </c>
      <c r="BT94" s="53" t="str">
        <f t="shared" ref="BT94:BT157" si="24">IF(ROUND(SUM(N94:BP94)-I94,0)&gt;0,"Thừa "&amp;SUM(N94:BP94)-I94,"")</f>
        <v/>
      </c>
      <c r="BU94" s="53" t="s">
        <v>50</v>
      </c>
      <c r="BV94" s="53" t="s">
        <v>1940</v>
      </c>
      <c r="BW94" s="53"/>
      <c r="BX94" s="53" t="s">
        <v>1941</v>
      </c>
      <c r="BY94" s="53">
        <v>1</v>
      </c>
      <c r="BZ94" s="83">
        <v>46169</v>
      </c>
      <c r="CA94" s="53"/>
      <c r="CB94" s="53"/>
    </row>
    <row r="95" spans="3:80" ht="14.25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2"/>
        <v>0</v>
      </c>
      <c r="M95" s="26">
        <f t="shared" si="19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67" t="e">
        <f>SUMIFS([1]Up!$J:$J,[1]Up!$D:$D,D95)</f>
        <v>#VALUE!</v>
      </c>
      <c r="BR95" s="82"/>
      <c r="BS95" s="82" t="str">
        <f t="shared" si="23"/>
        <v/>
      </c>
      <c r="BT95" s="53" t="str">
        <f t="shared" si="24"/>
        <v/>
      </c>
      <c r="BU95" s="53" t="s">
        <v>75</v>
      </c>
      <c r="BV95" s="53"/>
      <c r="BW95" s="53"/>
      <c r="BX95" s="53"/>
      <c r="BY95" s="53"/>
      <c r="BZ95" s="83"/>
      <c r="CA95" s="53"/>
      <c r="CB95" s="53"/>
    </row>
    <row r="96" spans="3:80" ht="14.25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2"/>
        <v>0</v>
      </c>
      <c r="M96" s="26">
        <f t="shared" si="19"/>
        <v>336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67" t="e">
        <f>SUMIFS([1]Up!$J:$J,[1]Up!$D:$D,D96)</f>
        <v>#VALUE!</v>
      </c>
      <c r="BR96" s="82"/>
      <c r="BS96" s="82" t="str">
        <f t="shared" si="23"/>
        <v/>
      </c>
      <c r="BT96" s="53" t="str">
        <f t="shared" si="24"/>
        <v/>
      </c>
      <c r="BU96" s="53" t="s">
        <v>75</v>
      </c>
      <c r="BV96" s="53"/>
      <c r="BW96" s="53"/>
      <c r="BX96" s="53"/>
      <c r="BY96" s="53"/>
      <c r="BZ96" s="83"/>
      <c r="CA96" s="53"/>
      <c r="CB96" s="53"/>
    </row>
    <row r="97" spans="3:80" ht="14.25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2"/>
        <v>0</v>
      </c>
      <c r="M97" s="26">
        <f t="shared" si="19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67" t="e">
        <f>SUMIFS([1]Up!$J:$J,[1]Up!$D:$D,D97)</f>
        <v>#VALUE!</v>
      </c>
      <c r="BR97" s="82"/>
      <c r="BS97" s="82" t="str">
        <f t="shared" si="23"/>
        <v/>
      </c>
      <c r="BT97" s="53" t="str">
        <f t="shared" si="24"/>
        <v/>
      </c>
      <c r="BU97" s="53" t="s">
        <v>75</v>
      </c>
      <c r="BV97" s="53"/>
      <c r="BW97" s="53"/>
      <c r="BX97" s="53"/>
      <c r="BY97" s="53"/>
      <c r="BZ97" s="83"/>
      <c r="CA97" s="53"/>
      <c r="CB97" s="53"/>
    </row>
    <row r="98" spans="3:80" ht="14.25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2"/>
        <v>0</v>
      </c>
      <c r="M98" s="26">
        <f t="shared" si="19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67" t="e">
        <f>SUMIFS([1]Up!$J:$J,[1]Up!$D:$D,D98)</f>
        <v>#VALUE!</v>
      </c>
      <c r="BR98" s="82"/>
      <c r="BS98" s="82" t="str">
        <f t="shared" si="23"/>
        <v/>
      </c>
      <c r="BT98" s="53" t="str">
        <f t="shared" si="24"/>
        <v/>
      </c>
      <c r="BU98" s="53" t="s">
        <v>75</v>
      </c>
      <c r="BV98" s="53"/>
      <c r="BW98" s="53"/>
      <c r="BX98" s="53"/>
      <c r="BY98" s="53"/>
      <c r="BZ98" s="83"/>
      <c r="CA98" s="53"/>
      <c r="CB98" s="53"/>
    </row>
    <row r="99" spans="3:80" ht="14.25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2"/>
        <v>0</v>
      </c>
      <c r="M99" s="26">
        <f t="shared" si="19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67" t="e">
        <f>SUMIFS([1]Up!$J:$J,[1]Up!$D:$D,D99)</f>
        <v>#VALUE!</v>
      </c>
      <c r="BR99" s="82"/>
      <c r="BS99" s="82" t="str">
        <f t="shared" si="23"/>
        <v/>
      </c>
      <c r="BT99" s="53" t="str">
        <f t="shared" si="24"/>
        <v/>
      </c>
      <c r="BU99" s="53" t="s">
        <v>50</v>
      </c>
      <c r="BV99" s="53"/>
      <c r="BW99" s="53"/>
      <c r="BX99" s="53" t="s">
        <v>1681</v>
      </c>
      <c r="BY99" s="53">
        <v>1</v>
      </c>
      <c r="BZ99" s="83"/>
      <c r="CA99" s="53"/>
      <c r="CB99" s="53"/>
    </row>
    <row r="100" spans="3:80" ht="14.25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2"/>
        <v>3</v>
      </c>
      <c r="M100" s="26">
        <f t="shared" si="19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67" t="e">
        <f>SUMIFS([1]Up!$J:$J,[1]Up!$D:$D,D100)</f>
        <v>#VALUE!</v>
      </c>
      <c r="BR100" s="82"/>
      <c r="BS100" s="82" t="str">
        <f t="shared" si="23"/>
        <v>PL10</v>
      </c>
      <c r="BT100" s="53" t="str">
        <f t="shared" si="24"/>
        <v/>
      </c>
      <c r="BU100" s="53" t="s">
        <v>50</v>
      </c>
      <c r="BV100" s="53" t="s">
        <v>3899</v>
      </c>
      <c r="BW100" s="53"/>
      <c r="BX100" s="53" t="s">
        <v>3900</v>
      </c>
      <c r="BY100" s="53">
        <v>3</v>
      </c>
      <c r="BZ100" s="83">
        <v>46191</v>
      </c>
      <c r="CA100" s="53"/>
      <c r="CB100" s="53"/>
    </row>
    <row r="101" spans="3:80" ht="14.25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2"/>
        <v>26</v>
      </c>
      <c r="M101" s="26">
        <f t="shared" si="19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67" t="e">
        <f>SUMIFS([1]Up!$J:$J,[1]Up!$D:$D,D101)</f>
        <v>#VALUE!</v>
      </c>
      <c r="BR101" s="82"/>
      <c r="BS101" s="82" t="str">
        <f t="shared" si="23"/>
        <v>PL6</v>
      </c>
      <c r="BT101" s="53" t="str">
        <f t="shared" si="24"/>
        <v/>
      </c>
      <c r="BU101" s="53" t="s">
        <v>50</v>
      </c>
      <c r="BV101" s="84" t="s">
        <v>3916</v>
      </c>
      <c r="BW101" s="53"/>
      <c r="BX101" s="53" t="s">
        <v>3917</v>
      </c>
      <c r="BY101" s="53">
        <v>26</v>
      </c>
      <c r="BZ101" s="83">
        <v>46191</v>
      </c>
      <c r="CA101" s="53"/>
      <c r="CB101" s="53"/>
    </row>
    <row r="102" spans="3:80" ht="14.25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2"/>
        <v>3</v>
      </c>
      <c r="M102" s="26">
        <f t="shared" si="19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67" t="e">
        <f>SUMIFS([1]Up!$J:$J,[1]Up!$D:$D,D102)</f>
        <v>#VALUE!</v>
      </c>
      <c r="BR102" s="82"/>
      <c r="BS102" s="82" t="str">
        <f t="shared" si="23"/>
        <v>PL10</v>
      </c>
      <c r="BT102" s="53" t="str">
        <f t="shared" si="24"/>
        <v/>
      </c>
      <c r="BU102" s="53" t="s">
        <v>50</v>
      </c>
      <c r="BV102" s="53"/>
      <c r="BW102" s="53"/>
      <c r="BX102" s="53"/>
      <c r="BY102" s="53"/>
      <c r="BZ102" s="83"/>
      <c r="CA102" s="53"/>
      <c r="CB102" s="53"/>
    </row>
    <row r="103" spans="3:80" ht="14.25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2"/>
        <v>0</v>
      </c>
      <c r="M103" s="26">
        <f t="shared" si="19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67" t="e">
        <f>SUMIFS([1]Up!$J:$J,[1]Up!$D:$D,D103)</f>
        <v>#VALUE!</v>
      </c>
      <c r="BR103" s="82"/>
      <c r="BS103" s="82" t="str">
        <f t="shared" si="23"/>
        <v/>
      </c>
      <c r="BT103" s="53" t="str">
        <f t="shared" si="24"/>
        <v/>
      </c>
      <c r="BU103" s="53" t="s">
        <v>50</v>
      </c>
      <c r="BV103" s="53"/>
      <c r="BW103" s="53"/>
      <c r="BX103" s="53" t="s">
        <v>1681</v>
      </c>
      <c r="BY103" s="53">
        <v>1</v>
      </c>
      <c r="BZ103" s="83"/>
      <c r="CA103" s="53"/>
      <c r="CB103" s="53"/>
    </row>
    <row r="104" spans="3:80" ht="14.25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2"/>
        <v>4</v>
      </c>
      <c r="M104" s="26">
        <f t="shared" si="19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67" t="e">
        <f>SUMIFS([1]Up!$J:$J,[1]Up!$D:$D,D104)</f>
        <v>#VALUE!</v>
      </c>
      <c r="BR104" s="82"/>
      <c r="BS104" s="82" t="str">
        <f t="shared" si="23"/>
        <v>PL10</v>
      </c>
      <c r="BT104" s="53" t="str">
        <f t="shared" si="24"/>
        <v/>
      </c>
      <c r="BU104" s="53" t="s">
        <v>50</v>
      </c>
      <c r="BV104" s="53" t="s">
        <v>3899</v>
      </c>
      <c r="BW104" s="53"/>
      <c r="BX104" s="53" t="s">
        <v>3900</v>
      </c>
      <c r="BY104" s="53">
        <v>4</v>
      </c>
      <c r="BZ104" s="83">
        <v>46191</v>
      </c>
      <c r="CA104" s="53"/>
      <c r="CB104" s="53"/>
    </row>
    <row r="105" spans="3:80" ht="14.25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2"/>
        <v>1</v>
      </c>
      <c r="M105" s="26">
        <f t="shared" si="19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67" t="e">
        <f>SUMIFS([1]Up!$J:$J,[1]Up!$D:$D,D105)</f>
        <v>#VALUE!</v>
      </c>
      <c r="BR105" s="82"/>
      <c r="BS105" s="82" t="str">
        <f t="shared" si="23"/>
        <v>PL12</v>
      </c>
      <c r="BT105" s="53" t="str">
        <f t="shared" si="24"/>
        <v/>
      </c>
      <c r="BU105" s="53" t="s">
        <v>50</v>
      </c>
      <c r="BV105" s="53" t="s">
        <v>3922</v>
      </c>
      <c r="BW105" s="53"/>
      <c r="BX105" s="53" t="s">
        <v>3923</v>
      </c>
      <c r="BY105" s="53">
        <v>1</v>
      </c>
      <c r="BZ105" s="83">
        <v>46191</v>
      </c>
      <c r="CA105" s="53"/>
      <c r="CB105" s="53"/>
    </row>
    <row r="106" spans="3:80" ht="14.25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2"/>
        <v>2</v>
      </c>
      <c r="M106" s="26">
        <f t="shared" si="19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67" t="e">
        <f>SUMIFS([1]Up!$J:$J,[1]Up!$D:$D,D106)</f>
        <v>#VALUE!</v>
      </c>
      <c r="BR106" s="82"/>
      <c r="BS106" s="82" t="str">
        <f t="shared" si="23"/>
        <v>PL12</v>
      </c>
      <c r="BT106" s="53" t="str">
        <f t="shared" si="24"/>
        <v/>
      </c>
      <c r="BU106" s="53" t="s">
        <v>50</v>
      </c>
      <c r="BV106" s="53" t="s">
        <v>3922</v>
      </c>
      <c r="BW106" s="53"/>
      <c r="BX106" s="53" t="s">
        <v>3923</v>
      </c>
      <c r="BY106" s="53">
        <v>2</v>
      </c>
      <c r="BZ106" s="83">
        <v>46191</v>
      </c>
      <c r="CA106" s="53"/>
      <c r="CB106" s="53"/>
    </row>
    <row r="107" spans="3:80" ht="14.25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2"/>
        <v>30</v>
      </c>
      <c r="M107" s="26">
        <f t="shared" si="19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67" t="e">
        <f>SUMIFS([1]Up!$J:$J,[1]Up!$D:$D,D107)</f>
        <v>#VALUE!</v>
      </c>
      <c r="BR107" s="82"/>
      <c r="BS107" s="82" t="str">
        <f t="shared" si="23"/>
        <v>PL6</v>
      </c>
      <c r="BT107" s="53" t="str">
        <f t="shared" si="24"/>
        <v/>
      </c>
      <c r="BU107" s="53" t="s">
        <v>50</v>
      </c>
      <c r="BV107" s="84" t="s">
        <v>3916</v>
      </c>
      <c r="BW107" s="53"/>
      <c r="BX107" s="53" t="s">
        <v>3917</v>
      </c>
      <c r="BY107" s="53">
        <v>30</v>
      </c>
      <c r="BZ107" s="83">
        <v>46191</v>
      </c>
      <c r="CA107" s="53"/>
      <c r="CB107" s="53"/>
    </row>
    <row r="108" spans="3:80" ht="14.25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2"/>
        <v>4</v>
      </c>
      <c r="M108" s="26">
        <f t="shared" si="19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67" t="e">
        <f>SUMIFS([1]Up!$J:$J,[1]Up!$D:$D,D108)</f>
        <v>#VALUE!</v>
      </c>
      <c r="BR108" s="82"/>
      <c r="BS108" s="82" t="str">
        <f t="shared" si="23"/>
        <v>PL10</v>
      </c>
      <c r="BT108" s="53" t="str">
        <f t="shared" si="24"/>
        <v/>
      </c>
      <c r="BU108" s="53" t="s">
        <v>50</v>
      </c>
      <c r="BV108" s="53"/>
      <c r="BW108" s="53"/>
      <c r="BX108" s="53"/>
      <c r="BY108" s="53"/>
      <c r="BZ108" s="83"/>
      <c r="CA108" s="53"/>
      <c r="CB108" s="53"/>
    </row>
    <row r="109" spans="3:80" ht="14.25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2"/>
        <v>0</v>
      </c>
      <c r="M109" s="26">
        <f t="shared" si="19"/>
        <v>3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67" t="e">
        <f>SUMIFS([1]Up!$J:$J,[1]Up!$D:$D,D109)</f>
        <v>#VALUE!</v>
      </c>
      <c r="BR109" s="82"/>
      <c r="BS109" s="82" t="str">
        <f t="shared" si="23"/>
        <v/>
      </c>
      <c r="BT109" s="53" t="str">
        <f t="shared" si="24"/>
        <v/>
      </c>
      <c r="BU109" s="53" t="s">
        <v>96</v>
      </c>
      <c r="BV109" s="53"/>
      <c r="BW109" s="53"/>
      <c r="BX109" s="53" t="s">
        <v>1681</v>
      </c>
      <c r="BY109" s="53">
        <v>3</v>
      </c>
      <c r="BZ109" s="83"/>
      <c r="CA109" s="53"/>
      <c r="CB109" s="53"/>
    </row>
    <row r="110" spans="3:80" ht="14.25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2"/>
        <v>0</v>
      </c>
      <c r="M110" s="26">
        <f t="shared" si="19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67" t="e">
        <f>SUMIFS([1]Up!$J:$J,[1]Up!$D:$D,D110)</f>
        <v>#VALUE!</v>
      </c>
      <c r="BR110" s="82"/>
      <c r="BS110" s="82" t="str">
        <f t="shared" si="23"/>
        <v/>
      </c>
      <c r="BT110" s="53" t="str">
        <f t="shared" si="24"/>
        <v/>
      </c>
      <c r="BU110" s="53" t="s">
        <v>50</v>
      </c>
      <c r="BV110" s="53"/>
      <c r="BW110" s="53"/>
      <c r="BX110" s="53" t="s">
        <v>1681</v>
      </c>
      <c r="BY110" s="53">
        <v>2</v>
      </c>
      <c r="BZ110" s="83"/>
      <c r="CA110" s="53"/>
      <c r="CB110" s="53"/>
    </row>
    <row r="111" spans="3:80" ht="14.25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2"/>
        <v>12</v>
      </c>
      <c r="M111" s="26">
        <f t="shared" si="19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67" t="e">
        <f>SUMIFS([1]Up!$J:$J,[1]Up!$D:$D,D111)</f>
        <v>#VALUE!</v>
      </c>
      <c r="BR111" s="82"/>
      <c r="BS111" s="82" t="str">
        <f t="shared" si="23"/>
        <v>PL10</v>
      </c>
      <c r="BT111" s="53" t="str">
        <f t="shared" si="24"/>
        <v/>
      </c>
      <c r="BU111" s="53" t="s">
        <v>50</v>
      </c>
      <c r="BV111" s="53" t="s">
        <v>3899</v>
      </c>
      <c r="BW111" s="53"/>
      <c r="BX111" s="53" t="s">
        <v>3900</v>
      </c>
      <c r="BY111" s="53">
        <v>12</v>
      </c>
      <c r="BZ111" s="83">
        <v>46191</v>
      </c>
      <c r="CA111" s="53"/>
      <c r="CB111" s="53"/>
    </row>
    <row r="112" spans="3:80" ht="14.25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2"/>
        <v>104</v>
      </c>
      <c r="M112" s="26">
        <f t="shared" si="19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67" t="e">
        <f>SUMIFS([1]Up!$J:$J,[1]Up!$D:$D,D112)</f>
        <v>#VALUE!</v>
      </c>
      <c r="BR112" s="82"/>
      <c r="BS112" s="82" t="str">
        <f t="shared" si="23"/>
        <v>PL6</v>
      </c>
      <c r="BT112" s="53" t="str">
        <f t="shared" si="24"/>
        <v/>
      </c>
      <c r="BU112" s="53" t="s">
        <v>50</v>
      </c>
      <c r="BV112" s="84" t="s">
        <v>3916</v>
      </c>
      <c r="BW112" s="53"/>
      <c r="BX112" s="53" t="s">
        <v>3917</v>
      </c>
      <c r="BY112" s="53">
        <v>104</v>
      </c>
      <c r="BZ112" s="83">
        <v>46191</v>
      </c>
      <c r="CA112" s="53"/>
      <c r="CB112" s="53"/>
    </row>
    <row r="113" spans="3:80" ht="14.25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2"/>
        <v>0</v>
      </c>
      <c r="M113" s="26">
        <f t="shared" si="19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67" t="e">
        <f>SUMIFS([1]Up!$J:$J,[1]Up!$D:$D,D113)</f>
        <v>#VALUE!</v>
      </c>
      <c r="BR113" s="82"/>
      <c r="BS113" s="82" t="str">
        <f t="shared" si="23"/>
        <v/>
      </c>
      <c r="BT113" s="53" t="str">
        <f t="shared" si="24"/>
        <v/>
      </c>
      <c r="BU113" s="53"/>
      <c r="BV113" s="53"/>
      <c r="BW113" s="53"/>
      <c r="BX113" s="53"/>
      <c r="BY113" s="53"/>
      <c r="BZ113" s="83"/>
      <c r="CA113" s="53"/>
      <c r="CB113" s="53"/>
    </row>
    <row r="114" spans="3:80" ht="14.25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2"/>
        <v>0</v>
      </c>
      <c r="M114" s="26">
        <f t="shared" ref="M114" si="25">MAX(0,I114-L114)</f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67" t="e">
        <f>SUMIFS([1]Up!$J:$J,[1]Up!$D:$D,D114)</f>
        <v>#VALUE!</v>
      </c>
      <c r="BR114" s="82"/>
      <c r="BS114" s="82" t="str">
        <f t="shared" si="23"/>
        <v/>
      </c>
      <c r="BT114" s="53" t="str">
        <f t="shared" si="24"/>
        <v/>
      </c>
      <c r="BU114" s="53" t="s">
        <v>96</v>
      </c>
      <c r="BV114" s="53"/>
      <c r="BW114" s="53"/>
      <c r="BX114" s="53" t="s">
        <v>1681</v>
      </c>
      <c r="BY114" s="53">
        <v>1</v>
      </c>
      <c r="BZ114" s="83"/>
      <c r="CA114" s="53"/>
      <c r="CB114" s="53"/>
    </row>
    <row r="115" spans="3:80" ht="14.25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2"/>
        <v>8</v>
      </c>
      <c r="M115" s="26">
        <f t="shared" si="19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67" t="e">
        <f>SUMIFS([1]Up!$J:$J,[1]Up!$D:$D,D115)</f>
        <v>#VALUE!</v>
      </c>
      <c r="BR115" s="82"/>
      <c r="BS115" s="82" t="str">
        <f t="shared" si="23"/>
        <v>PL10</v>
      </c>
      <c r="BT115" s="53" t="str">
        <f t="shared" si="24"/>
        <v/>
      </c>
      <c r="BU115" s="53" t="s">
        <v>50</v>
      </c>
      <c r="BV115" s="53" t="s">
        <v>3899</v>
      </c>
      <c r="BW115" s="53"/>
      <c r="BX115" s="53" t="s">
        <v>3900</v>
      </c>
      <c r="BY115" s="53">
        <v>8</v>
      </c>
      <c r="BZ115" s="83">
        <v>46191</v>
      </c>
      <c r="CA115" s="53"/>
      <c r="CB115" s="53"/>
    </row>
    <row r="116" spans="3:80" ht="14.25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2"/>
        <v>2</v>
      </c>
      <c r="M116" s="26">
        <f t="shared" si="19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67" t="e">
        <f>SUMIFS([1]Up!$J:$J,[1]Up!$D:$D,D116)</f>
        <v>#VALUE!</v>
      </c>
      <c r="BR116" s="82"/>
      <c r="BS116" s="82" t="str">
        <f t="shared" si="23"/>
        <v>PL12</v>
      </c>
      <c r="BT116" s="53" t="str">
        <f t="shared" si="24"/>
        <v/>
      </c>
      <c r="BU116" s="53" t="s">
        <v>50</v>
      </c>
      <c r="BV116" s="53" t="s">
        <v>3922</v>
      </c>
      <c r="BW116" s="53"/>
      <c r="BX116" s="53" t="s">
        <v>3923</v>
      </c>
      <c r="BY116" s="53">
        <v>2</v>
      </c>
      <c r="BZ116" s="83">
        <v>46191</v>
      </c>
      <c r="CA116" s="53"/>
      <c r="CB116" s="53"/>
    </row>
    <row r="117" spans="3:80" ht="14.25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2"/>
        <v>4</v>
      </c>
      <c r="M117" s="26">
        <f t="shared" si="19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67" t="e">
        <f>SUMIFS([1]Up!$J:$J,[1]Up!$D:$D,D117)</f>
        <v>#VALUE!</v>
      </c>
      <c r="BR117" s="82"/>
      <c r="BS117" s="82" t="str">
        <f t="shared" si="23"/>
        <v>PL12</v>
      </c>
      <c r="BT117" s="53" t="str">
        <f t="shared" si="24"/>
        <v/>
      </c>
      <c r="BU117" s="53" t="s">
        <v>50</v>
      </c>
      <c r="BV117" s="53" t="s">
        <v>3922</v>
      </c>
      <c r="BW117" s="53"/>
      <c r="BX117" s="53" t="s">
        <v>3923</v>
      </c>
      <c r="BY117" s="53">
        <v>4</v>
      </c>
      <c r="BZ117" s="83">
        <v>46191</v>
      </c>
      <c r="CA117" s="53"/>
      <c r="CB117" s="53"/>
    </row>
    <row r="118" spans="3:80" ht="14.25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2"/>
        <v>60</v>
      </c>
      <c r="M118" s="26">
        <f t="shared" si="19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67" t="e">
        <f>SUMIFS([1]Up!$J:$J,[1]Up!$D:$D,D118)</f>
        <v>#VALUE!</v>
      </c>
      <c r="BR118" s="82"/>
      <c r="BS118" s="82" t="str">
        <f t="shared" si="23"/>
        <v>PL6</v>
      </c>
      <c r="BT118" s="53" t="str">
        <f t="shared" si="24"/>
        <v/>
      </c>
      <c r="BU118" s="53" t="s">
        <v>50</v>
      </c>
      <c r="BV118" s="84" t="s">
        <v>3916</v>
      </c>
      <c r="BW118" s="53"/>
      <c r="BX118" s="53" t="s">
        <v>3917</v>
      </c>
      <c r="BY118" s="53">
        <v>60</v>
      </c>
      <c r="BZ118" s="83">
        <v>46191</v>
      </c>
      <c r="CA118" s="53"/>
      <c r="CB118" s="53"/>
    </row>
    <row r="119" spans="3:80" ht="14.25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2"/>
        <v>1</v>
      </c>
      <c r="M119" s="26">
        <f t="shared" si="19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67" t="e">
        <f>SUMIFS([1]Up!$J:$J,[1]Up!$D:$D,D119)</f>
        <v>#VALUE!</v>
      </c>
      <c r="BR119" s="82"/>
      <c r="BS119" s="82" t="str">
        <f t="shared" si="23"/>
        <v>PL6</v>
      </c>
      <c r="BT119" s="53" t="str">
        <f t="shared" si="24"/>
        <v/>
      </c>
      <c r="BU119" s="53" t="s">
        <v>61</v>
      </c>
      <c r="BV119" s="84" t="s">
        <v>3916</v>
      </c>
      <c r="BW119" s="53"/>
      <c r="BX119" s="53" t="s">
        <v>3917</v>
      </c>
      <c r="BY119" s="53">
        <v>1</v>
      </c>
      <c r="BZ119" s="83">
        <v>46191</v>
      </c>
      <c r="CA119" s="53"/>
      <c r="CB119" s="53"/>
    </row>
    <row r="120" spans="3:80" ht="14.25" customHeight="1">
      <c r="C120" s="82" t="s">
        <v>14</v>
      </c>
      <c r="D120" s="82" t="s">
        <v>1071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22"/>
        <v>0</v>
      </c>
      <c r="M120" s="26">
        <f t="shared" si="19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67" t="e">
        <f>SUMIFS([1]Up!$J:$J,[1]Up!$D:$D,D120)</f>
        <v>#VALUE!</v>
      </c>
      <c r="BR120" s="82"/>
      <c r="BS120" s="82" t="str">
        <f t="shared" si="23"/>
        <v>PL6</v>
      </c>
      <c r="BT120" s="53" t="str">
        <f t="shared" si="24"/>
        <v/>
      </c>
      <c r="BU120" s="53" t="s">
        <v>61</v>
      </c>
      <c r="BV120" s="84" t="s">
        <v>3916</v>
      </c>
      <c r="BW120" s="53"/>
      <c r="BX120" s="53" t="s">
        <v>3917</v>
      </c>
      <c r="BY120" s="53">
        <v>1</v>
      </c>
      <c r="BZ120" s="83">
        <v>46191</v>
      </c>
      <c r="CA120" s="53"/>
      <c r="CB120" s="53"/>
    </row>
    <row r="121" spans="3:80" ht="14.25" customHeight="1">
      <c r="C121" s="82"/>
      <c r="D121" s="82" t="s">
        <v>4089</v>
      </c>
      <c r="E121" s="82"/>
      <c r="F121" s="82"/>
      <c r="G121" s="82"/>
      <c r="H121" s="82"/>
      <c r="I121" s="82"/>
      <c r="J121" s="82"/>
      <c r="K121" s="82"/>
      <c r="L121" s="26">
        <f t="shared" si="22"/>
        <v>1</v>
      </c>
      <c r="M121" s="26">
        <f t="shared" ref="M121:M123" si="26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67" t="e">
        <f>SUMIFS([1]Up!$J:$J,[1]Up!$D:$D,D121)</f>
        <v>#VALUE!</v>
      </c>
      <c r="BR121" s="82"/>
      <c r="BS121" s="82" t="str">
        <f t="shared" si="23"/>
        <v/>
      </c>
      <c r="BT121" s="53" t="str">
        <f t="shared" si="24"/>
        <v>Thừa 1</v>
      </c>
      <c r="BU121" s="53"/>
      <c r="BV121" s="84"/>
      <c r="BW121" s="53"/>
      <c r="BX121" s="53"/>
      <c r="BY121" s="53"/>
      <c r="BZ121" s="83"/>
      <c r="CA121" s="53"/>
      <c r="CB121" s="53"/>
    </row>
    <row r="122" spans="3:80" ht="14.25" customHeight="1">
      <c r="C122" s="82" t="s">
        <v>14</v>
      </c>
      <c r="D122" s="82" t="s">
        <v>1072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si="22"/>
        <v>0</v>
      </c>
      <c r="M122" s="26">
        <f t="shared" si="26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67" t="e">
        <f>SUMIFS([1]Up!$J:$J,[1]Up!$D:$D,D122)</f>
        <v>#VALUE!</v>
      </c>
      <c r="BR122" s="82"/>
      <c r="BS122" s="82" t="str">
        <f t="shared" si="23"/>
        <v>PL6</v>
      </c>
      <c r="BT122" s="53" t="str">
        <f t="shared" si="24"/>
        <v/>
      </c>
      <c r="BU122" s="53" t="s">
        <v>61</v>
      </c>
      <c r="BV122" s="84" t="s">
        <v>3916</v>
      </c>
      <c r="BW122" s="53"/>
      <c r="BX122" s="53" t="s">
        <v>3917</v>
      </c>
      <c r="BY122" s="53">
        <v>1</v>
      </c>
      <c r="BZ122" s="83">
        <v>46191</v>
      </c>
      <c r="CA122" s="53"/>
      <c r="CB122" s="53"/>
    </row>
    <row r="123" spans="3:80" ht="14.25" customHeight="1">
      <c r="C123" s="82"/>
      <c r="D123" s="82" t="s">
        <v>4090</v>
      </c>
      <c r="E123" s="82"/>
      <c r="F123" s="82"/>
      <c r="G123" s="82"/>
      <c r="H123" s="82"/>
      <c r="I123" s="82"/>
      <c r="J123" s="82"/>
      <c r="K123" s="82"/>
      <c r="L123" s="26">
        <f t="shared" si="22"/>
        <v>1</v>
      </c>
      <c r="M123" s="26">
        <f t="shared" si="26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67" t="e">
        <f>SUMIFS([1]Up!$J:$J,[1]Up!$D:$D,D123)</f>
        <v>#VALUE!</v>
      </c>
      <c r="BR123" s="82"/>
      <c r="BS123" s="82" t="str">
        <f t="shared" si="23"/>
        <v/>
      </c>
      <c r="BT123" s="53" t="str">
        <f t="shared" si="24"/>
        <v>Thừa 1</v>
      </c>
      <c r="BU123" s="53"/>
      <c r="BV123" s="84"/>
      <c r="BW123" s="53"/>
      <c r="BX123" s="53"/>
      <c r="BY123" s="53"/>
      <c r="BZ123" s="83"/>
      <c r="CA123" s="53"/>
      <c r="CB123" s="53"/>
    </row>
    <row r="124" spans="3:80" ht="14.25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2"/>
        <v>0</v>
      </c>
      <c r="M124" s="26">
        <f t="shared" si="19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67" t="e">
        <f>SUMIFS([1]Up!$J:$J,[1]Up!$D:$D,D124)</f>
        <v>#VALUE!</v>
      </c>
      <c r="BR124" s="82"/>
      <c r="BS124" s="82" t="str">
        <f t="shared" si="23"/>
        <v/>
      </c>
      <c r="BT124" s="53" t="str">
        <f t="shared" si="24"/>
        <v/>
      </c>
      <c r="BU124" s="53" t="s">
        <v>50</v>
      </c>
      <c r="BV124" s="53"/>
      <c r="BW124" s="53"/>
      <c r="BX124" s="53" t="s">
        <v>1681</v>
      </c>
      <c r="BY124" s="53">
        <v>1</v>
      </c>
      <c r="BZ124" s="83"/>
      <c r="CA124" s="53"/>
      <c r="CB124" s="53"/>
    </row>
    <row r="125" spans="3:80" ht="14.25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2"/>
        <v>3</v>
      </c>
      <c r="M125" s="26">
        <f t="shared" si="19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67" t="e">
        <f>SUMIFS([1]Up!$J:$J,[1]Up!$D:$D,D125)</f>
        <v>#VALUE!</v>
      </c>
      <c r="BR125" s="82"/>
      <c r="BS125" s="82" t="str">
        <f t="shared" si="23"/>
        <v>PL10</v>
      </c>
      <c r="BT125" s="53" t="str">
        <f t="shared" si="24"/>
        <v/>
      </c>
      <c r="BU125" s="53" t="s">
        <v>50</v>
      </c>
      <c r="BV125" s="53" t="s">
        <v>3899</v>
      </c>
      <c r="BW125" s="53"/>
      <c r="BX125" s="53" t="s">
        <v>3900</v>
      </c>
      <c r="BY125" s="53">
        <v>3</v>
      </c>
      <c r="BZ125" s="83">
        <v>46191</v>
      </c>
      <c r="CA125" s="53"/>
      <c r="CB125" s="53"/>
    </row>
    <row r="126" spans="3:80" ht="14.25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2"/>
        <v>26</v>
      </c>
      <c r="M126" s="26">
        <f t="shared" si="19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67" t="e">
        <f>SUMIFS([1]Up!$J:$J,[1]Up!$D:$D,D126)</f>
        <v>#VALUE!</v>
      </c>
      <c r="BR126" s="82"/>
      <c r="BS126" s="82" t="str">
        <f t="shared" si="23"/>
        <v>PL6</v>
      </c>
      <c r="BT126" s="53" t="str">
        <f t="shared" si="24"/>
        <v/>
      </c>
      <c r="BU126" s="53" t="s">
        <v>50</v>
      </c>
      <c r="BV126" s="84" t="s">
        <v>3916</v>
      </c>
      <c r="BW126" s="53"/>
      <c r="BX126" s="53" t="s">
        <v>3917</v>
      </c>
      <c r="BY126" s="53">
        <v>26</v>
      </c>
      <c r="BZ126" s="83">
        <v>46191</v>
      </c>
      <c r="CA126" s="53"/>
      <c r="CB126" s="53"/>
    </row>
    <row r="127" spans="3:80" ht="14.25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2"/>
        <v>3</v>
      </c>
      <c r="M127" s="26">
        <f t="shared" ref="M127" si="27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67" t="e">
        <f>SUMIFS([1]Up!$J:$J,[1]Up!$D:$D,D127)</f>
        <v>#VALUE!</v>
      </c>
      <c r="BR127" s="82"/>
      <c r="BS127" s="82" t="str">
        <f t="shared" si="23"/>
        <v>PL10</v>
      </c>
      <c r="BT127" s="53" t="str">
        <f t="shared" si="24"/>
        <v/>
      </c>
      <c r="BU127" s="53" t="s">
        <v>50</v>
      </c>
      <c r="BV127" s="53"/>
      <c r="BW127" s="53"/>
      <c r="BX127" s="53"/>
      <c r="BY127" s="53"/>
      <c r="BZ127" s="83"/>
      <c r="CA127" s="53"/>
      <c r="CB127" s="53"/>
    </row>
    <row r="128" spans="3:80" ht="14.25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2"/>
        <v>0</v>
      </c>
      <c r="M128" s="26">
        <f t="shared" si="19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67" t="e">
        <f>SUMIFS([1]Up!$J:$J,[1]Up!$D:$D,D128)</f>
        <v>#VALUE!</v>
      </c>
      <c r="BR128" s="82"/>
      <c r="BS128" s="82" t="str">
        <f t="shared" si="23"/>
        <v/>
      </c>
      <c r="BT128" s="53" t="str">
        <f t="shared" si="24"/>
        <v/>
      </c>
      <c r="BU128" s="53" t="s">
        <v>96</v>
      </c>
      <c r="BV128" s="53"/>
      <c r="BW128" s="53"/>
      <c r="BX128" s="53" t="s">
        <v>1681</v>
      </c>
      <c r="BY128" s="53">
        <v>2</v>
      </c>
      <c r="BZ128" s="83"/>
      <c r="CA128" s="53"/>
      <c r="CB128" s="53"/>
    </row>
    <row r="129" spans="3:80" ht="14.25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2"/>
        <v>0</v>
      </c>
      <c r="M129" s="26">
        <f t="shared" si="19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67" t="e">
        <f>SUMIFS([1]Up!$J:$J,[1]Up!$D:$D,D129)</f>
        <v>#VALUE!</v>
      </c>
      <c r="BR129" s="82"/>
      <c r="BS129" s="82" t="str">
        <f t="shared" si="23"/>
        <v/>
      </c>
      <c r="BT129" s="53" t="str">
        <f t="shared" si="24"/>
        <v/>
      </c>
      <c r="BU129" s="53" t="s">
        <v>50</v>
      </c>
      <c r="BV129" s="53"/>
      <c r="BW129" s="53"/>
      <c r="BX129" s="53" t="s">
        <v>1681</v>
      </c>
      <c r="BY129" s="53">
        <v>1</v>
      </c>
      <c r="BZ129" s="83"/>
      <c r="CA129" s="53"/>
      <c r="CB129" s="53"/>
    </row>
    <row r="130" spans="3:80" ht="14.25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2"/>
        <v>4</v>
      </c>
      <c r="M130" s="26">
        <f t="shared" si="19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67" t="e">
        <f>SUMIFS([1]Up!$J:$J,[1]Up!$D:$D,D130)</f>
        <v>#VALUE!</v>
      </c>
      <c r="BR130" s="82"/>
      <c r="BS130" s="82" t="str">
        <f t="shared" si="23"/>
        <v>PL10</v>
      </c>
      <c r="BT130" s="53" t="str">
        <f t="shared" si="24"/>
        <v/>
      </c>
      <c r="BU130" s="53" t="s">
        <v>50</v>
      </c>
      <c r="BV130" s="53" t="s">
        <v>3899</v>
      </c>
      <c r="BW130" s="53"/>
      <c r="BX130" s="53" t="s">
        <v>3900</v>
      </c>
      <c r="BY130" s="53">
        <v>4</v>
      </c>
      <c r="BZ130" s="83">
        <v>46191</v>
      </c>
      <c r="CA130" s="53"/>
      <c r="CB130" s="53"/>
    </row>
    <row r="131" spans="3:80" ht="14.25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2"/>
        <v>1</v>
      </c>
      <c r="M131" s="26">
        <f t="shared" si="19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67" t="e">
        <f>SUMIFS([1]Up!$J:$J,[1]Up!$D:$D,D131)</f>
        <v>#VALUE!</v>
      </c>
      <c r="BR131" s="82"/>
      <c r="BS131" s="82" t="str">
        <f t="shared" si="23"/>
        <v>PL12</v>
      </c>
      <c r="BT131" s="53" t="str">
        <f t="shared" si="24"/>
        <v/>
      </c>
      <c r="BU131" s="53" t="s">
        <v>50</v>
      </c>
      <c r="BV131" s="53" t="s">
        <v>3922</v>
      </c>
      <c r="BW131" s="53"/>
      <c r="BX131" s="53" t="s">
        <v>3923</v>
      </c>
      <c r="BY131" s="53">
        <v>1</v>
      </c>
      <c r="BZ131" s="83">
        <v>46191</v>
      </c>
      <c r="CA131" s="53"/>
      <c r="CB131" s="53"/>
    </row>
    <row r="132" spans="3:80" ht="14.25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2"/>
        <v>2</v>
      </c>
      <c r="M132" s="26">
        <f t="shared" si="19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67" t="e">
        <f>SUMIFS([1]Up!$J:$J,[1]Up!$D:$D,D132)</f>
        <v>#VALUE!</v>
      </c>
      <c r="BR132" s="82"/>
      <c r="BS132" s="82" t="str">
        <f t="shared" si="23"/>
        <v>PL12</v>
      </c>
      <c r="BT132" s="53" t="str">
        <f t="shared" si="24"/>
        <v/>
      </c>
      <c r="BU132" s="53" t="s">
        <v>50</v>
      </c>
      <c r="BV132" s="53" t="s">
        <v>3922</v>
      </c>
      <c r="BW132" s="53"/>
      <c r="BX132" s="53" t="s">
        <v>3923</v>
      </c>
      <c r="BY132" s="53">
        <v>2</v>
      </c>
      <c r="BZ132" s="83">
        <v>46191</v>
      </c>
      <c r="CA132" s="53"/>
      <c r="CB132" s="53"/>
    </row>
    <row r="133" spans="3:80" ht="14.25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2"/>
        <v>30</v>
      </c>
      <c r="M133" s="26">
        <f t="shared" si="19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67" t="e">
        <f>SUMIFS([1]Up!$J:$J,[1]Up!$D:$D,D133)</f>
        <v>#VALUE!</v>
      </c>
      <c r="BR133" s="82"/>
      <c r="BS133" s="82" t="str">
        <f t="shared" si="23"/>
        <v>PL6</v>
      </c>
      <c r="BT133" s="53" t="str">
        <f t="shared" si="24"/>
        <v/>
      </c>
      <c r="BU133" s="53" t="s">
        <v>50</v>
      </c>
      <c r="BV133" s="84" t="s">
        <v>3916</v>
      </c>
      <c r="BW133" s="53"/>
      <c r="BX133" s="53" t="s">
        <v>3917</v>
      </c>
      <c r="BY133" s="53">
        <v>30</v>
      </c>
      <c r="BZ133" s="83">
        <v>46191</v>
      </c>
      <c r="CA133" s="53"/>
      <c r="CB133" s="53"/>
    </row>
    <row r="134" spans="3:80" ht="14.25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2"/>
        <v>4</v>
      </c>
      <c r="M134" s="26">
        <f t="shared" ref="M134" si="28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67" t="e">
        <f>SUMIFS([1]Up!$J:$J,[1]Up!$D:$D,D134)</f>
        <v>#VALUE!</v>
      </c>
      <c r="BR134" s="82"/>
      <c r="BS134" s="82" t="str">
        <f t="shared" si="23"/>
        <v>PL10</v>
      </c>
      <c r="BT134" s="53" t="str">
        <f t="shared" si="24"/>
        <v/>
      </c>
      <c r="BU134" s="53" t="s">
        <v>50</v>
      </c>
      <c r="BV134" s="53"/>
      <c r="BW134" s="53"/>
      <c r="BX134" s="53"/>
      <c r="BY134" s="53"/>
      <c r="BZ134" s="83"/>
      <c r="CA134" s="53"/>
      <c r="CB134" s="53"/>
    </row>
    <row r="135" spans="3:80" ht="14.25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2"/>
        <v>0</v>
      </c>
      <c r="M135" s="26">
        <f t="shared" si="19"/>
        <v>7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67" t="e">
        <f>SUMIFS([1]Up!$J:$J,[1]Up!$D:$D,D135)</f>
        <v>#VALUE!</v>
      </c>
      <c r="BR135" s="82"/>
      <c r="BS135" s="82" t="str">
        <f t="shared" si="23"/>
        <v/>
      </c>
      <c r="BT135" s="53" t="str">
        <f t="shared" si="24"/>
        <v/>
      </c>
      <c r="BU135" s="53" t="s">
        <v>50</v>
      </c>
      <c r="BV135" s="53"/>
      <c r="BW135" s="53"/>
      <c r="BX135" s="53" t="s">
        <v>1681</v>
      </c>
      <c r="BY135" s="53">
        <v>7</v>
      </c>
      <c r="BZ135" s="83"/>
      <c r="CA135" s="53"/>
      <c r="CB135" s="53"/>
    </row>
    <row r="136" spans="3:80" ht="14.25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2"/>
        <v>55</v>
      </c>
      <c r="M136" s="26">
        <f t="shared" si="19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67" t="e">
        <f>SUMIFS([1]Up!$J:$J,[1]Up!$D:$D,D136)</f>
        <v>#VALUE!</v>
      </c>
      <c r="BR136" s="82"/>
      <c r="BS136" s="82" t="str">
        <f t="shared" si="23"/>
        <v>PL6</v>
      </c>
      <c r="BT136" s="53" t="str">
        <f t="shared" si="24"/>
        <v/>
      </c>
      <c r="BU136" s="53" t="s">
        <v>50</v>
      </c>
      <c r="BV136" s="84" t="s">
        <v>3916</v>
      </c>
      <c r="BW136" s="53"/>
      <c r="BX136" s="53" t="s">
        <v>3917</v>
      </c>
      <c r="BY136" s="53">
        <v>56</v>
      </c>
      <c r="BZ136" s="83">
        <v>46191</v>
      </c>
      <c r="CA136" s="53"/>
      <c r="CB136" s="53"/>
    </row>
    <row r="137" spans="3:80" ht="14.25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2"/>
        <v>1</v>
      </c>
      <c r="M137" s="26">
        <f t="shared" si="19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67" t="e">
        <f>SUMIFS([1]Up!$J:$J,[1]Up!$D:$D,D137)</f>
        <v>#VALUE!</v>
      </c>
      <c r="BR137" s="82"/>
      <c r="BS137" s="82" t="str">
        <f t="shared" si="23"/>
        <v>PL2</v>
      </c>
      <c r="BT137" s="53" t="str">
        <f t="shared" si="24"/>
        <v/>
      </c>
      <c r="BU137" s="53" t="s">
        <v>50</v>
      </c>
      <c r="BV137" s="84" t="s">
        <v>3971</v>
      </c>
      <c r="BW137" s="53"/>
      <c r="BX137" s="53" t="s">
        <v>3972</v>
      </c>
      <c r="BY137" s="53">
        <v>1</v>
      </c>
      <c r="BZ137" s="83">
        <v>46191</v>
      </c>
      <c r="CA137" s="53"/>
      <c r="CB137" s="53"/>
    </row>
    <row r="138" spans="3:80" ht="14.25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2"/>
        <v>1</v>
      </c>
      <c r="M138" s="26">
        <f t="shared" si="19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67" t="e">
        <f>SUMIFS([1]Up!$J:$J,[1]Up!$D:$D,D138)</f>
        <v>#VALUE!</v>
      </c>
      <c r="BR138" s="82"/>
      <c r="BS138" s="82" t="str">
        <f t="shared" si="23"/>
        <v>PL2</v>
      </c>
      <c r="BT138" s="53" t="str">
        <f t="shared" si="24"/>
        <v/>
      </c>
      <c r="BU138" s="53" t="s">
        <v>61</v>
      </c>
      <c r="BV138" s="84" t="s">
        <v>3971</v>
      </c>
      <c r="BW138" s="53"/>
      <c r="BX138" s="53" t="s">
        <v>3972</v>
      </c>
      <c r="BY138" s="53">
        <v>1</v>
      </c>
      <c r="BZ138" s="83">
        <v>46191</v>
      </c>
      <c r="CA138" s="53"/>
      <c r="CB138" s="53"/>
    </row>
    <row r="139" spans="3:80" ht="14.25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2"/>
        <v>18</v>
      </c>
      <c r="M139" s="26">
        <f t="shared" si="19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67" t="e">
        <f>SUMIFS([1]Up!$J:$J,[1]Up!$D:$D,D139)</f>
        <v>#VALUE!</v>
      </c>
      <c r="BR139" s="82"/>
      <c r="BS139" s="82" t="str">
        <f t="shared" si="23"/>
        <v>PL2</v>
      </c>
      <c r="BT139" s="53" t="str">
        <f t="shared" si="24"/>
        <v/>
      </c>
      <c r="BU139" s="53" t="s">
        <v>50</v>
      </c>
      <c r="BV139" s="84" t="s">
        <v>3971</v>
      </c>
      <c r="BW139" s="53"/>
      <c r="BX139" s="53" t="s">
        <v>3972</v>
      </c>
      <c r="BY139" s="53">
        <v>18</v>
      </c>
      <c r="BZ139" s="83">
        <v>46191</v>
      </c>
      <c r="CA139" s="53"/>
      <c r="CB139" s="53"/>
    </row>
    <row r="140" spans="3:80" ht="14.25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2"/>
        <v>9</v>
      </c>
      <c r="M140" s="26">
        <f t="shared" si="19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67" t="e">
        <f>SUMIFS([1]Up!$J:$J,[1]Up!$D:$D,D140)</f>
        <v>#VALUE!</v>
      </c>
      <c r="BR140" s="82"/>
      <c r="BS140" s="82" t="str">
        <f t="shared" si="23"/>
        <v>PL2</v>
      </c>
      <c r="BT140" s="53" t="str">
        <f t="shared" si="24"/>
        <v/>
      </c>
      <c r="BU140" s="53" t="s">
        <v>61</v>
      </c>
      <c r="BV140" s="84" t="s">
        <v>3971</v>
      </c>
      <c r="BW140" s="53"/>
      <c r="BX140" s="53" t="s">
        <v>3972</v>
      </c>
      <c r="BY140" s="53">
        <v>9</v>
      </c>
      <c r="BZ140" s="83">
        <v>46191</v>
      </c>
      <c r="CA140" s="53"/>
      <c r="CB140" s="53"/>
    </row>
    <row r="141" spans="3:80" ht="14.25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2"/>
        <v>146</v>
      </c>
      <c r="M141" s="26">
        <f t="shared" si="19"/>
        <v>4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67" t="e">
        <f>SUMIFS([1]Up!$J:$J,[1]Up!$D:$D,D141)</f>
        <v>#VALUE!</v>
      </c>
      <c r="BR141" s="82"/>
      <c r="BS141" s="82" t="str">
        <f t="shared" si="23"/>
        <v>PL6</v>
      </c>
      <c r="BT141" s="53" t="str">
        <f t="shared" si="24"/>
        <v/>
      </c>
      <c r="BU141" s="53" t="s">
        <v>50</v>
      </c>
      <c r="BV141" s="84" t="s">
        <v>3916</v>
      </c>
      <c r="BW141" s="53"/>
      <c r="BX141" s="53" t="s">
        <v>3917</v>
      </c>
      <c r="BY141" s="53">
        <v>150</v>
      </c>
      <c r="BZ141" s="83">
        <v>46191</v>
      </c>
      <c r="CA141" s="53"/>
      <c r="CB141" s="53"/>
    </row>
    <row r="142" spans="3:80" ht="14.25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2"/>
        <v>15</v>
      </c>
      <c r="M142" s="26">
        <f t="shared" si="19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67" t="e">
        <f>SUMIFS([1]Up!$J:$J,[1]Up!$D:$D,D142)</f>
        <v>#VALUE!</v>
      </c>
      <c r="BR142" s="82" t="s">
        <v>4082</v>
      </c>
      <c r="BS142" s="82" t="str">
        <f t="shared" si="23"/>
        <v>PL10</v>
      </c>
      <c r="BT142" s="53" t="str">
        <f t="shared" si="24"/>
        <v/>
      </c>
      <c r="BU142" s="53" t="s">
        <v>61</v>
      </c>
      <c r="BV142" s="53"/>
      <c r="BW142" s="53"/>
      <c r="BX142" s="53" t="s">
        <v>1681</v>
      </c>
      <c r="BY142" s="53">
        <v>15</v>
      </c>
      <c r="BZ142" s="83"/>
      <c r="CA142" s="53"/>
      <c r="CB142" s="53"/>
    </row>
    <row r="143" spans="3:80" ht="14.25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2"/>
        <v>1</v>
      </c>
      <c r="M143" s="26">
        <f t="shared" si="19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67" t="e">
        <f>SUMIFS([1]Up!$J:$J,[1]Up!$D:$D,D143)</f>
        <v>#VALUE!</v>
      </c>
      <c r="BR143" s="82" t="s">
        <v>82</v>
      </c>
      <c r="BS143" s="82" t="str">
        <f t="shared" si="23"/>
        <v>PL3</v>
      </c>
      <c r="BT143" s="53" t="str">
        <f t="shared" si="24"/>
        <v>Thừa 1</v>
      </c>
      <c r="BU143" s="53" t="s">
        <v>50</v>
      </c>
      <c r="BV143" s="53"/>
      <c r="BW143" s="53"/>
      <c r="BX143" s="53" t="s">
        <v>1681</v>
      </c>
      <c r="BY143" s="53">
        <v>1</v>
      </c>
      <c r="BZ143" s="83"/>
      <c r="CA143" s="53"/>
      <c r="CB143" s="53"/>
    </row>
    <row r="144" spans="3:80" ht="14.25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2"/>
        <v>0</v>
      </c>
      <c r="M144" s="26">
        <f t="shared" si="19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67" t="e">
        <f>SUMIFS([1]Up!$J:$J,[1]Up!$D:$D,D144)</f>
        <v>#VALUE!</v>
      </c>
      <c r="BR144" s="82"/>
      <c r="BS144" s="82" t="str">
        <f t="shared" si="23"/>
        <v/>
      </c>
      <c r="BT144" s="53" t="str">
        <f t="shared" si="24"/>
        <v/>
      </c>
      <c r="BU144" s="53" t="s">
        <v>50</v>
      </c>
      <c r="BV144" s="53"/>
      <c r="BW144" s="53"/>
      <c r="BX144" s="53" t="s">
        <v>1681</v>
      </c>
      <c r="BY144" s="53">
        <v>1</v>
      </c>
      <c r="BZ144" s="83"/>
      <c r="CA144" s="53"/>
      <c r="CB144" s="53"/>
    </row>
    <row r="145" spans="3:80" ht="14.25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2"/>
        <v>8</v>
      </c>
      <c r="M145" s="26">
        <f t="shared" si="19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67" t="e">
        <f>SUMIFS([1]Up!$J:$J,[1]Up!$D:$D,D145)</f>
        <v>#VALUE!</v>
      </c>
      <c r="BR145" s="82"/>
      <c r="BS145" s="82" t="str">
        <f t="shared" si="23"/>
        <v>PL10</v>
      </c>
      <c r="BT145" s="53" t="str">
        <f t="shared" si="24"/>
        <v/>
      </c>
      <c r="BU145" s="53" t="s">
        <v>50</v>
      </c>
      <c r="BV145" s="53" t="s">
        <v>3899</v>
      </c>
      <c r="BW145" s="53"/>
      <c r="BX145" s="53" t="s">
        <v>3900</v>
      </c>
      <c r="BY145" s="53">
        <v>8</v>
      </c>
      <c r="BZ145" s="83">
        <v>46191</v>
      </c>
      <c r="CA145" s="53"/>
      <c r="CB145" s="53"/>
    </row>
    <row r="146" spans="3:80" ht="14.25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2"/>
        <v>2</v>
      </c>
      <c r="M146" s="26">
        <f t="shared" si="19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67" t="e">
        <f>SUMIFS([1]Up!$J:$J,[1]Up!$D:$D,D146)</f>
        <v>#VALUE!</v>
      </c>
      <c r="BR146" s="82"/>
      <c r="BS146" s="82" t="str">
        <f t="shared" si="23"/>
        <v>PL12</v>
      </c>
      <c r="BT146" s="53" t="str">
        <f t="shared" si="24"/>
        <v/>
      </c>
      <c r="BU146" s="53" t="s">
        <v>50</v>
      </c>
      <c r="BV146" s="53" t="s">
        <v>3922</v>
      </c>
      <c r="BW146" s="53"/>
      <c r="BX146" s="53" t="s">
        <v>3923</v>
      </c>
      <c r="BY146" s="53">
        <v>2</v>
      </c>
      <c r="BZ146" s="83">
        <v>46191</v>
      </c>
      <c r="CA146" s="53"/>
      <c r="CB146" s="53"/>
    </row>
    <row r="147" spans="3:80" ht="14.25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2"/>
        <v>4</v>
      </c>
      <c r="M147" s="26">
        <f t="shared" si="19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67" t="e">
        <f>SUMIFS([1]Up!$J:$J,[1]Up!$D:$D,D147)</f>
        <v>#VALUE!</v>
      </c>
      <c r="BR147" s="82"/>
      <c r="BS147" s="82" t="str">
        <f t="shared" si="23"/>
        <v>PL12</v>
      </c>
      <c r="BT147" s="53" t="str">
        <f t="shared" si="24"/>
        <v/>
      </c>
      <c r="BU147" s="53" t="s">
        <v>50</v>
      </c>
      <c r="BV147" s="53" t="s">
        <v>3922</v>
      </c>
      <c r="BW147" s="53"/>
      <c r="BX147" s="53" t="s">
        <v>3923</v>
      </c>
      <c r="BY147" s="53">
        <v>4</v>
      </c>
      <c r="BZ147" s="83">
        <v>46191</v>
      </c>
      <c r="CA147" s="53"/>
      <c r="CB147" s="53"/>
    </row>
    <row r="148" spans="3:80" ht="14.25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2"/>
        <v>60</v>
      </c>
      <c r="M148" s="26">
        <f t="shared" si="19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67" t="e">
        <f>SUMIFS([1]Up!$J:$J,[1]Up!$D:$D,D148)</f>
        <v>#VALUE!</v>
      </c>
      <c r="BR148" s="82"/>
      <c r="BS148" s="82" t="str">
        <f t="shared" si="23"/>
        <v>PL6</v>
      </c>
      <c r="BT148" s="53" t="str">
        <f t="shared" si="24"/>
        <v/>
      </c>
      <c r="BU148" s="53" t="s">
        <v>50</v>
      </c>
      <c r="BV148" s="84" t="s">
        <v>3916</v>
      </c>
      <c r="BW148" s="53"/>
      <c r="BX148" s="53" t="s">
        <v>3917</v>
      </c>
      <c r="BY148" s="53">
        <v>60</v>
      </c>
      <c r="BZ148" s="83">
        <v>46191</v>
      </c>
      <c r="CA148" s="53"/>
      <c r="CB148" s="53"/>
    </row>
    <row r="149" spans="3:80" ht="14.25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2"/>
        <v>9</v>
      </c>
      <c r="M149" s="26">
        <f t="shared" si="19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67" t="e">
        <f>SUMIFS([1]Up!$J:$J,[1]Up!$D:$D,D149)</f>
        <v>#VALUE!</v>
      </c>
      <c r="BR149" s="82"/>
      <c r="BS149" s="82" t="str">
        <f t="shared" si="23"/>
        <v>PL6</v>
      </c>
      <c r="BT149" s="53" t="str">
        <f t="shared" si="24"/>
        <v/>
      </c>
      <c r="BU149" s="53" t="s">
        <v>50</v>
      </c>
      <c r="BV149" s="84" t="s">
        <v>3916</v>
      </c>
      <c r="BW149" s="53"/>
      <c r="BX149" s="53" t="s">
        <v>3917</v>
      </c>
      <c r="BY149" s="53">
        <v>9</v>
      </c>
      <c r="BZ149" s="83">
        <v>46191</v>
      </c>
      <c r="CA149" s="53"/>
      <c r="CB149" s="53"/>
    </row>
    <row r="150" spans="3:80" ht="14.25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2"/>
        <v>1</v>
      </c>
      <c r="M150" s="26">
        <f t="shared" ref="M150" si="29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67" t="e">
        <f>SUMIFS([1]Up!$J:$J,[1]Up!$D:$D,D150)</f>
        <v>#VALUE!</v>
      </c>
      <c r="BR150" s="82"/>
      <c r="BS150" s="82" t="str">
        <f t="shared" si="23"/>
        <v>PL6</v>
      </c>
      <c r="BT150" s="53" t="str">
        <f t="shared" si="24"/>
        <v/>
      </c>
      <c r="BU150" s="53" t="s">
        <v>50</v>
      </c>
      <c r="BV150" s="53"/>
      <c r="BW150" s="53"/>
      <c r="BX150" s="53"/>
      <c r="BY150" s="53"/>
      <c r="BZ150" s="83"/>
      <c r="CA150" s="53"/>
      <c r="CB150" s="53"/>
    </row>
    <row r="151" spans="3:80" ht="14.25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2"/>
        <v>1</v>
      </c>
      <c r="M151" s="26">
        <f t="shared" si="19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67" t="e">
        <f>SUMIFS([1]Up!$J:$J,[1]Up!$D:$D,D151)</f>
        <v>#VALUE!</v>
      </c>
      <c r="BR151" s="82" t="s">
        <v>4082</v>
      </c>
      <c r="BS151" s="82" t="str">
        <f t="shared" si="23"/>
        <v>PL10</v>
      </c>
      <c r="BT151" s="53" t="str">
        <f t="shared" si="24"/>
        <v/>
      </c>
      <c r="BU151" s="53" t="s">
        <v>61</v>
      </c>
      <c r="BV151" s="53"/>
      <c r="BW151" s="53"/>
      <c r="BX151" s="53" t="s">
        <v>1681</v>
      </c>
      <c r="BY151" s="53">
        <v>1</v>
      </c>
      <c r="BZ151" s="83"/>
      <c r="CA151" s="53"/>
      <c r="CB151" s="53"/>
    </row>
    <row r="152" spans="3:80" ht="14.25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2"/>
        <v>1</v>
      </c>
      <c r="M152" s="26">
        <f t="shared" si="19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67" t="e">
        <f>SUMIFS([1]Up!$J:$J,[1]Up!$D:$D,D152)</f>
        <v>#VALUE!</v>
      </c>
      <c r="BR152" s="82" t="s">
        <v>82</v>
      </c>
      <c r="BS152" s="82" t="str">
        <f t="shared" si="23"/>
        <v>PL3</v>
      </c>
      <c r="BT152" s="53" t="str">
        <f t="shared" si="24"/>
        <v>Thừa 1</v>
      </c>
      <c r="BU152" s="53" t="s">
        <v>50</v>
      </c>
      <c r="BV152" s="53"/>
      <c r="BW152" s="53"/>
      <c r="BX152" s="53" t="s">
        <v>1681</v>
      </c>
      <c r="BY152" s="53">
        <v>1</v>
      </c>
      <c r="BZ152" s="83"/>
      <c r="CA152" s="53"/>
      <c r="CB152" s="53"/>
    </row>
    <row r="153" spans="3:80" ht="14.25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2"/>
        <v>1</v>
      </c>
      <c r="M153" s="26">
        <f t="shared" si="19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67" t="e">
        <f>SUMIFS([1]Up!$J:$J,[1]Up!$D:$D,D153)</f>
        <v>#VALUE!</v>
      </c>
      <c r="BR153" s="82" t="s">
        <v>82</v>
      </c>
      <c r="BS153" s="82" t="str">
        <f t="shared" si="23"/>
        <v>PL3</v>
      </c>
      <c r="BT153" s="53" t="str">
        <f t="shared" si="24"/>
        <v>Thừa 1</v>
      </c>
      <c r="BU153" s="53" t="s">
        <v>50</v>
      </c>
      <c r="BV153" s="53"/>
      <c r="BW153" s="53"/>
      <c r="BX153" s="53" t="s">
        <v>1681</v>
      </c>
      <c r="BY153" s="53">
        <v>1</v>
      </c>
      <c r="BZ153" s="83"/>
      <c r="CA153" s="53"/>
      <c r="CB153" s="53"/>
    </row>
    <row r="154" spans="3:80" ht="14.25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2"/>
        <v>0</v>
      </c>
      <c r="M154" s="26">
        <f t="shared" si="19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67" t="e">
        <f>SUMIFS([1]Up!$J:$J,[1]Up!$D:$D,D154)</f>
        <v>#VALUE!</v>
      </c>
      <c r="BR154" s="82"/>
      <c r="BS154" s="82" t="str">
        <f t="shared" si="23"/>
        <v>PL1.5</v>
      </c>
      <c r="BT154" s="53" t="str">
        <f t="shared" si="24"/>
        <v/>
      </c>
      <c r="BU154" s="53" t="s">
        <v>61</v>
      </c>
      <c r="BV154" s="84" t="s">
        <v>3883</v>
      </c>
      <c r="BW154" s="53"/>
      <c r="BX154" s="53" t="s">
        <v>3884</v>
      </c>
      <c r="BY154" s="53">
        <v>1</v>
      </c>
      <c r="BZ154" s="83">
        <v>46191</v>
      </c>
      <c r="CA154" s="53"/>
      <c r="CB154" s="53"/>
    </row>
    <row r="155" spans="3:80" ht="14.25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2"/>
        <v>0</v>
      </c>
      <c r="M155" s="26">
        <f t="shared" si="19"/>
        <v>21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67" t="e">
        <f>SUMIFS([1]Up!$J:$J,[1]Up!$D:$D,D155)</f>
        <v>#VALUE!</v>
      </c>
      <c r="BR155" s="82"/>
      <c r="BS155" s="82" t="str">
        <f t="shared" si="23"/>
        <v>PL1.5</v>
      </c>
      <c r="BT155" s="53" t="str">
        <f t="shared" si="24"/>
        <v/>
      </c>
      <c r="BU155" s="53" t="s">
        <v>61</v>
      </c>
      <c r="BV155" s="84" t="s">
        <v>3883</v>
      </c>
      <c r="BW155" s="53"/>
      <c r="BX155" s="53" t="s">
        <v>3884</v>
      </c>
      <c r="BY155" s="53">
        <v>21</v>
      </c>
      <c r="BZ155" s="83">
        <v>46191</v>
      </c>
      <c r="CA155" s="53"/>
      <c r="CB155" s="53"/>
    </row>
    <row r="156" spans="3:80" ht="14.25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2"/>
        <v>0</v>
      </c>
      <c r="M156" s="26">
        <f t="shared" si="19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67" t="e">
        <f>SUMIFS([1]Up!$J:$J,[1]Up!$D:$D,D156)</f>
        <v>#VALUE!</v>
      </c>
      <c r="BR156" s="82"/>
      <c r="BS156" s="82" t="str">
        <f t="shared" si="23"/>
        <v>PL1.5</v>
      </c>
      <c r="BT156" s="53" t="str">
        <f t="shared" si="24"/>
        <v/>
      </c>
      <c r="BU156" s="53" t="s">
        <v>61</v>
      </c>
      <c r="BV156" s="84" t="s">
        <v>3883</v>
      </c>
      <c r="BW156" s="53"/>
      <c r="BX156" s="53" t="s">
        <v>3884</v>
      </c>
      <c r="BY156" s="53">
        <v>1</v>
      </c>
      <c r="BZ156" s="83">
        <v>46191</v>
      </c>
      <c r="CA156" s="53"/>
      <c r="CB156" s="53"/>
    </row>
    <row r="157" spans="3:80" ht="14.25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2"/>
        <v>0</v>
      </c>
      <c r="M157" s="26">
        <f t="shared" si="19"/>
        <v>1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67" t="e">
        <f>SUMIFS([1]Up!$J:$J,[1]Up!$D:$D,D157)</f>
        <v>#VALUE!</v>
      </c>
      <c r="BR157" s="82"/>
      <c r="BS157" s="82" t="str">
        <f t="shared" si="23"/>
        <v>PL1.5</v>
      </c>
      <c r="BT157" s="53" t="str">
        <f t="shared" si="24"/>
        <v/>
      </c>
      <c r="BU157" s="53" t="s">
        <v>61</v>
      </c>
      <c r="BV157" s="84" t="s">
        <v>3883</v>
      </c>
      <c r="BW157" s="53"/>
      <c r="BX157" s="53" t="s">
        <v>3884</v>
      </c>
      <c r="BY157" s="53">
        <v>1</v>
      </c>
      <c r="BZ157" s="83">
        <v>46191</v>
      </c>
      <c r="CA157" s="53"/>
      <c r="CB157" s="53"/>
    </row>
    <row r="158" spans="3:80" ht="14.25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0">MIN(SUM(N158:BP158),I158)</f>
        <v>0</v>
      </c>
      <c r="M158" s="26">
        <f t="shared" si="19"/>
        <v>21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67" t="e">
        <f>SUMIFS([1]Up!$J:$J,[1]Up!$D:$D,D158)</f>
        <v>#VALUE!</v>
      </c>
      <c r="BR158" s="82"/>
      <c r="BS158" s="82" t="str">
        <f t="shared" ref="BS158:BS221" si="31">IFERROR(IF(C158="Plate",LEFT(E158,FIND("*",E158,1)-1),""),IF(C158="Plate",LEFT(E158,FIND("x",E158,1)-1),""))</f>
        <v>PL1.5</v>
      </c>
      <c r="BT158" s="53" t="str">
        <f t="shared" ref="BT158:BT221" si="32">IF(ROUND(SUM(N158:BP158)-I158,0)&gt;0,"Thừa "&amp;SUM(N158:BP158)-I158,"")</f>
        <v/>
      </c>
      <c r="BU158" s="53" t="s">
        <v>61</v>
      </c>
      <c r="BV158" s="84" t="s">
        <v>3883</v>
      </c>
      <c r="BW158" s="53"/>
      <c r="BX158" s="53" t="s">
        <v>3884</v>
      </c>
      <c r="BY158" s="53">
        <v>21</v>
      </c>
      <c r="BZ158" s="83">
        <v>46191</v>
      </c>
      <c r="CA158" s="53"/>
      <c r="CB158" s="53"/>
    </row>
    <row r="159" spans="3:80" ht="14.25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0"/>
        <v>0</v>
      </c>
      <c r="M159" s="26">
        <f t="shared" si="19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67" t="e">
        <f>SUMIFS([1]Up!$J:$J,[1]Up!$D:$D,D159)</f>
        <v>#VALUE!</v>
      </c>
      <c r="BR159" s="82"/>
      <c r="BS159" s="82" t="str">
        <f t="shared" si="31"/>
        <v>PL1.5</v>
      </c>
      <c r="BT159" s="53" t="str">
        <f t="shared" si="32"/>
        <v/>
      </c>
      <c r="BU159" s="53" t="s">
        <v>61</v>
      </c>
      <c r="BV159" s="84" t="s">
        <v>3883</v>
      </c>
      <c r="BW159" s="53"/>
      <c r="BX159" s="53" t="s">
        <v>3884</v>
      </c>
      <c r="BY159" s="53">
        <v>1</v>
      </c>
      <c r="BZ159" s="83">
        <v>46191</v>
      </c>
      <c r="CA159" s="53"/>
      <c r="CB159" s="53"/>
    </row>
    <row r="160" spans="3:80" ht="14.25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0"/>
        <v>2</v>
      </c>
      <c r="M160" s="26">
        <f t="shared" si="19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67" t="e">
        <f>SUMIFS([1]Up!$J:$J,[1]Up!$D:$D,D160)</f>
        <v>#VALUE!</v>
      </c>
      <c r="BR160" s="82"/>
      <c r="BS160" s="82" t="str">
        <f t="shared" si="31"/>
        <v>PL1.5</v>
      </c>
      <c r="BT160" s="53" t="str">
        <f t="shared" si="32"/>
        <v/>
      </c>
      <c r="BU160" s="53" t="s">
        <v>50</v>
      </c>
      <c r="BV160" s="84" t="s">
        <v>3883</v>
      </c>
      <c r="BW160" s="53"/>
      <c r="BX160" s="53" t="s">
        <v>3884</v>
      </c>
      <c r="BY160" s="53">
        <v>2</v>
      </c>
      <c r="BZ160" s="83">
        <v>46191</v>
      </c>
      <c r="CA160" s="53"/>
      <c r="CB160" s="53"/>
    </row>
    <row r="161" spans="3:80" ht="14.25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0"/>
        <v>1</v>
      </c>
      <c r="M161" s="26">
        <f t="shared" si="19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67" t="e">
        <f>SUMIFS([1]Up!$J:$J,[1]Up!$D:$D,D161)</f>
        <v>#VALUE!</v>
      </c>
      <c r="BR161" s="82"/>
      <c r="BS161" s="82" t="str">
        <f t="shared" si="31"/>
        <v>PL1.5</v>
      </c>
      <c r="BT161" s="53" t="str">
        <f t="shared" si="32"/>
        <v/>
      </c>
      <c r="BU161" s="53" t="s">
        <v>50</v>
      </c>
      <c r="BV161" s="84" t="s">
        <v>3883</v>
      </c>
      <c r="BW161" s="53"/>
      <c r="BX161" s="53" t="s">
        <v>3884</v>
      </c>
      <c r="BY161" s="53">
        <v>1</v>
      </c>
      <c r="BZ161" s="83">
        <v>46191</v>
      </c>
      <c r="CA161" s="53"/>
      <c r="CB161" s="53"/>
    </row>
    <row r="162" spans="3:80" ht="14.25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0"/>
        <v>2</v>
      </c>
      <c r="M162" s="26">
        <f t="shared" si="19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67" t="e">
        <f>SUMIFS([1]Up!$J:$J,[1]Up!$D:$D,D162)</f>
        <v>#VALUE!</v>
      </c>
      <c r="BR162" s="82"/>
      <c r="BS162" s="82" t="str">
        <f t="shared" si="31"/>
        <v>PL1.5</v>
      </c>
      <c r="BT162" s="53" t="str">
        <f t="shared" si="32"/>
        <v/>
      </c>
      <c r="BU162" s="53" t="s">
        <v>50</v>
      </c>
      <c r="BV162" s="84" t="s">
        <v>3883</v>
      </c>
      <c r="BW162" s="53"/>
      <c r="BX162" s="53" t="s">
        <v>3884</v>
      </c>
      <c r="BY162" s="53">
        <v>2</v>
      </c>
      <c r="BZ162" s="83">
        <v>46191</v>
      </c>
      <c r="CA162" s="53"/>
      <c r="CB162" s="53"/>
    </row>
    <row r="163" spans="3:80" ht="14.25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0"/>
        <v>1</v>
      </c>
      <c r="M163" s="26">
        <f t="shared" si="19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67" t="e">
        <f>SUMIFS([1]Up!$J:$J,[1]Up!$D:$D,D163)</f>
        <v>#VALUE!</v>
      </c>
      <c r="BR163" s="82"/>
      <c r="BS163" s="82" t="str">
        <f t="shared" si="31"/>
        <v>PL1.5</v>
      </c>
      <c r="BT163" s="53" t="str">
        <f t="shared" si="32"/>
        <v/>
      </c>
      <c r="BU163" s="53" t="s">
        <v>50</v>
      </c>
      <c r="BV163" s="84" t="s">
        <v>3883</v>
      </c>
      <c r="BW163" s="53"/>
      <c r="BX163" s="53" t="s">
        <v>3884</v>
      </c>
      <c r="BY163" s="53">
        <v>1</v>
      </c>
      <c r="BZ163" s="83">
        <v>46191</v>
      </c>
      <c r="CA163" s="53"/>
      <c r="CB163" s="53"/>
    </row>
    <row r="164" spans="3:80" ht="14.25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0"/>
        <v>2</v>
      </c>
      <c r="M164" s="26">
        <f t="shared" si="19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67" t="e">
        <f>SUMIFS([1]Up!$J:$J,[1]Up!$D:$D,D164)</f>
        <v>#VALUE!</v>
      </c>
      <c r="BR164" s="82"/>
      <c r="BS164" s="82" t="str">
        <f t="shared" si="31"/>
        <v>PL1.5</v>
      </c>
      <c r="BT164" s="53" t="str">
        <f t="shared" si="32"/>
        <v/>
      </c>
      <c r="BU164" s="53" t="s">
        <v>50</v>
      </c>
      <c r="BV164" s="84" t="s">
        <v>3883</v>
      </c>
      <c r="BW164" s="53"/>
      <c r="BX164" s="53" t="s">
        <v>3884</v>
      </c>
      <c r="BY164" s="53">
        <v>2</v>
      </c>
      <c r="BZ164" s="83">
        <v>46191</v>
      </c>
      <c r="CA164" s="53"/>
      <c r="CB164" s="53"/>
    </row>
    <row r="165" spans="3:80" ht="14.25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0"/>
        <v>1</v>
      </c>
      <c r="M165" s="26">
        <f t="shared" si="19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67" t="e">
        <f>SUMIFS([1]Up!$J:$J,[1]Up!$D:$D,D165)</f>
        <v>#VALUE!</v>
      </c>
      <c r="BR165" s="82"/>
      <c r="BS165" s="82" t="str">
        <f t="shared" si="31"/>
        <v>PL1.5</v>
      </c>
      <c r="BT165" s="53" t="str">
        <f t="shared" si="32"/>
        <v/>
      </c>
      <c r="BU165" s="53" t="s">
        <v>50</v>
      </c>
      <c r="BV165" s="84" t="s">
        <v>3883</v>
      </c>
      <c r="BW165" s="53"/>
      <c r="BX165" s="53" t="s">
        <v>3884</v>
      </c>
      <c r="BY165" s="53">
        <v>1</v>
      </c>
      <c r="BZ165" s="83">
        <v>46191</v>
      </c>
      <c r="CA165" s="53"/>
      <c r="CB165" s="53"/>
    </row>
    <row r="166" spans="3:80" ht="14.25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0"/>
        <v>1</v>
      </c>
      <c r="M166" s="26">
        <f t="shared" si="19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67" t="e">
        <f>SUMIFS([1]Up!$J:$J,[1]Up!$D:$D,D166)</f>
        <v>#VALUE!</v>
      </c>
      <c r="BR166" s="82"/>
      <c r="BS166" s="82" t="str">
        <f t="shared" si="31"/>
        <v>PL2.6</v>
      </c>
      <c r="BT166" s="53" t="str">
        <f t="shared" si="32"/>
        <v/>
      </c>
      <c r="BU166" s="53" t="s">
        <v>50</v>
      </c>
      <c r="BV166" s="84" t="s">
        <v>3877</v>
      </c>
      <c r="BW166" s="53"/>
      <c r="BX166" s="53" t="s">
        <v>3878</v>
      </c>
      <c r="BY166" s="53">
        <v>1</v>
      </c>
      <c r="BZ166" s="83">
        <v>46191</v>
      </c>
      <c r="CA166" s="53"/>
      <c r="CB166" s="53"/>
    </row>
    <row r="167" spans="3:80" ht="14.25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0"/>
        <v>1</v>
      </c>
      <c r="M167" s="26">
        <f t="shared" si="19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67" t="e">
        <f>SUMIFS([1]Up!$J:$J,[1]Up!$D:$D,D167)</f>
        <v>#VALUE!</v>
      </c>
      <c r="BR167" s="82"/>
      <c r="BS167" s="82" t="str">
        <f t="shared" si="31"/>
        <v>PL2.6</v>
      </c>
      <c r="BT167" s="53" t="str">
        <f t="shared" si="32"/>
        <v/>
      </c>
      <c r="BU167" s="53" t="s">
        <v>50</v>
      </c>
      <c r="BV167" s="84" t="s">
        <v>3877</v>
      </c>
      <c r="BW167" s="53"/>
      <c r="BX167" s="53" t="s">
        <v>3878</v>
      </c>
      <c r="BY167" s="53">
        <v>1</v>
      </c>
      <c r="BZ167" s="83">
        <v>46191</v>
      </c>
      <c r="CA167" s="53"/>
      <c r="CB167" s="53"/>
    </row>
    <row r="168" spans="3:80" ht="14.25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0"/>
        <v>1</v>
      </c>
      <c r="M168" s="26">
        <f t="shared" si="19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67" t="e">
        <f>SUMIFS([1]Up!$J:$J,[1]Up!$D:$D,D168)</f>
        <v>#VALUE!</v>
      </c>
      <c r="BR168" s="82"/>
      <c r="BS168" s="82" t="str">
        <f t="shared" si="31"/>
        <v>PL2.6</v>
      </c>
      <c r="BT168" s="53" t="str">
        <f t="shared" si="32"/>
        <v/>
      </c>
      <c r="BU168" s="53" t="s">
        <v>50</v>
      </c>
      <c r="BV168" s="84" t="s">
        <v>3877</v>
      </c>
      <c r="BW168" s="53"/>
      <c r="BX168" s="53" t="s">
        <v>3878</v>
      </c>
      <c r="BY168" s="53">
        <v>1</v>
      </c>
      <c r="BZ168" s="83">
        <v>46191</v>
      </c>
      <c r="CA168" s="53"/>
      <c r="CB168" s="53"/>
    </row>
    <row r="169" spans="3:80" ht="14.25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0"/>
        <v>6</v>
      </c>
      <c r="M169" s="26">
        <f t="shared" si="19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67" t="e">
        <f>SUMIFS([1]Up!$J:$J,[1]Up!$D:$D,D169)</f>
        <v>#VALUE!</v>
      </c>
      <c r="BR169" s="82"/>
      <c r="BS169" s="82" t="str">
        <f t="shared" si="31"/>
        <v>PL2.6</v>
      </c>
      <c r="BT169" s="53" t="str">
        <f t="shared" si="32"/>
        <v/>
      </c>
      <c r="BU169" s="53" t="s">
        <v>50</v>
      </c>
      <c r="BV169" s="84" t="s">
        <v>3877</v>
      </c>
      <c r="BW169" s="53"/>
      <c r="BX169" s="53" t="s">
        <v>3878</v>
      </c>
      <c r="BY169" s="53">
        <v>6</v>
      </c>
      <c r="BZ169" s="83">
        <v>46191</v>
      </c>
      <c r="CA169" s="53"/>
      <c r="CB169" s="53"/>
    </row>
    <row r="170" spans="3:80" ht="14.25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0"/>
        <v>2</v>
      </c>
      <c r="M170" s="26">
        <f t="shared" si="19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67" t="e">
        <f>SUMIFS([1]Up!$J:$J,[1]Up!$D:$D,D170)</f>
        <v>#VALUE!</v>
      </c>
      <c r="BR170" s="82"/>
      <c r="BS170" s="82" t="str">
        <f t="shared" si="31"/>
        <v>PL1.5</v>
      </c>
      <c r="BT170" s="53" t="str">
        <f t="shared" si="32"/>
        <v/>
      </c>
      <c r="BU170" s="53" t="s">
        <v>50</v>
      </c>
      <c r="BV170" s="84" t="s">
        <v>3883</v>
      </c>
      <c r="BW170" s="53"/>
      <c r="BX170" s="53" t="s">
        <v>3884</v>
      </c>
      <c r="BY170" s="53">
        <v>2</v>
      </c>
      <c r="BZ170" s="83">
        <v>46191</v>
      </c>
      <c r="CA170" s="53"/>
      <c r="CB170" s="53"/>
    </row>
    <row r="171" spans="3:80" ht="14.25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0"/>
        <v>1</v>
      </c>
      <c r="M171" s="26">
        <f t="shared" si="19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67" t="e">
        <f>SUMIFS([1]Up!$J:$J,[1]Up!$D:$D,D171)</f>
        <v>#VALUE!</v>
      </c>
      <c r="BR171" s="82"/>
      <c r="BS171" s="82" t="str">
        <f t="shared" si="31"/>
        <v>PL2.6</v>
      </c>
      <c r="BT171" s="53" t="str">
        <f t="shared" si="32"/>
        <v/>
      </c>
      <c r="BU171" s="53" t="s">
        <v>50</v>
      </c>
      <c r="BV171" s="84" t="s">
        <v>3877</v>
      </c>
      <c r="BW171" s="53"/>
      <c r="BX171" s="53" t="s">
        <v>3878</v>
      </c>
      <c r="BY171" s="53">
        <v>1</v>
      </c>
      <c r="BZ171" s="83">
        <v>46191</v>
      </c>
      <c r="CA171" s="53"/>
      <c r="CB171" s="53"/>
    </row>
    <row r="172" spans="3:80" ht="14.25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0"/>
        <v>1</v>
      </c>
      <c r="M172" s="26">
        <f t="shared" si="19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67" t="e">
        <f>SUMIFS([1]Up!$J:$J,[1]Up!$D:$D,D172)</f>
        <v>#VALUE!</v>
      </c>
      <c r="BR172" s="82"/>
      <c r="BS172" s="82" t="str">
        <f t="shared" si="31"/>
        <v>PL2.6</v>
      </c>
      <c r="BT172" s="53" t="str">
        <f t="shared" si="32"/>
        <v/>
      </c>
      <c r="BU172" s="53" t="s">
        <v>50</v>
      </c>
      <c r="BV172" s="84" t="s">
        <v>3877</v>
      </c>
      <c r="BW172" s="53"/>
      <c r="BX172" s="53" t="s">
        <v>3878</v>
      </c>
      <c r="BY172" s="53">
        <v>1</v>
      </c>
      <c r="BZ172" s="83">
        <v>46191</v>
      </c>
      <c r="CA172" s="53"/>
      <c r="CB172" s="53"/>
    </row>
    <row r="173" spans="3:80" ht="14.25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0"/>
        <v>1</v>
      </c>
      <c r="M173" s="26">
        <f t="shared" si="19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67" t="e">
        <f>SUMIFS([1]Up!$J:$J,[1]Up!$D:$D,D173)</f>
        <v>#VALUE!</v>
      </c>
      <c r="BR173" s="82"/>
      <c r="BS173" s="82" t="str">
        <f t="shared" si="31"/>
        <v>PL2.6</v>
      </c>
      <c r="BT173" s="53" t="str">
        <f t="shared" si="32"/>
        <v/>
      </c>
      <c r="BU173" s="53" t="s">
        <v>50</v>
      </c>
      <c r="BV173" s="84" t="s">
        <v>3877</v>
      </c>
      <c r="BW173" s="53"/>
      <c r="BX173" s="53" t="s">
        <v>3878</v>
      </c>
      <c r="BY173" s="53">
        <v>1</v>
      </c>
      <c r="BZ173" s="83">
        <v>46191</v>
      </c>
      <c r="CA173" s="53"/>
      <c r="CB173" s="53"/>
    </row>
    <row r="174" spans="3:80" ht="14.25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0"/>
        <v>1</v>
      </c>
      <c r="M174" s="26">
        <f t="shared" si="19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67" t="e">
        <f>SUMIFS([1]Up!$J:$J,[1]Up!$D:$D,D174)</f>
        <v>#VALUE!</v>
      </c>
      <c r="BR174" s="82"/>
      <c r="BS174" s="82" t="str">
        <f t="shared" si="31"/>
        <v>PL2.6</v>
      </c>
      <c r="BT174" s="53" t="str">
        <f t="shared" si="32"/>
        <v/>
      </c>
      <c r="BU174" s="53" t="s">
        <v>50</v>
      </c>
      <c r="BV174" s="84" t="s">
        <v>3877</v>
      </c>
      <c r="BW174" s="53"/>
      <c r="BX174" s="53" t="s">
        <v>3878</v>
      </c>
      <c r="BY174" s="53">
        <v>1</v>
      </c>
      <c r="BZ174" s="83">
        <v>46191</v>
      </c>
      <c r="CA174" s="53"/>
      <c r="CB174" s="53"/>
    </row>
    <row r="175" spans="3:80" ht="14.25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0"/>
        <v>1</v>
      </c>
      <c r="M175" s="26">
        <f t="shared" si="19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67" t="e">
        <f>SUMIFS([1]Up!$J:$J,[1]Up!$D:$D,D175)</f>
        <v>#VALUE!</v>
      </c>
      <c r="BR175" s="82"/>
      <c r="BS175" s="82" t="str">
        <f t="shared" si="31"/>
        <v>PL2.6</v>
      </c>
      <c r="BT175" s="53" t="str">
        <f t="shared" si="32"/>
        <v/>
      </c>
      <c r="BU175" s="53" t="s">
        <v>50</v>
      </c>
      <c r="BV175" s="84" t="s">
        <v>3877</v>
      </c>
      <c r="BW175" s="53"/>
      <c r="BX175" s="53" t="s">
        <v>3878</v>
      </c>
      <c r="BY175" s="53">
        <v>1</v>
      </c>
      <c r="BZ175" s="83">
        <v>46191</v>
      </c>
      <c r="CA175" s="53"/>
      <c r="CB175" s="53"/>
    </row>
    <row r="176" spans="3:80" ht="14.25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0"/>
        <v>1</v>
      </c>
      <c r="M176" s="26">
        <f t="shared" si="19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67" t="e">
        <f>SUMIFS([1]Up!$J:$J,[1]Up!$D:$D,D176)</f>
        <v>#VALUE!</v>
      </c>
      <c r="BR176" s="82"/>
      <c r="BS176" s="82" t="str">
        <f t="shared" si="31"/>
        <v>PL2.6</v>
      </c>
      <c r="BT176" s="53" t="str">
        <f t="shared" si="32"/>
        <v/>
      </c>
      <c r="BU176" s="53" t="s">
        <v>50</v>
      </c>
      <c r="BV176" s="84" t="s">
        <v>3877</v>
      </c>
      <c r="BW176" s="53"/>
      <c r="BX176" s="53" t="s">
        <v>3878</v>
      </c>
      <c r="BY176" s="53">
        <v>1</v>
      </c>
      <c r="BZ176" s="83">
        <v>46191</v>
      </c>
      <c r="CA176" s="53"/>
      <c r="CB176" s="53"/>
    </row>
    <row r="177" spans="3:80" ht="14.25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0"/>
        <v>1</v>
      </c>
      <c r="M177" s="26">
        <f t="shared" si="19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67" t="e">
        <f>SUMIFS([1]Up!$J:$J,[1]Up!$D:$D,D177)</f>
        <v>#VALUE!</v>
      </c>
      <c r="BR177" s="82"/>
      <c r="BS177" s="82" t="str">
        <f t="shared" si="31"/>
        <v>PL2.6</v>
      </c>
      <c r="BT177" s="53" t="str">
        <f t="shared" si="32"/>
        <v/>
      </c>
      <c r="BU177" s="53" t="s">
        <v>50</v>
      </c>
      <c r="BV177" s="84" t="s">
        <v>3877</v>
      </c>
      <c r="BW177" s="53"/>
      <c r="BX177" s="53" t="s">
        <v>3878</v>
      </c>
      <c r="BY177" s="53">
        <v>1</v>
      </c>
      <c r="BZ177" s="83">
        <v>46191</v>
      </c>
      <c r="CA177" s="53"/>
      <c r="CB177" s="53"/>
    </row>
    <row r="178" spans="3:80" ht="14.25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0"/>
        <v>1</v>
      </c>
      <c r="M178" s="26">
        <f t="shared" si="19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67" t="e">
        <f>SUMIFS([1]Up!$J:$J,[1]Up!$D:$D,D178)</f>
        <v>#VALUE!</v>
      </c>
      <c r="BR178" s="82"/>
      <c r="BS178" s="82" t="str">
        <f t="shared" si="31"/>
        <v>PL2.6</v>
      </c>
      <c r="BT178" s="53" t="str">
        <f t="shared" si="32"/>
        <v/>
      </c>
      <c r="BU178" s="53" t="s">
        <v>50</v>
      </c>
      <c r="BV178" s="84" t="s">
        <v>3877</v>
      </c>
      <c r="BW178" s="53"/>
      <c r="BX178" s="53" t="s">
        <v>3878</v>
      </c>
      <c r="BY178" s="53">
        <v>1</v>
      </c>
      <c r="BZ178" s="83">
        <v>46191</v>
      </c>
      <c r="CA178" s="53"/>
      <c r="CB178" s="53"/>
    </row>
    <row r="179" spans="3:80" ht="14.25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0"/>
        <v>1</v>
      </c>
      <c r="M179" s="26">
        <f t="shared" si="19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67" t="e">
        <f>SUMIFS([1]Up!$J:$J,[1]Up!$D:$D,D179)</f>
        <v>#VALUE!</v>
      </c>
      <c r="BR179" s="82"/>
      <c r="BS179" s="82" t="str">
        <f t="shared" si="31"/>
        <v>PL2.6</v>
      </c>
      <c r="BT179" s="53" t="str">
        <f t="shared" si="32"/>
        <v/>
      </c>
      <c r="BU179" s="53" t="s">
        <v>50</v>
      </c>
      <c r="BV179" s="84" t="s">
        <v>3877</v>
      </c>
      <c r="BW179" s="53"/>
      <c r="BX179" s="53" t="s">
        <v>3878</v>
      </c>
      <c r="BY179" s="53">
        <v>1</v>
      </c>
      <c r="BZ179" s="83">
        <v>46191</v>
      </c>
      <c r="CA179" s="53"/>
      <c r="CB179" s="53"/>
    </row>
    <row r="180" spans="3:80" ht="14.25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0"/>
        <v>1</v>
      </c>
      <c r="M180" s="26">
        <f t="shared" si="19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67" t="e">
        <f>SUMIFS([1]Up!$J:$J,[1]Up!$D:$D,D180)</f>
        <v>#VALUE!</v>
      </c>
      <c r="BR180" s="82"/>
      <c r="BS180" s="82" t="str">
        <f t="shared" si="31"/>
        <v>PL2.6</v>
      </c>
      <c r="BT180" s="53" t="str">
        <f t="shared" si="32"/>
        <v/>
      </c>
      <c r="BU180" s="53" t="s">
        <v>50</v>
      </c>
      <c r="BV180" s="84" t="s">
        <v>3877</v>
      </c>
      <c r="BW180" s="53"/>
      <c r="BX180" s="53" t="s">
        <v>3878</v>
      </c>
      <c r="BY180" s="53">
        <v>1</v>
      </c>
      <c r="BZ180" s="83">
        <v>46191</v>
      </c>
      <c r="CA180" s="53"/>
      <c r="CB180" s="53"/>
    </row>
    <row r="181" spans="3:80" ht="14.25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0"/>
        <v>2</v>
      </c>
      <c r="M181" s="26">
        <f t="shared" si="19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67" t="e">
        <f>SUMIFS([1]Up!$J:$J,[1]Up!$D:$D,D181)</f>
        <v>#VALUE!</v>
      </c>
      <c r="BR181" s="82"/>
      <c r="BS181" s="82" t="str">
        <f t="shared" si="31"/>
        <v>PL1.5</v>
      </c>
      <c r="BT181" s="53" t="str">
        <f t="shared" si="32"/>
        <v/>
      </c>
      <c r="BU181" s="53" t="s">
        <v>50</v>
      </c>
      <c r="BV181" s="84" t="s">
        <v>3883</v>
      </c>
      <c r="BW181" s="53"/>
      <c r="BX181" s="53" t="s">
        <v>3884</v>
      </c>
      <c r="BY181" s="53">
        <v>2</v>
      </c>
      <c r="BZ181" s="83">
        <v>46191</v>
      </c>
      <c r="CA181" s="53"/>
      <c r="CB181" s="53"/>
    </row>
    <row r="182" spans="3:80" ht="14.25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0"/>
        <v>1</v>
      </c>
      <c r="M182" s="26">
        <f t="shared" si="19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67" t="e">
        <f>SUMIFS([1]Up!$J:$J,[1]Up!$D:$D,D182)</f>
        <v>#VALUE!</v>
      </c>
      <c r="BR182" s="82"/>
      <c r="BS182" s="82" t="str">
        <f t="shared" si="31"/>
        <v>PL2.6</v>
      </c>
      <c r="BT182" s="53" t="str">
        <f t="shared" si="32"/>
        <v/>
      </c>
      <c r="BU182" s="53" t="s">
        <v>50</v>
      </c>
      <c r="BV182" s="84" t="s">
        <v>3877</v>
      </c>
      <c r="BW182" s="53"/>
      <c r="BX182" s="53" t="s">
        <v>3878</v>
      </c>
      <c r="BY182" s="53">
        <v>1</v>
      </c>
      <c r="BZ182" s="83">
        <v>46191</v>
      </c>
      <c r="CA182" s="53"/>
      <c r="CB182" s="53"/>
    </row>
    <row r="183" spans="3:80" ht="14.25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0"/>
        <v>1</v>
      </c>
      <c r="M183" s="26">
        <f t="shared" si="19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67" t="e">
        <f>SUMIFS([1]Up!$J:$J,[1]Up!$D:$D,D183)</f>
        <v>#VALUE!</v>
      </c>
      <c r="BR183" s="82"/>
      <c r="BS183" s="82" t="str">
        <f t="shared" si="31"/>
        <v>PL1.5</v>
      </c>
      <c r="BT183" s="53" t="str">
        <f t="shared" si="32"/>
        <v/>
      </c>
      <c r="BU183" s="53" t="s">
        <v>61</v>
      </c>
      <c r="BV183" s="84" t="s">
        <v>3883</v>
      </c>
      <c r="BW183" s="53"/>
      <c r="BX183" s="53" t="s">
        <v>3884</v>
      </c>
      <c r="BY183" s="53">
        <v>1</v>
      </c>
      <c r="BZ183" s="83">
        <v>46191</v>
      </c>
      <c r="CA183" s="53"/>
      <c r="CB183" s="53"/>
    </row>
    <row r="184" spans="3:80" ht="14.25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0"/>
        <v>0</v>
      </c>
      <c r="M184" s="26">
        <f t="shared" si="19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67" t="e">
        <f>SUMIFS([1]Up!$J:$J,[1]Up!$D:$D,D184)</f>
        <v>#VALUE!</v>
      </c>
      <c r="BR184" s="82"/>
      <c r="BS184" s="82" t="str">
        <f t="shared" si="31"/>
        <v>PL1.5</v>
      </c>
      <c r="BT184" s="53" t="str">
        <f t="shared" si="32"/>
        <v/>
      </c>
      <c r="BU184" s="53" t="s">
        <v>61</v>
      </c>
      <c r="BV184" s="84" t="s">
        <v>3883</v>
      </c>
      <c r="BW184" s="53"/>
      <c r="BX184" s="53" t="s">
        <v>3884</v>
      </c>
      <c r="BY184" s="53">
        <v>2</v>
      </c>
      <c r="BZ184" s="83">
        <v>46191</v>
      </c>
      <c r="CA184" s="53"/>
      <c r="CB184" s="53"/>
    </row>
    <row r="185" spans="3:80" ht="14.25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0"/>
        <v>0</v>
      </c>
      <c r="M185" s="26">
        <f t="shared" si="19"/>
        <v>1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67" t="e">
        <f>SUMIFS([1]Up!$J:$J,[1]Up!$D:$D,D185)</f>
        <v>#VALUE!</v>
      </c>
      <c r="BR185" s="82"/>
      <c r="BS185" s="82" t="str">
        <f t="shared" si="31"/>
        <v>PL1.5</v>
      </c>
      <c r="BT185" s="53" t="str">
        <f t="shared" si="32"/>
        <v/>
      </c>
      <c r="BU185" s="53" t="s">
        <v>61</v>
      </c>
      <c r="BV185" s="84" t="s">
        <v>3883</v>
      </c>
      <c r="BW185" s="53"/>
      <c r="BX185" s="53" t="s">
        <v>3884</v>
      </c>
      <c r="BY185" s="53">
        <v>1</v>
      </c>
      <c r="BZ185" s="83">
        <v>46191</v>
      </c>
      <c r="CA185" s="53"/>
      <c r="CB185" s="53"/>
    </row>
    <row r="186" spans="3:80" ht="14.25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0"/>
        <v>0</v>
      </c>
      <c r="M186" s="26">
        <f t="shared" si="19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67" t="e">
        <f>SUMIFS([1]Up!$J:$J,[1]Up!$D:$D,D186)</f>
        <v>#VALUE!</v>
      </c>
      <c r="BR186" s="82"/>
      <c r="BS186" s="82" t="str">
        <f t="shared" si="31"/>
        <v>PL1.5</v>
      </c>
      <c r="BT186" s="53" t="str">
        <f t="shared" si="32"/>
        <v/>
      </c>
      <c r="BU186" s="53" t="s">
        <v>61</v>
      </c>
      <c r="BV186" s="84" t="s">
        <v>3883</v>
      </c>
      <c r="BW186" s="53"/>
      <c r="BX186" s="53" t="s">
        <v>3884</v>
      </c>
      <c r="BY186" s="53">
        <v>1</v>
      </c>
      <c r="BZ186" s="83">
        <v>46191</v>
      </c>
      <c r="CA186" s="53"/>
      <c r="CB186" s="53"/>
    </row>
    <row r="187" spans="3:80" ht="14.25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0"/>
        <v>2</v>
      </c>
      <c r="M187" s="26">
        <f t="shared" si="19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67" t="e">
        <f>SUMIFS([1]Up!$J:$J,[1]Up!$D:$D,D187)</f>
        <v>#VALUE!</v>
      </c>
      <c r="BR187" s="82"/>
      <c r="BS187" s="82" t="str">
        <f t="shared" si="31"/>
        <v>PL1.5</v>
      </c>
      <c r="BT187" s="53" t="str">
        <f t="shared" si="32"/>
        <v/>
      </c>
      <c r="BU187" s="53" t="s">
        <v>50</v>
      </c>
      <c r="BV187" s="84" t="s">
        <v>3883</v>
      </c>
      <c r="BW187" s="53"/>
      <c r="BX187" s="53" t="s">
        <v>3884</v>
      </c>
      <c r="BY187" s="53">
        <v>2</v>
      </c>
      <c r="BZ187" s="83">
        <v>46191</v>
      </c>
      <c r="CA187" s="53"/>
      <c r="CB187" s="53"/>
    </row>
    <row r="188" spans="3:80" ht="14.25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0"/>
        <v>16</v>
      </c>
      <c r="M188" s="26">
        <f t="shared" si="19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67" t="e">
        <f>SUMIFS([1]Up!$J:$J,[1]Up!$D:$D,D188)</f>
        <v>#VALUE!</v>
      </c>
      <c r="BR188" s="82"/>
      <c r="BS188" s="82" t="str">
        <f t="shared" si="31"/>
        <v>PL1.5</v>
      </c>
      <c r="BT188" s="53" t="str">
        <f t="shared" si="32"/>
        <v/>
      </c>
      <c r="BU188" s="53" t="s">
        <v>50</v>
      </c>
      <c r="BV188" s="84" t="s">
        <v>3883</v>
      </c>
      <c r="BW188" s="53"/>
      <c r="BX188" s="53" t="s">
        <v>3884</v>
      </c>
      <c r="BY188" s="53">
        <v>16</v>
      </c>
      <c r="BZ188" s="83">
        <v>46191</v>
      </c>
      <c r="CA188" s="53"/>
      <c r="CB188" s="53"/>
    </row>
    <row r="189" spans="3:80" ht="14.25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0"/>
        <v>2</v>
      </c>
      <c r="M189" s="26">
        <f t="shared" si="19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67" t="e">
        <f>SUMIFS([1]Up!$J:$J,[1]Up!$D:$D,D189)</f>
        <v>#VALUE!</v>
      </c>
      <c r="BR189" s="82"/>
      <c r="BS189" s="82" t="str">
        <f t="shared" si="31"/>
        <v>PL1.5</v>
      </c>
      <c r="BT189" s="53" t="str">
        <f t="shared" si="32"/>
        <v/>
      </c>
      <c r="BU189" s="53" t="s">
        <v>50</v>
      </c>
      <c r="BV189" s="84" t="s">
        <v>3883</v>
      </c>
      <c r="BW189" s="53"/>
      <c r="BX189" s="53" t="s">
        <v>3884</v>
      </c>
      <c r="BY189" s="53">
        <v>2</v>
      </c>
      <c r="BZ189" s="83">
        <v>46191</v>
      </c>
      <c r="CA189" s="53"/>
      <c r="CB189" s="53"/>
    </row>
    <row r="190" spans="3:80" ht="14.25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0"/>
        <v>0</v>
      </c>
      <c r="M190" s="26">
        <f t="shared" si="19"/>
        <v>2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67" t="e">
        <f>SUMIFS([1]Up!$J:$J,[1]Up!$D:$D,D190)</f>
        <v>#VALUE!</v>
      </c>
      <c r="BR190" s="82"/>
      <c r="BS190" s="82" t="str">
        <f t="shared" si="31"/>
        <v>PL1.5</v>
      </c>
      <c r="BT190" s="53" t="str">
        <f t="shared" si="32"/>
        <v/>
      </c>
      <c r="BU190" s="53" t="s">
        <v>61</v>
      </c>
      <c r="BV190" s="84" t="s">
        <v>3883</v>
      </c>
      <c r="BW190" s="53"/>
      <c r="BX190" s="53" t="s">
        <v>3884</v>
      </c>
      <c r="BY190" s="53">
        <v>2</v>
      </c>
      <c r="BZ190" s="83">
        <v>46191</v>
      </c>
      <c r="CA190" s="53"/>
      <c r="CB190" s="53"/>
    </row>
    <row r="191" spans="3:80" ht="14.25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0"/>
        <v>0</v>
      </c>
      <c r="M191" s="26">
        <f t="shared" si="19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67" t="e">
        <f>SUMIFS([1]Up!$J:$J,[1]Up!$D:$D,D191)</f>
        <v>#VALUE!</v>
      </c>
      <c r="BR191" s="82"/>
      <c r="BS191" s="82" t="str">
        <f t="shared" si="31"/>
        <v>PL1.5</v>
      </c>
      <c r="BT191" s="53" t="str">
        <f t="shared" si="32"/>
        <v/>
      </c>
      <c r="BU191" s="53" t="s">
        <v>61</v>
      </c>
      <c r="BV191" s="84" t="s">
        <v>3883</v>
      </c>
      <c r="BW191" s="53"/>
      <c r="BX191" s="53" t="s">
        <v>3884</v>
      </c>
      <c r="BY191" s="53">
        <v>4</v>
      </c>
      <c r="BZ191" s="83">
        <v>46191</v>
      </c>
      <c r="CA191" s="53"/>
      <c r="CB191" s="53"/>
    </row>
    <row r="192" spans="3:80" ht="14.25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0"/>
        <v>2</v>
      </c>
      <c r="M192" s="26">
        <f t="shared" si="19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67" t="e">
        <f>SUMIFS([1]Up!$J:$J,[1]Up!$D:$D,D192)</f>
        <v>#VALUE!</v>
      </c>
      <c r="BR192" s="82"/>
      <c r="BS192" s="82" t="str">
        <f t="shared" si="31"/>
        <v>PL1.5</v>
      </c>
      <c r="BT192" s="53" t="str">
        <f t="shared" si="32"/>
        <v/>
      </c>
      <c r="BU192" s="53" t="s">
        <v>50</v>
      </c>
      <c r="BV192" s="84" t="s">
        <v>3883</v>
      </c>
      <c r="BW192" s="53"/>
      <c r="BX192" s="53" t="s">
        <v>3884</v>
      </c>
      <c r="BY192" s="53">
        <v>2</v>
      </c>
      <c r="BZ192" s="83">
        <v>46191</v>
      </c>
      <c r="CA192" s="53"/>
      <c r="CB192" s="53"/>
    </row>
    <row r="193" spans="3:80" ht="14.25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0"/>
        <v>0</v>
      </c>
      <c r="M193" s="26">
        <f t="shared" si="19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67" t="e">
        <f>SUMIFS([1]Up!$J:$J,[1]Up!$D:$D,D193)</f>
        <v>#VALUE!</v>
      </c>
      <c r="BR193" s="82"/>
      <c r="BS193" s="82" t="str">
        <f t="shared" si="31"/>
        <v>PL1.5</v>
      </c>
      <c r="BT193" s="53" t="str">
        <f t="shared" si="32"/>
        <v/>
      </c>
      <c r="BU193" s="53" t="s">
        <v>61</v>
      </c>
      <c r="BV193" s="84" t="s">
        <v>3883</v>
      </c>
      <c r="BW193" s="53"/>
      <c r="BX193" s="53" t="s">
        <v>3884</v>
      </c>
      <c r="BY193" s="53">
        <v>1</v>
      </c>
      <c r="BZ193" s="83">
        <v>46191</v>
      </c>
      <c r="CA193" s="53"/>
      <c r="CB193" s="53"/>
    </row>
    <row r="194" spans="3:80" ht="14.25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0"/>
        <v>1</v>
      </c>
      <c r="M194" s="26">
        <f t="shared" si="19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67" t="e">
        <f>SUMIFS([1]Up!$J:$J,[1]Up!$D:$D,D194)</f>
        <v>#VALUE!</v>
      </c>
      <c r="BR194" s="82"/>
      <c r="BS194" s="82" t="str">
        <f t="shared" si="31"/>
        <v>PL2.6</v>
      </c>
      <c r="BT194" s="53" t="str">
        <f t="shared" si="32"/>
        <v/>
      </c>
      <c r="BU194" s="53" t="s">
        <v>61</v>
      </c>
      <c r="BV194" s="84" t="s">
        <v>3877</v>
      </c>
      <c r="BW194" s="53"/>
      <c r="BX194" s="53" t="s">
        <v>3878</v>
      </c>
      <c r="BY194" s="53">
        <v>1</v>
      </c>
      <c r="BZ194" s="83">
        <v>46191</v>
      </c>
      <c r="CA194" s="53"/>
      <c r="CB194" s="53"/>
    </row>
    <row r="195" spans="3:80" ht="14.25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0"/>
        <v>1</v>
      </c>
      <c r="M195" s="26">
        <f t="shared" si="19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67" t="e">
        <f>SUMIFS([1]Up!$J:$J,[1]Up!$D:$D,D195)</f>
        <v>#VALUE!</v>
      </c>
      <c r="BR195" s="82"/>
      <c r="BS195" s="82" t="str">
        <f t="shared" si="31"/>
        <v>PL1.5</v>
      </c>
      <c r="BT195" s="53" t="str">
        <f t="shared" si="32"/>
        <v/>
      </c>
      <c r="BU195" s="53" t="s">
        <v>61</v>
      </c>
      <c r="BV195" s="84" t="s">
        <v>3883</v>
      </c>
      <c r="BW195" s="53"/>
      <c r="BX195" s="53" t="s">
        <v>3884</v>
      </c>
      <c r="BY195" s="53">
        <v>1</v>
      </c>
      <c r="BZ195" s="83">
        <v>46191</v>
      </c>
      <c r="CA195" s="53"/>
      <c r="CB195" s="53"/>
    </row>
    <row r="196" spans="3:80" ht="14.25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0"/>
        <v>1</v>
      </c>
      <c r="M196" s="26">
        <f t="shared" si="19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67" t="e">
        <f>SUMIFS([1]Up!$J:$J,[1]Up!$D:$D,D196)</f>
        <v>#VALUE!</v>
      </c>
      <c r="BR196" s="82"/>
      <c r="BS196" s="82" t="str">
        <f t="shared" si="31"/>
        <v>PL2.6</v>
      </c>
      <c r="BT196" s="53" t="str">
        <f t="shared" si="32"/>
        <v/>
      </c>
      <c r="BU196" s="53" t="s">
        <v>61</v>
      </c>
      <c r="BV196" s="84" t="s">
        <v>3877</v>
      </c>
      <c r="BW196" s="53"/>
      <c r="BX196" s="53" t="s">
        <v>3878</v>
      </c>
      <c r="BY196" s="53">
        <v>1</v>
      </c>
      <c r="BZ196" s="83">
        <v>46191</v>
      </c>
      <c r="CA196" s="53"/>
      <c r="CB196" s="53"/>
    </row>
    <row r="197" spans="3:80" ht="14.25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0"/>
        <v>2</v>
      </c>
      <c r="M197" s="26">
        <f t="shared" si="19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67" t="e">
        <f>SUMIFS([1]Up!$J:$J,[1]Up!$D:$D,D197)</f>
        <v>#VALUE!</v>
      </c>
      <c r="BR197" s="82"/>
      <c r="BS197" s="82" t="str">
        <f t="shared" si="31"/>
        <v>PL2.6</v>
      </c>
      <c r="BT197" s="53" t="str">
        <f t="shared" si="32"/>
        <v/>
      </c>
      <c r="BU197" s="53" t="s">
        <v>61</v>
      </c>
      <c r="BV197" s="84" t="s">
        <v>3877</v>
      </c>
      <c r="BW197" s="53"/>
      <c r="BX197" s="53" t="s">
        <v>3878</v>
      </c>
      <c r="BY197" s="53">
        <v>2</v>
      </c>
      <c r="BZ197" s="83">
        <v>46191</v>
      </c>
      <c r="CA197" s="53"/>
      <c r="CB197" s="53"/>
    </row>
    <row r="198" spans="3:80" ht="14.25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0"/>
        <v>1</v>
      </c>
      <c r="M198" s="26">
        <f t="shared" si="19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67" t="e">
        <f>SUMIFS([1]Up!$J:$J,[1]Up!$D:$D,D198)</f>
        <v>#VALUE!</v>
      </c>
      <c r="BR198" s="82"/>
      <c r="BS198" s="82" t="str">
        <f t="shared" si="31"/>
        <v>PL2.6</v>
      </c>
      <c r="BT198" s="53" t="str">
        <f t="shared" si="32"/>
        <v/>
      </c>
      <c r="BU198" s="53" t="s">
        <v>61</v>
      </c>
      <c r="BV198" s="84" t="s">
        <v>3877</v>
      </c>
      <c r="BW198" s="53"/>
      <c r="BX198" s="53" t="s">
        <v>3878</v>
      </c>
      <c r="BY198" s="53">
        <v>1</v>
      </c>
      <c r="BZ198" s="83">
        <v>46191</v>
      </c>
      <c r="CA198" s="53"/>
      <c r="CB198" s="53"/>
    </row>
    <row r="199" spans="3:80" ht="14.25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0"/>
        <v>0</v>
      </c>
      <c r="M199" s="26">
        <f t="shared" si="19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67" t="e">
        <f>SUMIFS([1]Up!$J:$J,[1]Up!$D:$D,D199)</f>
        <v>#VALUE!</v>
      </c>
      <c r="BR199" s="82"/>
      <c r="BS199" s="82" t="str">
        <f t="shared" si="31"/>
        <v>PL1.5</v>
      </c>
      <c r="BT199" s="53" t="str">
        <f t="shared" si="32"/>
        <v/>
      </c>
      <c r="BU199" s="53" t="s">
        <v>61</v>
      </c>
      <c r="BV199" s="84" t="s">
        <v>3883</v>
      </c>
      <c r="BW199" s="53"/>
      <c r="BX199" s="53" t="s">
        <v>3884</v>
      </c>
      <c r="BY199" s="53">
        <v>1</v>
      </c>
      <c r="BZ199" s="83">
        <v>46191</v>
      </c>
      <c r="CA199" s="53"/>
      <c r="CB199" s="53"/>
    </row>
    <row r="200" spans="3:80" ht="14.25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0"/>
        <v>1</v>
      </c>
      <c r="M200" s="26">
        <f t="shared" si="19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67" t="e">
        <f>SUMIFS([1]Up!$J:$J,[1]Up!$D:$D,D200)</f>
        <v>#VALUE!</v>
      </c>
      <c r="BR200" s="82"/>
      <c r="BS200" s="82" t="str">
        <f t="shared" si="31"/>
        <v>PL2.6</v>
      </c>
      <c r="BT200" s="53" t="str">
        <f t="shared" si="32"/>
        <v/>
      </c>
      <c r="BU200" s="53" t="s">
        <v>61</v>
      </c>
      <c r="BV200" s="84" t="s">
        <v>3877</v>
      </c>
      <c r="BW200" s="53"/>
      <c r="BX200" s="53" t="s">
        <v>3878</v>
      </c>
      <c r="BY200" s="53">
        <v>1</v>
      </c>
      <c r="BZ200" s="83">
        <v>46191</v>
      </c>
      <c r="CA200" s="53"/>
      <c r="CB200" s="53"/>
    </row>
    <row r="201" spans="3:80" ht="14.25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0"/>
        <v>1</v>
      </c>
      <c r="M201" s="26">
        <f t="shared" si="19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67" t="e">
        <f>SUMIFS([1]Up!$J:$J,[1]Up!$D:$D,D201)</f>
        <v>#VALUE!</v>
      </c>
      <c r="BR201" s="82"/>
      <c r="BS201" s="82" t="str">
        <f t="shared" si="31"/>
        <v>PL2.6</v>
      </c>
      <c r="BT201" s="53" t="str">
        <f t="shared" si="32"/>
        <v/>
      </c>
      <c r="BU201" s="53" t="s">
        <v>61</v>
      </c>
      <c r="BV201" s="84" t="s">
        <v>3877</v>
      </c>
      <c r="BW201" s="53"/>
      <c r="BX201" s="53" t="s">
        <v>3878</v>
      </c>
      <c r="BY201" s="53">
        <v>1</v>
      </c>
      <c r="BZ201" s="83">
        <v>46191</v>
      </c>
      <c r="CA201" s="53"/>
      <c r="CB201" s="53"/>
    </row>
    <row r="202" spans="3:80" ht="14.25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0"/>
        <v>0</v>
      </c>
      <c r="M202" s="26">
        <f t="shared" si="19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67" t="e">
        <f>SUMIFS([1]Up!$J:$J,[1]Up!$D:$D,D202)</f>
        <v>#VALUE!</v>
      </c>
      <c r="BR202" s="82"/>
      <c r="BS202" s="82" t="str">
        <f t="shared" si="31"/>
        <v>PL1.5</v>
      </c>
      <c r="BT202" s="53" t="str">
        <f t="shared" si="32"/>
        <v/>
      </c>
      <c r="BU202" s="53" t="s">
        <v>61</v>
      </c>
      <c r="BV202" s="84" t="s">
        <v>3883</v>
      </c>
      <c r="BW202" s="53"/>
      <c r="BX202" s="53" t="s">
        <v>3884</v>
      </c>
      <c r="BY202" s="53">
        <v>1</v>
      </c>
      <c r="BZ202" s="83">
        <v>46191</v>
      </c>
      <c r="CA202" s="53"/>
      <c r="CB202" s="53"/>
    </row>
    <row r="203" spans="3:80" ht="14.25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0"/>
        <v>3</v>
      </c>
      <c r="M203" s="26">
        <f t="shared" si="19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67" t="e">
        <f>SUMIFS([1]Up!$J:$J,[1]Up!$D:$D,D203)</f>
        <v>#VALUE!</v>
      </c>
      <c r="BR203" s="82"/>
      <c r="BS203" s="82" t="str">
        <f t="shared" si="31"/>
        <v>PL1.5</v>
      </c>
      <c r="BT203" s="53" t="str">
        <f t="shared" si="32"/>
        <v/>
      </c>
      <c r="BU203" s="53" t="s">
        <v>50</v>
      </c>
      <c r="BV203" s="84" t="s">
        <v>3883</v>
      </c>
      <c r="BW203" s="53"/>
      <c r="BX203" s="53" t="s">
        <v>3884</v>
      </c>
      <c r="BY203" s="53">
        <v>3</v>
      </c>
      <c r="BZ203" s="83">
        <v>46191</v>
      </c>
      <c r="CA203" s="53"/>
      <c r="CB203" s="53"/>
    </row>
    <row r="204" spans="3:80" ht="14.25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0"/>
        <v>1</v>
      </c>
      <c r="M204" s="26">
        <f t="shared" si="19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67" t="e">
        <f>SUMIFS([1]Up!$J:$J,[1]Up!$D:$D,D204)</f>
        <v>#VALUE!</v>
      </c>
      <c r="BR204" s="82"/>
      <c r="BS204" s="82" t="str">
        <f t="shared" si="31"/>
        <v>PL2.6</v>
      </c>
      <c r="BT204" s="53" t="str">
        <f t="shared" si="32"/>
        <v/>
      </c>
      <c r="BU204" s="53" t="s">
        <v>61</v>
      </c>
      <c r="BV204" s="84" t="s">
        <v>3877</v>
      </c>
      <c r="BW204" s="53"/>
      <c r="BX204" s="53" t="s">
        <v>3878</v>
      </c>
      <c r="BY204" s="53">
        <v>1</v>
      </c>
      <c r="BZ204" s="83">
        <v>46191</v>
      </c>
      <c r="CA204" s="53"/>
      <c r="CB204" s="53"/>
    </row>
    <row r="205" spans="3:80" ht="14.25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0"/>
        <v>2</v>
      </c>
      <c r="M205" s="26">
        <f t="shared" si="19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67" t="e">
        <f>SUMIFS([1]Up!$J:$J,[1]Up!$D:$D,D205)</f>
        <v>#VALUE!</v>
      </c>
      <c r="BR205" s="82"/>
      <c r="BS205" s="82" t="str">
        <f t="shared" si="31"/>
        <v>PL2.6</v>
      </c>
      <c r="BT205" s="53" t="str">
        <f t="shared" si="32"/>
        <v/>
      </c>
      <c r="BU205" s="53" t="s">
        <v>61</v>
      </c>
      <c r="BV205" s="84" t="s">
        <v>3877</v>
      </c>
      <c r="BW205" s="53"/>
      <c r="BX205" s="53" t="s">
        <v>3878</v>
      </c>
      <c r="BY205" s="53">
        <v>2</v>
      </c>
      <c r="BZ205" s="83">
        <v>46191</v>
      </c>
      <c r="CA205" s="53"/>
      <c r="CB205" s="53"/>
    </row>
    <row r="206" spans="3:80" ht="14.25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0"/>
        <v>1</v>
      </c>
      <c r="M206" s="26">
        <f t="shared" si="19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67" t="e">
        <f>SUMIFS([1]Up!$J:$J,[1]Up!$D:$D,D206)</f>
        <v>#VALUE!</v>
      </c>
      <c r="BR206" s="82"/>
      <c r="BS206" s="82" t="str">
        <f t="shared" si="31"/>
        <v>PL2.6</v>
      </c>
      <c r="BT206" s="53" t="str">
        <f t="shared" si="32"/>
        <v/>
      </c>
      <c r="BU206" s="53" t="s">
        <v>61</v>
      </c>
      <c r="BV206" s="84" t="s">
        <v>3877</v>
      </c>
      <c r="BW206" s="53"/>
      <c r="BX206" s="53" t="s">
        <v>3878</v>
      </c>
      <c r="BY206" s="53">
        <v>1</v>
      </c>
      <c r="BZ206" s="83">
        <v>46191</v>
      </c>
      <c r="CA206" s="53"/>
      <c r="CB206" s="53"/>
    </row>
    <row r="207" spans="3:80" ht="14.25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0"/>
        <v>1</v>
      </c>
      <c r="M207" s="26">
        <f t="shared" si="19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67" t="e">
        <f>SUMIFS([1]Up!$J:$J,[1]Up!$D:$D,D207)</f>
        <v>#VALUE!</v>
      </c>
      <c r="BR207" s="82"/>
      <c r="BS207" s="82" t="str">
        <f t="shared" si="31"/>
        <v>PL2.6</v>
      </c>
      <c r="BT207" s="53" t="str">
        <f t="shared" si="32"/>
        <v/>
      </c>
      <c r="BU207" s="53" t="s">
        <v>61</v>
      </c>
      <c r="BV207" s="84" t="s">
        <v>3877</v>
      </c>
      <c r="BW207" s="53"/>
      <c r="BX207" s="53" t="s">
        <v>3878</v>
      </c>
      <c r="BY207" s="53">
        <v>1</v>
      </c>
      <c r="BZ207" s="83">
        <v>46191</v>
      </c>
      <c r="CA207" s="53"/>
      <c r="CB207" s="53"/>
    </row>
    <row r="208" spans="3:80" ht="14.25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0"/>
        <v>1</v>
      </c>
      <c r="M208" s="26">
        <f t="shared" si="19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67" t="e">
        <f>SUMIFS([1]Up!$J:$J,[1]Up!$D:$D,D208)</f>
        <v>#VALUE!</v>
      </c>
      <c r="BR208" s="82"/>
      <c r="BS208" s="82" t="str">
        <f t="shared" si="31"/>
        <v>PL2.6</v>
      </c>
      <c r="BT208" s="53" t="str">
        <f t="shared" si="32"/>
        <v/>
      </c>
      <c r="BU208" s="53" t="s">
        <v>61</v>
      </c>
      <c r="BV208" s="84" t="s">
        <v>3877</v>
      </c>
      <c r="BW208" s="53"/>
      <c r="BX208" s="53" t="s">
        <v>3878</v>
      </c>
      <c r="BY208" s="53">
        <v>1</v>
      </c>
      <c r="BZ208" s="83">
        <v>46191</v>
      </c>
      <c r="CA208" s="53"/>
      <c r="CB208" s="53"/>
    </row>
    <row r="209" spans="3:80" ht="14.25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0"/>
        <v>1</v>
      </c>
      <c r="M209" s="26">
        <f t="shared" si="19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67" t="e">
        <f>SUMIFS([1]Up!$J:$J,[1]Up!$D:$D,D209)</f>
        <v>#VALUE!</v>
      </c>
      <c r="BR209" s="82"/>
      <c r="BS209" s="82" t="str">
        <f t="shared" si="31"/>
        <v>PL2.6</v>
      </c>
      <c r="BT209" s="53" t="str">
        <f t="shared" si="32"/>
        <v/>
      </c>
      <c r="BU209" s="53" t="s">
        <v>61</v>
      </c>
      <c r="BV209" s="84" t="s">
        <v>3877</v>
      </c>
      <c r="BW209" s="53"/>
      <c r="BX209" s="53" t="s">
        <v>3878</v>
      </c>
      <c r="BY209" s="53">
        <v>1</v>
      </c>
      <c r="BZ209" s="83">
        <v>46191</v>
      </c>
      <c r="CA209" s="53"/>
      <c r="CB209" s="53"/>
    </row>
    <row r="210" spans="3:80" ht="14.25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0"/>
        <v>1</v>
      </c>
      <c r="M210" s="26">
        <f t="shared" si="19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67" t="e">
        <f>SUMIFS([1]Up!$J:$J,[1]Up!$D:$D,D210)</f>
        <v>#VALUE!</v>
      </c>
      <c r="BR210" s="82"/>
      <c r="BS210" s="82" t="str">
        <f t="shared" si="31"/>
        <v>PL2.6</v>
      </c>
      <c r="BT210" s="53" t="str">
        <f t="shared" si="32"/>
        <v/>
      </c>
      <c r="BU210" s="53" t="s">
        <v>61</v>
      </c>
      <c r="BV210" s="84" t="s">
        <v>3877</v>
      </c>
      <c r="BW210" s="53"/>
      <c r="BX210" s="53" t="s">
        <v>3878</v>
      </c>
      <c r="BY210" s="53">
        <v>1</v>
      </c>
      <c r="BZ210" s="83">
        <v>46191</v>
      </c>
      <c r="CA210" s="53"/>
      <c r="CB210" s="53"/>
    </row>
    <row r="211" spans="3:80" ht="14.25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0"/>
        <v>0</v>
      </c>
      <c r="M211" s="26">
        <f t="shared" si="19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67" t="e">
        <f>SUMIFS([1]Up!$J:$J,[1]Up!$D:$D,D211)</f>
        <v>#VALUE!</v>
      </c>
      <c r="BR211" s="82"/>
      <c r="BS211" s="82" t="str">
        <f t="shared" si="31"/>
        <v>PL1.5</v>
      </c>
      <c r="BT211" s="53" t="str">
        <f t="shared" si="32"/>
        <v/>
      </c>
      <c r="BU211" s="53" t="s">
        <v>61</v>
      </c>
      <c r="BV211" s="84" t="s">
        <v>3883</v>
      </c>
      <c r="BW211" s="53"/>
      <c r="BX211" s="53" t="s">
        <v>3884</v>
      </c>
      <c r="BY211" s="53">
        <v>1</v>
      </c>
      <c r="BZ211" s="83">
        <v>46191</v>
      </c>
      <c r="CA211" s="53"/>
      <c r="CB211" s="53"/>
    </row>
    <row r="212" spans="3:80" ht="14.25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0"/>
        <v>1</v>
      </c>
      <c r="M212" s="26">
        <f t="shared" si="19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67" t="e">
        <f>SUMIFS([1]Up!$J:$J,[1]Up!$D:$D,D212)</f>
        <v>#VALUE!</v>
      </c>
      <c r="BR212" s="82"/>
      <c r="BS212" s="82" t="str">
        <f t="shared" si="31"/>
        <v>PL2.6</v>
      </c>
      <c r="BT212" s="53" t="str">
        <f t="shared" si="32"/>
        <v/>
      </c>
      <c r="BU212" s="53" t="s">
        <v>61</v>
      </c>
      <c r="BV212" s="84" t="s">
        <v>3877</v>
      </c>
      <c r="BW212" s="53"/>
      <c r="BX212" s="53" t="s">
        <v>3878</v>
      </c>
      <c r="BY212" s="53">
        <v>1</v>
      </c>
      <c r="BZ212" s="83">
        <v>46191</v>
      </c>
      <c r="CA212" s="53"/>
      <c r="CB212" s="53"/>
    </row>
    <row r="213" spans="3:80" ht="14.25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0"/>
        <v>1</v>
      </c>
      <c r="M213" s="26">
        <f t="shared" si="19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67" t="e">
        <f>SUMIFS([1]Up!$J:$J,[1]Up!$D:$D,D213)</f>
        <v>#VALUE!</v>
      </c>
      <c r="BR213" s="82"/>
      <c r="BS213" s="82" t="str">
        <f t="shared" si="31"/>
        <v>PL1.5</v>
      </c>
      <c r="BT213" s="53" t="str">
        <f t="shared" si="32"/>
        <v/>
      </c>
      <c r="BU213" s="53" t="s">
        <v>50</v>
      </c>
      <c r="BV213" s="84" t="s">
        <v>3883</v>
      </c>
      <c r="BW213" s="53"/>
      <c r="BX213" s="53" t="s">
        <v>3884</v>
      </c>
      <c r="BY213" s="53">
        <v>1</v>
      </c>
      <c r="BZ213" s="83">
        <v>46191</v>
      </c>
      <c r="CA213" s="53"/>
      <c r="CB213" s="53"/>
    </row>
    <row r="214" spans="3:80" ht="14.25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0"/>
        <v>56</v>
      </c>
      <c r="M214" s="26">
        <f t="shared" si="19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67" t="e">
        <f>SUMIFS([1]Up!$J:$J,[1]Up!$D:$D,D214)</f>
        <v>#VALUE!</v>
      </c>
      <c r="BR214" s="82"/>
      <c r="BS214" s="82" t="str">
        <f t="shared" si="31"/>
        <v>PL1.5</v>
      </c>
      <c r="BT214" s="53" t="str">
        <f t="shared" si="32"/>
        <v/>
      </c>
      <c r="BU214" s="53" t="s">
        <v>50</v>
      </c>
      <c r="BV214" s="84" t="s">
        <v>3883</v>
      </c>
      <c r="BW214" s="53"/>
      <c r="BX214" s="53" t="s">
        <v>3884</v>
      </c>
      <c r="BY214" s="53">
        <v>56</v>
      </c>
      <c r="BZ214" s="83">
        <v>46191</v>
      </c>
      <c r="CA214" s="53"/>
      <c r="CB214" s="53"/>
    </row>
    <row r="215" spans="3:80" ht="14.25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0"/>
        <v>1</v>
      </c>
      <c r="M215" s="26">
        <f t="shared" si="19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67" t="e">
        <f>SUMIFS([1]Up!$J:$J,[1]Up!$D:$D,D215)</f>
        <v>#VALUE!</v>
      </c>
      <c r="BR215" s="82"/>
      <c r="BS215" s="82" t="str">
        <f t="shared" si="31"/>
        <v>PL1.5</v>
      </c>
      <c r="BT215" s="53" t="str">
        <f t="shared" si="32"/>
        <v/>
      </c>
      <c r="BU215" s="53" t="s">
        <v>50</v>
      </c>
      <c r="BV215" s="84" t="s">
        <v>3883</v>
      </c>
      <c r="BW215" s="53"/>
      <c r="BX215" s="53" t="s">
        <v>3884</v>
      </c>
      <c r="BY215" s="53">
        <v>1</v>
      </c>
      <c r="BZ215" s="83">
        <v>46191</v>
      </c>
      <c r="CA215" s="53"/>
      <c r="CB215" s="53"/>
    </row>
    <row r="216" spans="3:80" ht="14.25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0"/>
        <v>1</v>
      </c>
      <c r="M216" s="26">
        <f t="shared" si="19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67" t="e">
        <f>SUMIFS([1]Up!$J:$J,[1]Up!$D:$D,D216)</f>
        <v>#VALUE!</v>
      </c>
      <c r="BR216" s="82"/>
      <c r="BS216" s="82" t="str">
        <f t="shared" si="31"/>
        <v>PL1.5</v>
      </c>
      <c r="BT216" s="53" t="str">
        <f t="shared" si="32"/>
        <v/>
      </c>
      <c r="BU216" s="53" t="s">
        <v>50</v>
      </c>
      <c r="BV216" s="84" t="s">
        <v>3883</v>
      </c>
      <c r="BW216" s="53"/>
      <c r="BX216" s="53" t="s">
        <v>3884</v>
      </c>
      <c r="BY216" s="53">
        <v>1</v>
      </c>
      <c r="BZ216" s="83">
        <v>46191</v>
      </c>
      <c r="CA216" s="53"/>
      <c r="CB216" s="53"/>
    </row>
    <row r="217" spans="3:80" ht="14.25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0"/>
        <v>1</v>
      </c>
      <c r="M217" s="26">
        <f t="shared" si="19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67" t="e">
        <f>SUMIFS([1]Up!$J:$J,[1]Up!$D:$D,D217)</f>
        <v>#VALUE!</v>
      </c>
      <c r="BR217" s="82"/>
      <c r="BS217" s="82" t="str">
        <f t="shared" si="31"/>
        <v>PL1.5</v>
      </c>
      <c r="BT217" s="53" t="str">
        <f t="shared" si="32"/>
        <v/>
      </c>
      <c r="BU217" s="53" t="s">
        <v>50</v>
      </c>
      <c r="BV217" s="84" t="s">
        <v>3883</v>
      </c>
      <c r="BW217" s="53"/>
      <c r="BX217" s="53" t="s">
        <v>3884</v>
      </c>
      <c r="BY217" s="53">
        <v>1</v>
      </c>
      <c r="BZ217" s="83">
        <v>46191</v>
      </c>
      <c r="CA217" s="53"/>
      <c r="CB217" s="53"/>
    </row>
    <row r="218" spans="3:80" ht="14.25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0"/>
        <v>1</v>
      </c>
      <c r="M218" s="26">
        <f t="shared" si="19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67" t="e">
        <f>SUMIFS([1]Up!$J:$J,[1]Up!$D:$D,D218)</f>
        <v>#VALUE!</v>
      </c>
      <c r="BR218" s="82"/>
      <c r="BS218" s="82" t="str">
        <f t="shared" si="31"/>
        <v>PL1.5</v>
      </c>
      <c r="BT218" s="53" t="str">
        <f t="shared" si="32"/>
        <v/>
      </c>
      <c r="BU218" s="53" t="s">
        <v>50</v>
      </c>
      <c r="BV218" s="84" t="s">
        <v>3883</v>
      </c>
      <c r="BW218" s="53"/>
      <c r="BX218" s="53" t="s">
        <v>3884</v>
      </c>
      <c r="BY218" s="53">
        <v>1</v>
      </c>
      <c r="BZ218" s="83">
        <v>46191</v>
      </c>
      <c r="CA218" s="53"/>
      <c r="CB218" s="53"/>
    </row>
    <row r="219" spans="3:80" ht="14.25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0"/>
        <v>1</v>
      </c>
      <c r="M219" s="26">
        <f t="shared" si="19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67" t="e">
        <f>SUMIFS([1]Up!$J:$J,[1]Up!$D:$D,D219)</f>
        <v>#VALUE!</v>
      </c>
      <c r="BR219" s="82"/>
      <c r="BS219" s="82" t="str">
        <f t="shared" si="31"/>
        <v>PL1.5</v>
      </c>
      <c r="BT219" s="53" t="str">
        <f t="shared" si="32"/>
        <v/>
      </c>
      <c r="BU219" s="53" t="s">
        <v>50</v>
      </c>
      <c r="BV219" s="84" t="s">
        <v>3883</v>
      </c>
      <c r="BW219" s="53"/>
      <c r="BX219" s="53" t="s">
        <v>3884</v>
      </c>
      <c r="BY219" s="53">
        <v>1</v>
      </c>
      <c r="BZ219" s="83">
        <v>46191</v>
      </c>
      <c r="CA219" s="53"/>
      <c r="CB219" s="53"/>
    </row>
    <row r="220" spans="3:80" ht="14.25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0"/>
        <v>1</v>
      </c>
      <c r="M220" s="26">
        <f t="shared" si="19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67" t="e">
        <f>SUMIFS([1]Up!$J:$J,[1]Up!$D:$D,D220)</f>
        <v>#VALUE!</v>
      </c>
      <c r="BR220" s="82"/>
      <c r="BS220" s="82" t="str">
        <f t="shared" si="31"/>
        <v>PL1.5</v>
      </c>
      <c r="BT220" s="53" t="str">
        <f t="shared" si="32"/>
        <v/>
      </c>
      <c r="BU220" s="53" t="s">
        <v>50</v>
      </c>
      <c r="BV220" s="84" t="s">
        <v>3883</v>
      </c>
      <c r="BW220" s="53"/>
      <c r="BX220" s="53" t="s">
        <v>3884</v>
      </c>
      <c r="BY220" s="53">
        <v>1</v>
      </c>
      <c r="BZ220" s="83">
        <v>46191</v>
      </c>
      <c r="CA220" s="53"/>
      <c r="CB220" s="53"/>
    </row>
    <row r="221" spans="3:80" ht="14.25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0"/>
        <v>1</v>
      </c>
      <c r="M221" s="26">
        <f t="shared" si="19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67" t="e">
        <f>SUMIFS([1]Up!$J:$J,[1]Up!$D:$D,D221)</f>
        <v>#VALUE!</v>
      </c>
      <c r="BR221" s="82"/>
      <c r="BS221" s="82" t="str">
        <f t="shared" si="31"/>
        <v>PL1.5</v>
      </c>
      <c r="BT221" s="53" t="str">
        <f t="shared" si="32"/>
        <v/>
      </c>
      <c r="BU221" s="53" t="s">
        <v>50</v>
      </c>
      <c r="BV221" s="84" t="s">
        <v>3883</v>
      </c>
      <c r="BW221" s="53"/>
      <c r="BX221" s="53" t="s">
        <v>3884</v>
      </c>
      <c r="BY221" s="53">
        <v>1</v>
      </c>
      <c r="BZ221" s="83">
        <v>46191</v>
      </c>
      <c r="CA221" s="53"/>
      <c r="CB221" s="53"/>
    </row>
    <row r="222" spans="3:80" ht="14.25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3">MIN(SUM(N222:BP222),I222)</f>
        <v>1</v>
      </c>
      <c r="M222" s="26">
        <f t="shared" si="19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67" t="e">
        <f>SUMIFS([1]Up!$J:$J,[1]Up!$D:$D,D222)</f>
        <v>#VALUE!</v>
      </c>
      <c r="BR222" s="82"/>
      <c r="BS222" s="82" t="str">
        <f t="shared" ref="BS222:BS285" si="34">IFERROR(IF(C222="Plate",LEFT(E222,FIND("*",E222,1)-1),""),IF(C222="Plate",LEFT(E222,FIND("x",E222,1)-1),""))</f>
        <v>PL1.5</v>
      </c>
      <c r="BT222" s="53" t="str">
        <f t="shared" ref="BT222:BT285" si="35">IF(ROUND(SUM(N222:BP222)-I222,0)&gt;0,"Thừa "&amp;SUM(N222:BP222)-I222,"")</f>
        <v/>
      </c>
      <c r="BU222" s="53" t="s">
        <v>50</v>
      </c>
      <c r="BV222" s="84" t="s">
        <v>3883</v>
      </c>
      <c r="BW222" s="53"/>
      <c r="BX222" s="53" t="s">
        <v>3884</v>
      </c>
      <c r="BY222" s="53">
        <v>1</v>
      </c>
      <c r="BZ222" s="83">
        <v>46191</v>
      </c>
      <c r="CA222" s="53"/>
      <c r="CB222" s="53"/>
    </row>
    <row r="223" spans="3:80" ht="14.25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3"/>
        <v>1</v>
      </c>
      <c r="M223" s="26">
        <f t="shared" si="19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67" t="e">
        <f>SUMIFS([1]Up!$J:$J,[1]Up!$D:$D,D223)</f>
        <v>#VALUE!</v>
      </c>
      <c r="BR223" s="82"/>
      <c r="BS223" s="82" t="str">
        <f t="shared" si="34"/>
        <v>PL1.5</v>
      </c>
      <c r="BT223" s="53" t="str">
        <f t="shared" si="35"/>
        <v/>
      </c>
      <c r="BU223" s="53" t="s">
        <v>50</v>
      </c>
      <c r="BV223" s="84" t="s">
        <v>3883</v>
      </c>
      <c r="BW223" s="53"/>
      <c r="BX223" s="53" t="s">
        <v>3884</v>
      </c>
      <c r="BY223" s="53">
        <v>1</v>
      </c>
      <c r="BZ223" s="83">
        <v>46191</v>
      </c>
      <c r="CA223" s="53"/>
      <c r="CB223" s="53"/>
    </row>
    <row r="224" spans="3:80" ht="14.25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3"/>
        <v>1</v>
      </c>
      <c r="M224" s="26">
        <f t="shared" si="19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67" t="e">
        <f>SUMIFS([1]Up!$J:$J,[1]Up!$D:$D,D224)</f>
        <v>#VALUE!</v>
      </c>
      <c r="BR224" s="82"/>
      <c r="BS224" s="82" t="str">
        <f t="shared" si="34"/>
        <v>PL1.5</v>
      </c>
      <c r="BT224" s="53" t="str">
        <f t="shared" si="35"/>
        <v/>
      </c>
      <c r="BU224" s="53" t="s">
        <v>50</v>
      </c>
      <c r="BV224" s="84" t="s">
        <v>3883</v>
      </c>
      <c r="BW224" s="53"/>
      <c r="BX224" s="53" t="s">
        <v>3884</v>
      </c>
      <c r="BY224" s="53">
        <v>1</v>
      </c>
      <c r="BZ224" s="83">
        <v>46191</v>
      </c>
      <c r="CA224" s="53"/>
      <c r="CB224" s="53"/>
    </row>
    <row r="225" spans="3:80" ht="14.25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3"/>
        <v>3</v>
      </c>
      <c r="M225" s="26">
        <f t="shared" si="19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67" t="e">
        <f>SUMIFS([1]Up!$J:$J,[1]Up!$D:$D,D225)</f>
        <v>#VALUE!</v>
      </c>
      <c r="BR225" s="82"/>
      <c r="BS225" s="82" t="str">
        <f t="shared" si="34"/>
        <v>PL1.5</v>
      </c>
      <c r="BT225" s="53" t="str">
        <f t="shared" si="35"/>
        <v/>
      </c>
      <c r="BU225" s="53" t="s">
        <v>50</v>
      </c>
      <c r="BV225" s="84" t="s">
        <v>3883</v>
      </c>
      <c r="BW225" s="53"/>
      <c r="BX225" s="53" t="s">
        <v>3884</v>
      </c>
      <c r="BY225" s="53">
        <v>3</v>
      </c>
      <c r="BZ225" s="83">
        <v>46191</v>
      </c>
      <c r="CA225" s="53"/>
      <c r="CB225" s="53"/>
    </row>
    <row r="226" spans="3:80" ht="14.25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3"/>
        <v>1</v>
      </c>
      <c r="M226" s="26">
        <f t="shared" si="19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67" t="e">
        <f>SUMIFS([1]Up!$J:$J,[1]Up!$D:$D,D226)</f>
        <v>#VALUE!</v>
      </c>
      <c r="BR226" s="82"/>
      <c r="BS226" s="82" t="str">
        <f t="shared" si="34"/>
        <v>PL1.5</v>
      </c>
      <c r="BT226" s="53" t="str">
        <f t="shared" si="35"/>
        <v/>
      </c>
      <c r="BU226" s="53" t="s">
        <v>50</v>
      </c>
      <c r="BV226" s="84" t="s">
        <v>3883</v>
      </c>
      <c r="BW226" s="53"/>
      <c r="BX226" s="53" t="s">
        <v>3884</v>
      </c>
      <c r="BY226" s="53">
        <v>1</v>
      </c>
      <c r="BZ226" s="83">
        <v>46191</v>
      </c>
      <c r="CA226" s="53"/>
      <c r="CB226" s="53"/>
    </row>
    <row r="227" spans="3:80" ht="14.25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3"/>
        <v>1</v>
      </c>
      <c r="M227" s="26">
        <f t="shared" si="19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67" t="e">
        <f>SUMIFS([1]Up!$J:$J,[1]Up!$D:$D,D227)</f>
        <v>#VALUE!</v>
      </c>
      <c r="BR227" s="82"/>
      <c r="BS227" s="82" t="str">
        <f t="shared" si="34"/>
        <v>PL1.5</v>
      </c>
      <c r="BT227" s="53" t="str">
        <f t="shared" si="35"/>
        <v/>
      </c>
      <c r="BU227" s="53" t="s">
        <v>50</v>
      </c>
      <c r="BV227" s="84" t="s">
        <v>3883</v>
      </c>
      <c r="BW227" s="53"/>
      <c r="BX227" s="53" t="s">
        <v>3884</v>
      </c>
      <c r="BY227" s="53">
        <v>1</v>
      </c>
      <c r="BZ227" s="83">
        <v>46191</v>
      </c>
      <c r="CA227" s="53"/>
      <c r="CB227" s="53"/>
    </row>
    <row r="228" spans="3:80" ht="14.25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3"/>
        <v>1</v>
      </c>
      <c r="M228" s="26">
        <f t="shared" si="19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67" t="e">
        <f>SUMIFS([1]Up!$J:$J,[1]Up!$D:$D,D228)</f>
        <v>#VALUE!</v>
      </c>
      <c r="BR228" s="82"/>
      <c r="BS228" s="82" t="str">
        <f t="shared" si="34"/>
        <v>PL1.5</v>
      </c>
      <c r="BT228" s="53" t="str">
        <f t="shared" si="35"/>
        <v/>
      </c>
      <c r="BU228" s="53" t="s">
        <v>50</v>
      </c>
      <c r="BV228" s="84" t="s">
        <v>3883</v>
      </c>
      <c r="BW228" s="53"/>
      <c r="BX228" s="53" t="s">
        <v>3884</v>
      </c>
      <c r="BY228" s="53">
        <v>1</v>
      </c>
      <c r="BZ228" s="83">
        <v>46191</v>
      </c>
      <c r="CA228" s="53"/>
      <c r="CB228" s="53"/>
    </row>
    <row r="229" spans="3:80" ht="14.25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3"/>
        <v>2</v>
      </c>
      <c r="M229" s="26">
        <f t="shared" si="19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67" t="e">
        <f>SUMIFS([1]Up!$J:$J,[1]Up!$D:$D,D229)</f>
        <v>#VALUE!</v>
      </c>
      <c r="BR229" s="82"/>
      <c r="BS229" s="82" t="str">
        <f t="shared" si="34"/>
        <v>PL1.5</v>
      </c>
      <c r="BT229" s="53" t="str">
        <f t="shared" si="35"/>
        <v/>
      </c>
      <c r="BU229" s="53" t="s">
        <v>50</v>
      </c>
      <c r="BV229" s="84" t="s">
        <v>3883</v>
      </c>
      <c r="BW229" s="53"/>
      <c r="BX229" s="53" t="s">
        <v>3884</v>
      </c>
      <c r="BY229" s="53">
        <v>2</v>
      </c>
      <c r="BZ229" s="83">
        <v>46191</v>
      </c>
      <c r="CA229" s="53"/>
      <c r="CB229" s="53"/>
    </row>
    <row r="230" spans="3:80" ht="14.25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3"/>
        <v>1</v>
      </c>
      <c r="M230" s="26">
        <f t="shared" si="19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67" t="e">
        <f>SUMIFS([1]Up!$J:$J,[1]Up!$D:$D,D230)</f>
        <v>#VALUE!</v>
      </c>
      <c r="BR230" s="82"/>
      <c r="BS230" s="82" t="str">
        <f t="shared" si="34"/>
        <v>PL1.5</v>
      </c>
      <c r="BT230" s="53" t="str">
        <f t="shared" si="35"/>
        <v/>
      </c>
      <c r="BU230" s="53" t="s">
        <v>50</v>
      </c>
      <c r="BV230" s="84" t="s">
        <v>3883</v>
      </c>
      <c r="BW230" s="53"/>
      <c r="BX230" s="53" t="s">
        <v>3884</v>
      </c>
      <c r="BY230" s="53">
        <v>1</v>
      </c>
      <c r="BZ230" s="83">
        <v>46191</v>
      </c>
      <c r="CA230" s="53"/>
      <c r="CB230" s="53"/>
    </row>
    <row r="231" spans="3:80" ht="14.25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3"/>
        <v>2</v>
      </c>
      <c r="M231" s="26">
        <f t="shared" si="19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67" t="e">
        <f>SUMIFS([1]Up!$J:$J,[1]Up!$D:$D,D231)</f>
        <v>#VALUE!</v>
      </c>
      <c r="BR231" s="82"/>
      <c r="BS231" s="82" t="str">
        <f t="shared" si="34"/>
        <v>PL1.5</v>
      </c>
      <c r="BT231" s="53" t="str">
        <f t="shared" si="35"/>
        <v/>
      </c>
      <c r="BU231" s="53" t="s">
        <v>50</v>
      </c>
      <c r="BV231" s="84" t="s">
        <v>3883</v>
      </c>
      <c r="BW231" s="53"/>
      <c r="BX231" s="53" t="s">
        <v>3884</v>
      </c>
      <c r="BY231" s="53">
        <v>2</v>
      </c>
      <c r="BZ231" s="83">
        <v>46191</v>
      </c>
      <c r="CA231" s="53"/>
      <c r="CB231" s="53"/>
    </row>
    <row r="232" spans="3:80" ht="14.25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3"/>
        <v>1</v>
      </c>
      <c r="M232" s="26">
        <f t="shared" si="19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67" t="e">
        <f>SUMIFS([1]Up!$J:$J,[1]Up!$D:$D,D232)</f>
        <v>#VALUE!</v>
      </c>
      <c r="BR232" s="82"/>
      <c r="BS232" s="82" t="str">
        <f t="shared" si="34"/>
        <v/>
      </c>
      <c r="BT232" s="53" t="str">
        <f t="shared" si="35"/>
        <v/>
      </c>
      <c r="BU232" s="53" t="s">
        <v>50</v>
      </c>
      <c r="BV232" s="84" t="s">
        <v>1953</v>
      </c>
      <c r="BW232" s="53"/>
      <c r="BX232" s="53" t="s">
        <v>1954</v>
      </c>
      <c r="BY232" s="53">
        <v>1</v>
      </c>
      <c r="BZ232" s="83">
        <v>46169</v>
      </c>
      <c r="CA232" s="53"/>
      <c r="CB232" s="53"/>
    </row>
    <row r="233" spans="3:80" ht="14.25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3"/>
        <v>0</v>
      </c>
      <c r="M233" s="26">
        <f t="shared" si="19"/>
        <v>1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67" t="e">
        <f>SUMIFS([1]Up!$J:$J,[1]Up!$D:$D,D233)</f>
        <v>#VALUE!</v>
      </c>
      <c r="BR233" s="82"/>
      <c r="BS233" s="82" t="str">
        <f t="shared" si="34"/>
        <v/>
      </c>
      <c r="BT233" s="53" t="str">
        <f t="shared" si="35"/>
        <v/>
      </c>
      <c r="BU233" s="53" t="s">
        <v>50</v>
      </c>
      <c r="BV233" s="84" t="s">
        <v>1958</v>
      </c>
      <c r="BW233" s="53"/>
      <c r="BX233" s="53" t="s">
        <v>1959</v>
      </c>
      <c r="BY233" s="53">
        <v>1</v>
      </c>
      <c r="BZ233" s="83">
        <v>46169</v>
      </c>
      <c r="CA233" s="53"/>
      <c r="CB233" s="53"/>
    </row>
    <row r="234" spans="3:80" ht="14.25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3"/>
        <v>1</v>
      </c>
      <c r="M234" s="26">
        <f t="shared" si="19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67" t="e">
        <f>SUMIFS([1]Up!$J:$J,[1]Up!$D:$D,D234)</f>
        <v>#VALUE!</v>
      </c>
      <c r="BR234" s="82"/>
      <c r="BS234" s="82" t="str">
        <f t="shared" si="34"/>
        <v/>
      </c>
      <c r="BT234" s="53" t="str">
        <f t="shared" si="35"/>
        <v/>
      </c>
      <c r="BU234" s="53" t="s">
        <v>50</v>
      </c>
      <c r="BV234" s="84" t="s">
        <v>1948</v>
      </c>
      <c r="BW234" s="53"/>
      <c r="BX234" s="53" t="s">
        <v>1949</v>
      </c>
      <c r="BY234" s="53">
        <v>1</v>
      </c>
      <c r="BZ234" s="83">
        <v>46169</v>
      </c>
      <c r="CA234" s="53"/>
      <c r="CB234" s="53"/>
    </row>
    <row r="235" spans="3:80" ht="14.25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3"/>
        <v>1</v>
      </c>
      <c r="M235" s="26">
        <f t="shared" si="19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67" t="e">
        <f>SUMIFS([1]Up!$J:$J,[1]Up!$D:$D,D235)</f>
        <v>#VALUE!</v>
      </c>
      <c r="BR235" s="82"/>
      <c r="BS235" s="82" t="str">
        <f t="shared" si="34"/>
        <v/>
      </c>
      <c r="BT235" s="53" t="str">
        <f t="shared" si="35"/>
        <v/>
      </c>
      <c r="BU235" s="53" t="s">
        <v>50</v>
      </c>
      <c r="BV235" s="84" t="s">
        <v>1870</v>
      </c>
      <c r="BW235" s="53"/>
      <c r="BX235" s="53" t="s">
        <v>1871</v>
      </c>
      <c r="BY235" s="53">
        <v>1</v>
      </c>
      <c r="BZ235" s="83">
        <v>46169</v>
      </c>
      <c r="CA235" s="53"/>
      <c r="CB235" s="53"/>
    </row>
    <row r="236" spans="3:80" ht="14.25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3"/>
        <v>1</v>
      </c>
      <c r="M236" s="26">
        <f t="shared" si="19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67" t="e">
        <f>SUMIFS([1]Up!$J:$J,[1]Up!$D:$D,D236)</f>
        <v>#VALUE!</v>
      </c>
      <c r="BR236" s="82"/>
      <c r="BS236" s="82" t="str">
        <f t="shared" si="34"/>
        <v/>
      </c>
      <c r="BT236" s="53" t="str">
        <f t="shared" si="35"/>
        <v/>
      </c>
      <c r="BU236" s="53" t="s">
        <v>50</v>
      </c>
      <c r="BV236" s="84" t="s">
        <v>1870</v>
      </c>
      <c r="BW236" s="53"/>
      <c r="BX236" s="53" t="s">
        <v>1871</v>
      </c>
      <c r="BY236" s="53">
        <v>1</v>
      </c>
      <c r="BZ236" s="83">
        <v>46169</v>
      </c>
      <c r="CA236" s="53"/>
      <c r="CB236" s="53"/>
    </row>
    <row r="237" spans="3:80" ht="14.25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3"/>
        <v>7</v>
      </c>
      <c r="M237" s="26">
        <f t="shared" si="19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67" t="e">
        <f>SUMIFS([1]Up!$J:$J,[1]Up!$D:$D,D237)</f>
        <v>#VALUE!</v>
      </c>
      <c r="BR237" s="82"/>
      <c r="BS237" s="82" t="str">
        <f t="shared" si="34"/>
        <v/>
      </c>
      <c r="BT237" s="53" t="str">
        <f t="shared" si="35"/>
        <v/>
      </c>
      <c r="BU237" s="53" t="s">
        <v>50</v>
      </c>
      <c r="BV237" s="84" t="s">
        <v>1870</v>
      </c>
      <c r="BW237" s="53"/>
      <c r="BX237" s="53" t="s">
        <v>1871</v>
      </c>
      <c r="BY237" s="53">
        <v>7</v>
      </c>
      <c r="BZ237" s="83">
        <v>46169</v>
      </c>
      <c r="CA237" s="53"/>
      <c r="CB237" s="53"/>
    </row>
    <row r="238" spans="3:80" ht="14.25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3"/>
        <v>1</v>
      </c>
      <c r="M238" s="26">
        <f t="shared" si="19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67" t="e">
        <f>SUMIFS([1]Up!$J:$J,[1]Up!$D:$D,D238)</f>
        <v>#VALUE!</v>
      </c>
      <c r="BR238" s="82"/>
      <c r="BS238" s="82" t="str">
        <f t="shared" si="34"/>
        <v/>
      </c>
      <c r="BT238" s="53" t="str">
        <f t="shared" si="35"/>
        <v/>
      </c>
      <c r="BU238" s="53" t="s">
        <v>50</v>
      </c>
      <c r="BV238" s="53"/>
      <c r="BW238" s="53"/>
      <c r="BX238" s="53"/>
      <c r="BY238" s="53"/>
      <c r="BZ238" s="83"/>
      <c r="CA238" s="53"/>
      <c r="CB238" s="53"/>
    </row>
    <row r="239" spans="3:80" ht="14.25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3"/>
        <v>8</v>
      </c>
      <c r="M239" s="26">
        <f t="shared" si="19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67" t="e">
        <f>SUMIFS([1]Up!$J:$J,[1]Up!$D:$D,D239)</f>
        <v>#VALUE!</v>
      </c>
      <c r="BR239" s="82"/>
      <c r="BS239" s="82" t="str">
        <f t="shared" si="34"/>
        <v/>
      </c>
      <c r="BT239" s="53" t="str">
        <f t="shared" si="35"/>
        <v/>
      </c>
      <c r="BU239" s="53" t="s">
        <v>50</v>
      </c>
      <c r="BV239" s="84" t="s">
        <v>1870</v>
      </c>
      <c r="BW239" s="53"/>
      <c r="BX239" s="53" t="s">
        <v>1871</v>
      </c>
      <c r="BY239" s="53">
        <v>8</v>
      </c>
      <c r="BZ239" s="83">
        <v>46169</v>
      </c>
      <c r="CA239" s="53"/>
      <c r="CB239" s="53"/>
    </row>
    <row r="240" spans="3:80" ht="14.25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3"/>
        <v>8</v>
      </c>
      <c r="M240" s="26">
        <f t="shared" si="19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67" t="e">
        <f>SUMIFS([1]Up!$J:$J,[1]Up!$D:$D,D240)</f>
        <v>#VALUE!</v>
      </c>
      <c r="BR240" s="82"/>
      <c r="BS240" s="82" t="str">
        <f t="shared" si="34"/>
        <v/>
      </c>
      <c r="BT240" s="53" t="str">
        <f t="shared" si="35"/>
        <v/>
      </c>
      <c r="BU240" s="53" t="s">
        <v>50</v>
      </c>
      <c r="BV240" s="84" t="s">
        <v>1870</v>
      </c>
      <c r="BW240" s="53"/>
      <c r="BX240" s="53" t="s">
        <v>1871</v>
      </c>
      <c r="BY240" s="53">
        <v>8</v>
      </c>
      <c r="BZ240" s="83">
        <v>46169</v>
      </c>
      <c r="CA240" s="53"/>
      <c r="CB240" s="53"/>
    </row>
    <row r="241" spans="3:80" ht="14.25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3"/>
        <v>1</v>
      </c>
      <c r="M241" s="26">
        <f t="shared" si="19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67" t="e">
        <f>SUMIFS([1]Up!$J:$J,[1]Up!$D:$D,D241)</f>
        <v>#VALUE!</v>
      </c>
      <c r="BR241" s="82"/>
      <c r="BS241" s="82" t="str">
        <f t="shared" si="34"/>
        <v/>
      </c>
      <c r="BT241" s="53" t="str">
        <f t="shared" si="35"/>
        <v/>
      </c>
      <c r="BU241" s="53" t="s">
        <v>50</v>
      </c>
      <c r="BV241" s="84" t="s">
        <v>1870</v>
      </c>
      <c r="BW241" s="53"/>
      <c r="BX241" s="53" t="s">
        <v>1871</v>
      </c>
      <c r="BY241" s="53">
        <v>1</v>
      </c>
      <c r="BZ241" s="83">
        <v>46169</v>
      </c>
      <c r="CA241" s="53"/>
      <c r="CB241" s="53"/>
    </row>
    <row r="242" spans="3:80" ht="14.25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3"/>
        <v>1</v>
      </c>
      <c r="M242" s="26">
        <f t="shared" si="19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67" t="e">
        <f>SUMIFS([1]Up!$J:$J,[1]Up!$D:$D,D242)</f>
        <v>#VALUE!</v>
      </c>
      <c r="BR242" s="82"/>
      <c r="BS242" s="82" t="str">
        <f t="shared" si="34"/>
        <v/>
      </c>
      <c r="BT242" s="53" t="str">
        <f t="shared" si="35"/>
        <v/>
      </c>
      <c r="BU242" s="53" t="s">
        <v>50</v>
      </c>
      <c r="BV242" s="84" t="s">
        <v>1870</v>
      </c>
      <c r="BW242" s="53"/>
      <c r="BX242" s="53" t="s">
        <v>1871</v>
      </c>
      <c r="BY242" s="53">
        <v>1</v>
      </c>
      <c r="BZ242" s="83">
        <v>46169</v>
      </c>
      <c r="CA242" s="53"/>
      <c r="CB242" s="53"/>
    </row>
    <row r="243" spans="3:80" ht="14.25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3"/>
        <v>3</v>
      </c>
      <c r="M243" s="26">
        <f t="shared" si="19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67" t="e">
        <f>SUMIFS([1]Up!$J:$J,[1]Up!$D:$D,D243)</f>
        <v>#VALUE!</v>
      </c>
      <c r="BR243" s="82"/>
      <c r="BS243" s="82" t="str">
        <f t="shared" si="34"/>
        <v/>
      </c>
      <c r="BT243" s="53" t="str">
        <f t="shared" si="35"/>
        <v/>
      </c>
      <c r="BU243" s="53" t="s">
        <v>50</v>
      </c>
      <c r="BV243" s="84" t="s">
        <v>1870</v>
      </c>
      <c r="BW243" s="53"/>
      <c r="BX243" s="53" t="s">
        <v>1871</v>
      </c>
      <c r="BY243" s="53">
        <v>3</v>
      </c>
      <c r="BZ243" s="83">
        <v>46169</v>
      </c>
      <c r="CA243" s="53"/>
      <c r="CB243" s="53"/>
    </row>
    <row r="244" spans="3:80" ht="14.25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3"/>
        <v>1</v>
      </c>
      <c r="M244" s="26">
        <f t="shared" si="19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67" t="e">
        <f>SUMIFS([1]Up!$J:$J,[1]Up!$D:$D,D244)</f>
        <v>#VALUE!</v>
      </c>
      <c r="BR244" s="82"/>
      <c r="BS244" s="82" t="str">
        <f t="shared" si="34"/>
        <v/>
      </c>
      <c r="BT244" s="53" t="str">
        <f t="shared" si="35"/>
        <v/>
      </c>
      <c r="BU244" s="53" t="s">
        <v>50</v>
      </c>
      <c r="BV244" s="84" t="s">
        <v>1870</v>
      </c>
      <c r="BW244" s="53"/>
      <c r="BX244" s="53" t="s">
        <v>1871</v>
      </c>
      <c r="BY244" s="53">
        <v>1</v>
      </c>
      <c r="BZ244" s="83">
        <v>46169</v>
      </c>
      <c r="CA244" s="53"/>
      <c r="CB244" s="53"/>
    </row>
    <row r="245" spans="3:80" ht="14.25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3"/>
        <v>35</v>
      </c>
      <c r="M245" s="26">
        <f t="shared" si="19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67" t="e">
        <f>SUMIFS([1]Up!$J:$J,[1]Up!$D:$D,D245)</f>
        <v>#VALUE!</v>
      </c>
      <c r="BR245" s="82"/>
      <c r="BS245" s="82" t="str">
        <f t="shared" si="34"/>
        <v/>
      </c>
      <c r="BT245" s="53" t="str">
        <f t="shared" si="35"/>
        <v/>
      </c>
      <c r="BU245" s="53" t="s">
        <v>50</v>
      </c>
      <c r="BV245" s="84" t="s">
        <v>1974</v>
      </c>
      <c r="BW245" s="53"/>
      <c r="BX245" s="53" t="s">
        <v>1975</v>
      </c>
      <c r="BY245" s="53">
        <v>45</v>
      </c>
      <c r="BZ245" s="83">
        <v>46169</v>
      </c>
      <c r="CA245" s="53"/>
      <c r="CB245" s="53"/>
    </row>
    <row r="246" spans="3:80" ht="14.25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3"/>
        <v>1</v>
      </c>
      <c r="M246" s="26">
        <f t="shared" si="19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67" t="e">
        <f>SUMIFS([1]Up!$J:$J,[1]Up!$D:$D,D246)</f>
        <v>#VALUE!</v>
      </c>
      <c r="BR246" s="82"/>
      <c r="BS246" s="82" t="str">
        <f t="shared" si="34"/>
        <v/>
      </c>
      <c r="BT246" s="53" t="str">
        <f t="shared" si="35"/>
        <v/>
      </c>
      <c r="BU246" s="53" t="s">
        <v>50</v>
      </c>
      <c r="BV246" s="53" t="s">
        <v>1979</v>
      </c>
      <c r="BW246" s="53"/>
      <c r="BX246" s="53" t="s">
        <v>1980</v>
      </c>
      <c r="BY246" s="53">
        <v>1</v>
      </c>
      <c r="BZ246" s="83">
        <v>46169</v>
      </c>
      <c r="CA246" s="53"/>
      <c r="CB246" s="53"/>
    </row>
    <row r="247" spans="3:80" ht="14.25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3"/>
        <v>0</v>
      </c>
      <c r="M247" s="26">
        <f t="shared" si="19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67" t="e">
        <f>SUMIFS([1]Up!$J:$J,[1]Up!$D:$D,D247)</f>
        <v>#VALUE!</v>
      </c>
      <c r="BR247" s="82"/>
      <c r="BS247" s="82" t="str">
        <f t="shared" si="34"/>
        <v/>
      </c>
      <c r="BT247" s="53" t="str">
        <f t="shared" si="35"/>
        <v/>
      </c>
      <c r="BU247" s="53" t="s">
        <v>61</v>
      </c>
      <c r="BV247" s="53" t="s">
        <v>1984</v>
      </c>
      <c r="BW247" s="53"/>
      <c r="BX247" s="53" t="s">
        <v>1985</v>
      </c>
      <c r="BY247" s="53">
        <v>1</v>
      </c>
      <c r="BZ247" s="83">
        <v>46169</v>
      </c>
      <c r="CA247" s="53"/>
      <c r="CB247" s="53"/>
    </row>
    <row r="248" spans="3:80" ht="14.25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3"/>
        <v>7</v>
      </c>
      <c r="M248" s="26">
        <f t="shared" si="19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67" t="e">
        <f>SUMIFS([1]Up!$J:$J,[1]Up!$D:$D,D248)</f>
        <v>#VALUE!</v>
      </c>
      <c r="BR248" s="82"/>
      <c r="BS248" s="82" t="str">
        <f t="shared" si="34"/>
        <v>PL6</v>
      </c>
      <c r="BT248" s="53" t="str">
        <f t="shared" si="35"/>
        <v/>
      </c>
      <c r="BU248" s="53" t="s">
        <v>50</v>
      </c>
      <c r="BV248" s="84" t="s">
        <v>1780</v>
      </c>
      <c r="BW248" s="53"/>
      <c r="BX248" s="53" t="s">
        <v>1781</v>
      </c>
      <c r="BY248" s="53">
        <v>7</v>
      </c>
      <c r="BZ248" s="83">
        <v>46169</v>
      </c>
      <c r="CA248" s="53"/>
      <c r="CB248" s="53"/>
    </row>
    <row r="249" spans="3:80" ht="14.25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3"/>
        <v>1</v>
      </c>
      <c r="M249" s="26">
        <f t="shared" si="19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67" t="e">
        <f>SUMIFS([1]Up!$J:$J,[1]Up!$D:$D,D249)</f>
        <v>#VALUE!</v>
      </c>
      <c r="BR249" s="82"/>
      <c r="BS249" s="82" t="str">
        <f t="shared" si="34"/>
        <v>PL6</v>
      </c>
      <c r="BT249" s="53" t="str">
        <f t="shared" si="35"/>
        <v/>
      </c>
      <c r="BU249" s="53" t="s">
        <v>50</v>
      </c>
      <c r="BV249" s="53"/>
      <c r="BW249" s="53"/>
      <c r="BX249" s="53" t="s">
        <v>1992</v>
      </c>
      <c r="BY249" s="53">
        <v>1</v>
      </c>
      <c r="BZ249" s="83">
        <v>46169</v>
      </c>
      <c r="CA249" s="53"/>
      <c r="CB249" s="53"/>
    </row>
    <row r="250" spans="3:80" ht="14.25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3"/>
        <v>8</v>
      </c>
      <c r="M250" s="26">
        <f t="shared" si="19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67" t="e">
        <f>SUMIFS([1]Up!$J:$J,[1]Up!$D:$D,D250)</f>
        <v>#VALUE!</v>
      </c>
      <c r="BR250" s="82"/>
      <c r="BS250" s="82" t="str">
        <f t="shared" si="34"/>
        <v>PL6</v>
      </c>
      <c r="BT250" s="53" t="str">
        <f t="shared" si="35"/>
        <v/>
      </c>
      <c r="BU250" s="53" t="s">
        <v>50</v>
      </c>
      <c r="BV250" s="84" t="s">
        <v>1780</v>
      </c>
      <c r="BW250" s="53"/>
      <c r="BX250" s="53" t="s">
        <v>1781</v>
      </c>
      <c r="BY250" s="53">
        <v>8</v>
      </c>
      <c r="BZ250" s="83">
        <v>46169</v>
      </c>
      <c r="CA250" s="53"/>
      <c r="CB250" s="53"/>
    </row>
    <row r="251" spans="3:80" ht="14.25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3"/>
        <v>30</v>
      </c>
      <c r="M251" s="26">
        <f t="shared" si="19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67" t="e">
        <f>SUMIFS([1]Up!$J:$J,[1]Up!$D:$D,D251)</f>
        <v>#VALUE!</v>
      </c>
      <c r="BR251" s="82"/>
      <c r="BS251" s="82" t="str">
        <f t="shared" si="34"/>
        <v>PL6</v>
      </c>
      <c r="BT251" s="53" t="str">
        <f t="shared" si="35"/>
        <v/>
      </c>
      <c r="BU251" s="53" t="s">
        <v>50</v>
      </c>
      <c r="BV251" s="84" t="s">
        <v>1780</v>
      </c>
      <c r="BW251" s="53"/>
      <c r="BX251" s="53" t="s">
        <v>1781</v>
      </c>
      <c r="BY251" s="53">
        <v>30</v>
      </c>
      <c r="BZ251" s="83">
        <v>46169</v>
      </c>
      <c r="CA251" s="53"/>
      <c r="CB251" s="53"/>
    </row>
    <row r="252" spans="3:80" ht="14.25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3"/>
        <v>0</v>
      </c>
      <c r="M252" s="26">
        <f t="shared" si="19"/>
        <v>45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67" t="e">
        <f>SUMIFS([1]Up!$J:$J,[1]Up!$D:$D,D252)</f>
        <v>#VALUE!</v>
      </c>
      <c r="BR252" s="82"/>
      <c r="BS252" s="82" t="str">
        <f t="shared" si="34"/>
        <v/>
      </c>
      <c r="BT252" s="53" t="str">
        <f t="shared" si="35"/>
        <v/>
      </c>
      <c r="BU252" s="53" t="s">
        <v>75</v>
      </c>
      <c r="BV252" s="53"/>
      <c r="BW252" s="53"/>
      <c r="BX252" s="53"/>
      <c r="BY252" s="53"/>
      <c r="BZ252" s="83"/>
      <c r="CA252" s="53"/>
      <c r="CB252" s="53"/>
    </row>
    <row r="253" spans="3:80" ht="14.25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3"/>
        <v>0</v>
      </c>
      <c r="M253" s="26">
        <f t="shared" si="19"/>
        <v>556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67" t="e">
        <f>SUMIFS([1]Up!$J:$J,[1]Up!$D:$D,D253)</f>
        <v>#VALUE!</v>
      </c>
      <c r="BR253" s="82"/>
      <c r="BS253" s="82" t="str">
        <f t="shared" si="34"/>
        <v/>
      </c>
      <c r="BT253" s="53" t="str">
        <f t="shared" si="35"/>
        <v/>
      </c>
      <c r="BU253" s="53" t="s">
        <v>75</v>
      </c>
      <c r="BV253" s="53"/>
      <c r="BW253" s="53"/>
      <c r="BX253" s="53"/>
      <c r="BY253" s="53"/>
      <c r="BZ253" s="83"/>
      <c r="CA253" s="53"/>
      <c r="CB253" s="53"/>
    </row>
    <row r="254" spans="3:80" ht="14.25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3"/>
        <v>0</v>
      </c>
      <c r="M254" s="26">
        <f t="shared" si="19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67" t="e">
        <f>SUMIFS([1]Up!$J:$J,[1]Up!$D:$D,D254)</f>
        <v>#VALUE!</v>
      </c>
      <c r="BR254" s="82"/>
      <c r="BS254" s="82" t="str">
        <f t="shared" si="34"/>
        <v/>
      </c>
      <c r="BT254" s="53" t="str">
        <f t="shared" si="35"/>
        <v/>
      </c>
      <c r="BU254" s="53" t="s">
        <v>75</v>
      </c>
      <c r="BV254" s="53"/>
      <c r="BW254" s="53"/>
      <c r="BX254" s="53"/>
      <c r="BY254" s="53"/>
      <c r="BZ254" s="83"/>
      <c r="CA254" s="53"/>
      <c r="CB254" s="53"/>
    </row>
    <row r="255" spans="3:80" ht="14.25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3"/>
        <v>278</v>
      </c>
      <c r="M255" s="26">
        <f t="shared" si="19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67" t="e">
        <f>SUMIFS([1]Up!$J:$J,[1]Up!$D:$D,D255)</f>
        <v>#VALUE!</v>
      </c>
      <c r="BR255" s="82"/>
      <c r="BS255" s="82" t="str">
        <f t="shared" si="34"/>
        <v/>
      </c>
      <c r="BT255" s="53" t="str">
        <f t="shared" si="35"/>
        <v/>
      </c>
      <c r="BU255" s="53" t="s">
        <v>75</v>
      </c>
      <c r="BV255" s="53"/>
      <c r="BW255" s="53"/>
      <c r="BX255" s="53"/>
      <c r="BY255" s="53"/>
      <c r="BZ255" s="83"/>
      <c r="CA255" s="53"/>
      <c r="CB255" s="53"/>
    </row>
    <row r="256" spans="3:80" ht="14.25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3"/>
        <v>0</v>
      </c>
      <c r="M256" s="26">
        <f t="shared" si="19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67" t="e">
        <f>SUMIFS([1]Up!$J:$J,[1]Up!$D:$D,D256)</f>
        <v>#VALUE!</v>
      </c>
      <c r="BR256" s="82"/>
      <c r="BS256" s="82" t="str">
        <f t="shared" si="34"/>
        <v/>
      </c>
      <c r="BT256" s="53" t="str">
        <f t="shared" si="35"/>
        <v/>
      </c>
      <c r="BU256" s="53" t="s">
        <v>75</v>
      </c>
      <c r="BV256" s="53"/>
      <c r="BW256" s="53"/>
      <c r="BX256" s="53"/>
      <c r="BY256" s="53"/>
      <c r="BZ256" s="83"/>
      <c r="CA256" s="53"/>
      <c r="CB256" s="53"/>
    </row>
    <row r="257" spans="3:80" ht="14.25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3"/>
        <v>0</v>
      </c>
      <c r="M257" s="26">
        <f t="shared" si="19"/>
        <v>4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67" t="e">
        <f>SUMIFS([1]Up!$J:$J,[1]Up!$D:$D,D257)</f>
        <v>#VALUE!</v>
      </c>
      <c r="BR257" s="82"/>
      <c r="BS257" s="82" t="str">
        <f t="shared" si="34"/>
        <v/>
      </c>
      <c r="BT257" s="53" t="str">
        <f t="shared" si="35"/>
        <v/>
      </c>
      <c r="BU257" s="53" t="s">
        <v>75</v>
      </c>
      <c r="BV257" s="53"/>
      <c r="BW257" s="53"/>
      <c r="BX257" s="53"/>
      <c r="BY257" s="53"/>
      <c r="BZ257" s="83"/>
      <c r="CA257" s="53"/>
      <c r="CB257" s="53"/>
    </row>
    <row r="258" spans="3:80" ht="14.25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3"/>
        <v>0</v>
      </c>
      <c r="M258" s="26">
        <f t="shared" si="19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67" t="e">
        <f>SUMIFS([1]Up!$J:$J,[1]Up!$D:$D,D258)</f>
        <v>#VALUE!</v>
      </c>
      <c r="BR258" s="82"/>
      <c r="BS258" s="82" t="str">
        <f t="shared" si="34"/>
        <v/>
      </c>
      <c r="BT258" s="53" t="str">
        <f t="shared" si="35"/>
        <v/>
      </c>
      <c r="BU258" s="53" t="s">
        <v>75</v>
      </c>
      <c r="BV258" s="53"/>
      <c r="BW258" s="53"/>
      <c r="BX258" s="53"/>
      <c r="BY258" s="53"/>
      <c r="BZ258" s="83"/>
      <c r="CA258" s="53"/>
      <c r="CB258" s="53"/>
    </row>
    <row r="259" spans="3:80" ht="14.25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3"/>
        <v>1</v>
      </c>
      <c r="M259" s="26">
        <f t="shared" si="19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67" t="e">
        <f>SUMIFS([1]Up!$J:$J,[1]Up!$D:$D,D259)</f>
        <v>#VALUE!</v>
      </c>
      <c r="BR259" s="82"/>
      <c r="BS259" s="82" t="str">
        <f t="shared" si="34"/>
        <v/>
      </c>
      <c r="BT259" s="53" t="str">
        <f t="shared" si="35"/>
        <v/>
      </c>
      <c r="BU259" s="53" t="s">
        <v>75</v>
      </c>
      <c r="BV259" s="53"/>
      <c r="BW259" s="53"/>
      <c r="BX259" s="53"/>
      <c r="BY259" s="53"/>
      <c r="BZ259" s="83"/>
      <c r="CA259" s="53"/>
      <c r="CB259" s="53"/>
    </row>
    <row r="260" spans="3:80" ht="14.25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3"/>
        <v>0</v>
      </c>
      <c r="M260" s="26">
        <f t="shared" si="19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67" t="e">
        <f>SUMIFS([1]Up!$J:$J,[1]Up!$D:$D,D260)</f>
        <v>#VALUE!</v>
      </c>
      <c r="BR260" s="82"/>
      <c r="BS260" s="82" t="str">
        <f t="shared" si="34"/>
        <v/>
      </c>
      <c r="BT260" s="53" t="str">
        <f t="shared" si="35"/>
        <v/>
      </c>
      <c r="BU260" s="53" t="s">
        <v>75</v>
      </c>
      <c r="BV260" s="53"/>
      <c r="BW260" s="53"/>
      <c r="BX260" s="53"/>
      <c r="BY260" s="53"/>
      <c r="BZ260" s="83"/>
      <c r="CA260" s="53"/>
      <c r="CB260" s="53"/>
    </row>
    <row r="261" spans="3:80" ht="14.25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3"/>
        <v>0</v>
      </c>
      <c r="M261" s="26">
        <f t="shared" si="19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67" t="e">
        <f>SUMIFS([1]Up!$J:$J,[1]Up!$D:$D,D261)</f>
        <v>#VALUE!</v>
      </c>
      <c r="BR261" s="82"/>
      <c r="BS261" s="82" t="str">
        <f t="shared" si="34"/>
        <v/>
      </c>
      <c r="BT261" s="53" t="str">
        <f t="shared" si="35"/>
        <v/>
      </c>
      <c r="BU261" s="53" t="s">
        <v>75</v>
      </c>
      <c r="BV261" s="53"/>
      <c r="BW261" s="53"/>
      <c r="BX261" s="53"/>
      <c r="BY261" s="53"/>
      <c r="BZ261" s="83"/>
      <c r="CA261" s="53"/>
      <c r="CB261" s="53"/>
    </row>
    <row r="262" spans="3:80" ht="14.25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3"/>
        <v>0</v>
      </c>
      <c r="M262" s="26">
        <f t="shared" si="19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67" t="e">
        <f>SUMIFS([1]Up!$J:$J,[1]Up!$D:$D,D262)</f>
        <v>#VALUE!</v>
      </c>
      <c r="BR262" s="82"/>
      <c r="BS262" s="82" t="str">
        <f t="shared" si="34"/>
        <v/>
      </c>
      <c r="BT262" s="53" t="str">
        <f t="shared" si="35"/>
        <v/>
      </c>
      <c r="BU262" s="53" t="s">
        <v>75</v>
      </c>
      <c r="BV262" s="53"/>
      <c r="BW262" s="53"/>
      <c r="BX262" s="53"/>
      <c r="BY262" s="53"/>
      <c r="BZ262" s="83"/>
      <c r="CA262" s="53"/>
      <c r="CB262" s="53"/>
    </row>
    <row r="263" spans="3:80" ht="14.25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3"/>
        <v>8</v>
      </c>
      <c r="M263" s="26">
        <f t="shared" si="19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67" t="e">
        <f>SUMIFS([1]Up!$J:$J,[1]Up!$D:$D,D263)</f>
        <v>#VALUE!</v>
      </c>
      <c r="BR263" s="82"/>
      <c r="BS263" s="82" t="str">
        <f t="shared" si="34"/>
        <v>PL10</v>
      </c>
      <c r="BT263" s="53" t="str">
        <f t="shared" si="35"/>
        <v/>
      </c>
      <c r="BU263" s="53" t="s">
        <v>50</v>
      </c>
      <c r="BV263" s="84" t="s">
        <v>1789</v>
      </c>
      <c r="BW263" s="53"/>
      <c r="BX263" s="53" t="s">
        <v>1790</v>
      </c>
      <c r="BY263" s="53">
        <v>8</v>
      </c>
      <c r="BZ263" s="83">
        <v>46169</v>
      </c>
      <c r="CA263" s="53"/>
      <c r="CB263" s="53"/>
    </row>
    <row r="264" spans="3:80" ht="14.25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3"/>
        <v>4</v>
      </c>
      <c r="M264" s="26">
        <f t="shared" si="19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67" t="e">
        <f>SUMIFS([1]Up!$J:$J,[1]Up!$D:$D,D264)</f>
        <v>#VALUE!</v>
      </c>
      <c r="BR264" s="82"/>
      <c r="BS264" s="82" t="str">
        <f t="shared" si="34"/>
        <v>PL25</v>
      </c>
      <c r="BT264" s="53" t="str">
        <f t="shared" si="35"/>
        <v/>
      </c>
      <c r="BU264" s="53" t="s">
        <v>50</v>
      </c>
      <c r="BV264" s="53" t="s">
        <v>1850</v>
      </c>
      <c r="BW264" s="53"/>
      <c r="BX264" s="53" t="s">
        <v>1851</v>
      </c>
      <c r="BY264" s="53">
        <v>4</v>
      </c>
      <c r="BZ264" s="83">
        <v>46169</v>
      </c>
      <c r="CA264" s="53"/>
      <c r="CB264" s="53"/>
    </row>
    <row r="265" spans="3:80" ht="14.25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3"/>
        <v>16</v>
      </c>
      <c r="M265" s="26">
        <f t="shared" si="19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67" t="e">
        <f>SUMIFS([1]Up!$J:$J,[1]Up!$D:$D,D265)</f>
        <v>#VALUE!</v>
      </c>
      <c r="BR265" s="82"/>
      <c r="BS265" s="82" t="str">
        <f t="shared" si="34"/>
        <v>PL12</v>
      </c>
      <c r="BT265" s="53" t="str">
        <f t="shared" si="35"/>
        <v/>
      </c>
      <c r="BU265" s="53" t="s">
        <v>50</v>
      </c>
      <c r="BV265" s="53" t="s">
        <v>1890</v>
      </c>
      <c r="BW265" s="53"/>
      <c r="BX265" s="53" t="s">
        <v>1891</v>
      </c>
      <c r="BY265" s="53">
        <v>16</v>
      </c>
      <c r="BZ265" s="83">
        <v>46169</v>
      </c>
      <c r="CA265" s="53"/>
      <c r="CB265" s="53"/>
    </row>
    <row r="266" spans="3:80" ht="14.25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3"/>
        <v>1</v>
      </c>
      <c r="M266" s="26">
        <f t="shared" si="19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67" t="e">
        <f>SUMIFS([1]Up!$J:$J,[1]Up!$D:$D,D266)</f>
        <v>#VALUE!</v>
      </c>
      <c r="BR266" s="82" t="s">
        <v>4091</v>
      </c>
      <c r="BS266" s="82" t="str">
        <f t="shared" si="34"/>
        <v>PL6</v>
      </c>
      <c r="BT266" s="53" t="str">
        <f t="shared" si="35"/>
        <v>Thừa 2</v>
      </c>
      <c r="BU266" s="53" t="s">
        <v>50</v>
      </c>
      <c r="BV266" s="53"/>
      <c r="BW266" s="53"/>
      <c r="BX266" s="53" t="s">
        <v>1681</v>
      </c>
      <c r="BY266" s="53">
        <v>1</v>
      </c>
      <c r="BZ266" s="83"/>
      <c r="CA266" s="53"/>
      <c r="CB266" s="53"/>
    </row>
    <row r="267" spans="3:80" ht="14.25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3"/>
        <v>0</v>
      </c>
      <c r="M267" s="26">
        <f t="shared" si="19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67" t="e">
        <f>SUMIFS([1]Up!$J:$J,[1]Up!$D:$D,D267)</f>
        <v>#VALUE!</v>
      </c>
      <c r="BR267" s="82"/>
      <c r="BS267" s="82" t="str">
        <f t="shared" si="34"/>
        <v/>
      </c>
      <c r="BT267" s="53" t="str">
        <f t="shared" si="35"/>
        <v/>
      </c>
      <c r="BU267" s="53" t="s">
        <v>50</v>
      </c>
      <c r="BV267" s="53"/>
      <c r="BW267" s="53"/>
      <c r="BX267" s="53" t="s">
        <v>1681</v>
      </c>
      <c r="BY267" s="53">
        <v>1</v>
      </c>
      <c r="BZ267" s="83"/>
      <c r="CA267" s="53"/>
      <c r="CB267" s="53"/>
    </row>
    <row r="268" spans="3:80" ht="14.25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3"/>
        <v>1</v>
      </c>
      <c r="M268" s="26">
        <f t="shared" si="19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67" t="e">
        <f>SUMIFS([1]Up!$J:$J,[1]Up!$D:$D,D268)</f>
        <v>#VALUE!</v>
      </c>
      <c r="BR268" s="82"/>
      <c r="BS268" s="82" t="str">
        <f t="shared" si="34"/>
        <v/>
      </c>
      <c r="BT268" s="53" t="str">
        <f t="shared" si="35"/>
        <v/>
      </c>
      <c r="BU268" s="53" t="s">
        <v>50</v>
      </c>
      <c r="BV268" s="84" t="s">
        <v>1953</v>
      </c>
      <c r="BW268" s="53"/>
      <c r="BX268" s="53" t="s">
        <v>1954</v>
      </c>
      <c r="BY268" s="53">
        <v>1</v>
      </c>
      <c r="BZ268" s="83">
        <v>46169</v>
      </c>
      <c r="CA268" s="53"/>
      <c r="CB268" s="53"/>
    </row>
    <row r="269" spans="3:80" ht="14.25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3"/>
        <v>1</v>
      </c>
      <c r="M269" s="26">
        <f t="shared" si="19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67" t="e">
        <f>SUMIFS([1]Up!$J:$J,[1]Up!$D:$D,D269)</f>
        <v>#VALUE!</v>
      </c>
      <c r="BR269" s="82"/>
      <c r="BS269" s="82" t="str">
        <f t="shared" si="34"/>
        <v/>
      </c>
      <c r="BT269" s="53" t="str">
        <f t="shared" si="35"/>
        <v/>
      </c>
      <c r="BU269" s="53" t="s">
        <v>50</v>
      </c>
      <c r="BV269" s="53"/>
      <c r="BW269" s="53"/>
      <c r="BX269" s="53" t="s">
        <v>1681</v>
      </c>
      <c r="BY269" s="53">
        <v>1</v>
      </c>
      <c r="BZ269" s="83"/>
      <c r="CA269" s="53"/>
      <c r="CB269" s="53"/>
    </row>
    <row r="270" spans="3:80" ht="14.25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3"/>
        <v>0</v>
      </c>
      <c r="M270" s="26">
        <f t="shared" si="19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67" t="e">
        <f>SUMIFS([1]Up!$J:$J,[1]Up!$D:$D,D270)</f>
        <v>#VALUE!</v>
      </c>
      <c r="BR270" s="82"/>
      <c r="BS270" s="82" t="str">
        <f t="shared" si="34"/>
        <v/>
      </c>
      <c r="BT270" s="53" t="str">
        <f t="shared" si="35"/>
        <v/>
      </c>
      <c r="BU270" s="53" t="s">
        <v>50</v>
      </c>
      <c r="BV270" s="53"/>
      <c r="BW270" s="53"/>
      <c r="BX270" s="53"/>
      <c r="BY270" s="53"/>
      <c r="BZ270" s="83"/>
      <c r="CA270" s="53"/>
      <c r="CB270" s="53"/>
    </row>
    <row r="271" spans="3:80" ht="14.25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3"/>
        <v>1</v>
      </c>
      <c r="M271" s="26">
        <f t="shared" si="19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67" t="e">
        <f>SUMIFS([1]Up!$J:$J,[1]Up!$D:$D,D271)</f>
        <v>#VALUE!</v>
      </c>
      <c r="BR271" s="82"/>
      <c r="BS271" s="82" t="str">
        <f t="shared" si="34"/>
        <v/>
      </c>
      <c r="BT271" s="53" t="str">
        <f t="shared" si="35"/>
        <v/>
      </c>
      <c r="BU271" s="53" t="s">
        <v>50</v>
      </c>
      <c r="BV271" s="53"/>
      <c r="BW271" s="53"/>
      <c r="BX271" s="53" t="s">
        <v>1681</v>
      </c>
      <c r="BY271" s="53">
        <v>1</v>
      </c>
      <c r="BZ271" s="83"/>
      <c r="CA271" s="53"/>
      <c r="CB271" s="53"/>
    </row>
    <row r="272" spans="3:80" ht="14.25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3"/>
        <v>1</v>
      </c>
      <c r="M272" s="26">
        <f t="shared" si="19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67" t="e">
        <f>SUMIFS([1]Up!$J:$J,[1]Up!$D:$D,D272)</f>
        <v>#VALUE!</v>
      </c>
      <c r="BR272" s="82"/>
      <c r="BS272" s="82" t="str">
        <f t="shared" si="34"/>
        <v/>
      </c>
      <c r="BT272" s="53" t="str">
        <f t="shared" si="35"/>
        <v/>
      </c>
      <c r="BU272" s="53" t="s">
        <v>50</v>
      </c>
      <c r="BV272" s="53"/>
      <c r="BW272" s="53"/>
      <c r="BX272" s="53" t="s">
        <v>1681</v>
      </c>
      <c r="BY272" s="53">
        <v>1</v>
      </c>
      <c r="BZ272" s="83"/>
      <c r="CA272" s="53"/>
      <c r="CB272" s="53"/>
    </row>
    <row r="273" spans="3:80" ht="14.25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3"/>
        <v>8</v>
      </c>
      <c r="M273" s="26">
        <f t="shared" si="19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67" t="e">
        <f>SUMIFS([1]Up!$J:$J,[1]Up!$D:$D,D273)</f>
        <v>#VALUE!</v>
      </c>
      <c r="BR273" s="82"/>
      <c r="BS273" s="82" t="str">
        <f t="shared" si="34"/>
        <v/>
      </c>
      <c r="BT273" s="53" t="str">
        <f t="shared" si="35"/>
        <v/>
      </c>
      <c r="BU273" s="53" t="s">
        <v>50</v>
      </c>
      <c r="BV273" s="84" t="s">
        <v>1870</v>
      </c>
      <c r="BW273" s="53"/>
      <c r="BX273" s="53" t="s">
        <v>1871</v>
      </c>
      <c r="BY273" s="53">
        <v>8</v>
      </c>
      <c r="BZ273" s="83">
        <v>46169</v>
      </c>
      <c r="CA273" s="53"/>
      <c r="CB273" s="53"/>
    </row>
    <row r="274" spans="3:80" ht="14.25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3"/>
        <v>8</v>
      </c>
      <c r="M274" s="26">
        <f t="shared" si="19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67" t="e">
        <f>SUMIFS([1]Up!$J:$J,[1]Up!$D:$D,D274)</f>
        <v>#VALUE!</v>
      </c>
      <c r="BR274" s="82"/>
      <c r="BS274" s="82" t="str">
        <f t="shared" si="34"/>
        <v/>
      </c>
      <c r="BT274" s="53" t="str">
        <f t="shared" si="35"/>
        <v/>
      </c>
      <c r="BU274" s="53" t="s">
        <v>50</v>
      </c>
      <c r="BV274" s="84" t="s">
        <v>1870</v>
      </c>
      <c r="BW274" s="53"/>
      <c r="BX274" s="53" t="s">
        <v>1871</v>
      </c>
      <c r="BY274" s="53">
        <v>8</v>
      </c>
      <c r="BZ274" s="83">
        <v>46169</v>
      </c>
      <c r="CA274" s="53"/>
      <c r="CB274" s="53"/>
    </row>
    <row r="275" spans="3:80" ht="14.25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3"/>
        <v>8</v>
      </c>
      <c r="M275" s="26">
        <f t="shared" si="19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67" t="e">
        <f>SUMIFS([1]Up!$J:$J,[1]Up!$D:$D,D275)</f>
        <v>#VALUE!</v>
      </c>
      <c r="BR275" s="82"/>
      <c r="BS275" s="82" t="str">
        <f t="shared" si="34"/>
        <v/>
      </c>
      <c r="BT275" s="53" t="str">
        <f t="shared" si="35"/>
        <v/>
      </c>
      <c r="BU275" s="53" t="s">
        <v>50</v>
      </c>
      <c r="BV275" s="84" t="s">
        <v>1870</v>
      </c>
      <c r="BW275" s="53"/>
      <c r="BX275" s="53" t="s">
        <v>1871</v>
      </c>
      <c r="BY275" s="53">
        <v>8</v>
      </c>
      <c r="BZ275" s="83">
        <v>46169</v>
      </c>
      <c r="CA275" s="53"/>
      <c r="CB275" s="53"/>
    </row>
    <row r="276" spans="3:80" ht="14.25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3"/>
        <v>4</v>
      </c>
      <c r="M276" s="26">
        <f t="shared" si="19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67" t="e">
        <f>SUMIFS([1]Up!$J:$J,[1]Up!$D:$D,D276)</f>
        <v>#VALUE!</v>
      </c>
      <c r="BR276" s="82"/>
      <c r="BS276" s="82" t="str">
        <f t="shared" si="34"/>
        <v/>
      </c>
      <c r="BT276" s="53" t="str">
        <f t="shared" si="35"/>
        <v/>
      </c>
      <c r="BU276" s="53" t="s">
        <v>50</v>
      </c>
      <c r="BV276" s="84" t="s">
        <v>1870</v>
      </c>
      <c r="BW276" s="53"/>
      <c r="BX276" s="53" t="s">
        <v>1871</v>
      </c>
      <c r="BY276" s="53">
        <v>4</v>
      </c>
      <c r="BZ276" s="83">
        <v>46169</v>
      </c>
      <c r="CA276" s="53"/>
      <c r="CB276" s="53"/>
    </row>
    <row r="277" spans="3:80" ht="14.25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3"/>
        <v>1</v>
      </c>
      <c r="M277" s="26">
        <f t="shared" si="19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67" t="e">
        <f>SUMIFS([1]Up!$J:$J,[1]Up!$D:$D,D277)</f>
        <v>#VALUE!</v>
      </c>
      <c r="BR277" s="82"/>
      <c r="BS277" s="82" t="str">
        <f t="shared" si="34"/>
        <v/>
      </c>
      <c r="BT277" s="53" t="str">
        <f t="shared" si="35"/>
        <v/>
      </c>
      <c r="BU277" s="53" t="s">
        <v>50</v>
      </c>
      <c r="BV277" s="84" t="s">
        <v>1870</v>
      </c>
      <c r="BW277" s="53"/>
      <c r="BX277" s="53" t="s">
        <v>1871</v>
      </c>
      <c r="BY277" s="53">
        <v>1</v>
      </c>
      <c r="BZ277" s="83">
        <v>46169</v>
      </c>
      <c r="CA277" s="53"/>
      <c r="CB277" s="53"/>
    </row>
    <row r="278" spans="3:80" ht="14.25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3"/>
        <v>51</v>
      </c>
      <c r="M278" s="26">
        <f t="shared" si="19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67" t="e">
        <f>SUMIFS([1]Up!$J:$J,[1]Up!$D:$D,D278)</f>
        <v>#VALUE!</v>
      </c>
      <c r="BR278" s="82"/>
      <c r="BS278" s="82" t="str">
        <f t="shared" si="34"/>
        <v/>
      </c>
      <c r="BT278" s="53" t="str">
        <f t="shared" si="35"/>
        <v/>
      </c>
      <c r="BU278" s="53" t="s">
        <v>50</v>
      </c>
      <c r="BV278" s="84" t="s">
        <v>1974</v>
      </c>
      <c r="BW278" s="53"/>
      <c r="BX278" s="53" t="s">
        <v>1975</v>
      </c>
      <c r="BY278" s="53">
        <v>51</v>
      </c>
      <c r="BZ278" s="83">
        <v>46169</v>
      </c>
      <c r="CA278" s="53"/>
      <c r="CB278" s="53"/>
    </row>
    <row r="279" spans="3:80" ht="14.25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3"/>
        <v>2</v>
      </c>
      <c r="M279" s="26">
        <f t="shared" si="19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67" t="e">
        <f>SUMIFS([1]Up!$J:$J,[1]Up!$D:$D,D279)</f>
        <v>#VALUE!</v>
      </c>
      <c r="BR279" s="82"/>
      <c r="BS279" s="82" t="str">
        <f t="shared" si="34"/>
        <v/>
      </c>
      <c r="BT279" s="53" t="str">
        <f t="shared" si="35"/>
        <v/>
      </c>
      <c r="BU279" s="53" t="s">
        <v>50</v>
      </c>
      <c r="BV279" s="53" t="s">
        <v>1979</v>
      </c>
      <c r="BW279" s="53"/>
      <c r="BX279" s="53" t="s">
        <v>1980</v>
      </c>
      <c r="BY279" s="53">
        <v>2</v>
      </c>
      <c r="BZ279" s="83">
        <v>46169</v>
      </c>
      <c r="CA279" s="53"/>
      <c r="CB279" s="53"/>
    </row>
    <row r="280" spans="3:80" ht="14.25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3"/>
        <v>0</v>
      </c>
      <c r="M280" s="26">
        <f t="shared" si="19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67" t="e">
        <f>SUMIFS([1]Up!$J:$J,[1]Up!$D:$D,D280)</f>
        <v>#VALUE!</v>
      </c>
      <c r="BR280" s="82"/>
      <c r="BS280" s="82" t="str">
        <f t="shared" si="34"/>
        <v/>
      </c>
      <c r="BT280" s="53" t="str">
        <f t="shared" si="35"/>
        <v/>
      </c>
      <c r="BU280" s="53" t="s">
        <v>61</v>
      </c>
      <c r="BV280" s="53" t="s">
        <v>1984</v>
      </c>
      <c r="BW280" s="53"/>
      <c r="BX280" s="53" t="s">
        <v>1985</v>
      </c>
      <c r="BY280" s="53">
        <v>2</v>
      </c>
      <c r="BZ280" s="83">
        <v>46169</v>
      </c>
      <c r="CA280" s="53"/>
      <c r="CB280" s="53"/>
    </row>
    <row r="281" spans="3:80" ht="14.25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3"/>
        <v>3</v>
      </c>
      <c r="M281" s="26">
        <f t="shared" si="19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67" t="e">
        <f>SUMIFS([1]Up!$J:$J,[1]Up!$D:$D,D281)</f>
        <v>#VALUE!</v>
      </c>
      <c r="BR281" s="82"/>
      <c r="BS281" s="82" t="str">
        <f t="shared" si="34"/>
        <v>PL6</v>
      </c>
      <c r="BT281" s="53" t="str">
        <f t="shared" si="35"/>
        <v/>
      </c>
      <c r="BU281" s="53" t="s">
        <v>50</v>
      </c>
      <c r="BV281" s="84" t="s">
        <v>1780</v>
      </c>
      <c r="BW281" s="53"/>
      <c r="BX281" s="53" t="s">
        <v>1781</v>
      </c>
      <c r="BY281" s="53">
        <v>3</v>
      </c>
      <c r="BZ281" s="83">
        <v>46169</v>
      </c>
      <c r="CA281" s="53"/>
      <c r="CB281" s="53"/>
    </row>
    <row r="282" spans="3:80" ht="14.25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3"/>
        <v>6</v>
      </c>
      <c r="M282" s="26">
        <f t="shared" si="19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67" t="e">
        <f>SUMIFS([1]Up!$J:$J,[1]Up!$D:$D,D282)</f>
        <v>#VALUE!</v>
      </c>
      <c r="BR282" s="82"/>
      <c r="BS282" s="82" t="str">
        <f t="shared" si="34"/>
        <v>PL6</v>
      </c>
      <c r="BT282" s="53" t="str">
        <f t="shared" si="35"/>
        <v/>
      </c>
      <c r="BU282" s="53" t="s">
        <v>50</v>
      </c>
      <c r="BV282" s="84" t="s">
        <v>1780</v>
      </c>
      <c r="BW282" s="53"/>
      <c r="BX282" s="53" t="s">
        <v>1781</v>
      </c>
      <c r="BY282" s="53">
        <v>6</v>
      </c>
      <c r="BZ282" s="83">
        <v>46169</v>
      </c>
      <c r="CA282" s="53"/>
      <c r="CB282" s="53"/>
    </row>
    <row r="283" spans="3:80" ht="14.25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3"/>
        <v>5</v>
      </c>
      <c r="M283" s="26">
        <f t="shared" si="19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67" t="e">
        <f>SUMIFS([1]Up!$J:$J,[1]Up!$D:$D,D283)</f>
        <v>#VALUE!</v>
      </c>
      <c r="BR283" s="82"/>
      <c r="BS283" s="82" t="str">
        <f t="shared" si="34"/>
        <v>PL6</v>
      </c>
      <c r="BT283" s="53" t="str">
        <f t="shared" si="35"/>
        <v/>
      </c>
      <c r="BU283" s="53" t="s">
        <v>50</v>
      </c>
      <c r="BV283" s="84" t="s">
        <v>1780</v>
      </c>
      <c r="BW283" s="53"/>
      <c r="BX283" s="53" t="s">
        <v>1781</v>
      </c>
      <c r="BY283" s="53">
        <v>5</v>
      </c>
      <c r="BZ283" s="83">
        <v>46169</v>
      </c>
      <c r="CA283" s="53"/>
      <c r="CB283" s="53"/>
    </row>
    <row r="284" spans="3:80" ht="14.25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3"/>
        <v>2</v>
      </c>
      <c r="M284" s="26">
        <f t="shared" si="19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67" t="e">
        <f>SUMIFS([1]Up!$J:$J,[1]Up!$D:$D,D284)</f>
        <v>#VALUE!</v>
      </c>
      <c r="BR284" s="82"/>
      <c r="BS284" s="82" t="str">
        <f t="shared" si="34"/>
        <v>PL6</v>
      </c>
      <c r="BT284" s="53" t="str">
        <f t="shared" si="35"/>
        <v/>
      </c>
      <c r="BU284" s="53" t="s">
        <v>50</v>
      </c>
      <c r="BV284" s="53"/>
      <c r="BW284" s="53"/>
      <c r="BX284" s="53" t="s">
        <v>1992</v>
      </c>
      <c r="BY284" s="53">
        <v>2</v>
      </c>
      <c r="BZ284" s="83">
        <v>46169</v>
      </c>
      <c r="CA284" s="53"/>
      <c r="CB284" s="53"/>
    </row>
    <row r="285" spans="3:80" ht="14.25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3"/>
        <v>2</v>
      </c>
      <c r="M285" s="26">
        <f t="shared" si="19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67" t="e">
        <f>SUMIFS([1]Up!$J:$J,[1]Up!$D:$D,D285)</f>
        <v>#VALUE!</v>
      </c>
      <c r="BR285" s="82"/>
      <c r="BS285" s="82" t="str">
        <f t="shared" si="34"/>
        <v>PL6</v>
      </c>
      <c r="BT285" s="53" t="str">
        <f t="shared" si="35"/>
        <v/>
      </c>
      <c r="BU285" s="53" t="s">
        <v>50</v>
      </c>
      <c r="BV285" s="84" t="s">
        <v>1780</v>
      </c>
      <c r="BW285" s="53"/>
      <c r="BX285" s="53" t="s">
        <v>1781</v>
      </c>
      <c r="BY285" s="53">
        <v>2</v>
      </c>
      <c r="BZ285" s="83">
        <v>46169</v>
      </c>
      <c r="CA285" s="53"/>
      <c r="CB285" s="53"/>
    </row>
    <row r="286" spans="3:80" ht="14.25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6">MIN(SUM(N286:BP286),I286)</f>
        <v>35</v>
      </c>
      <c r="M286" s="26">
        <f t="shared" si="19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67" t="e">
        <f>SUMIFS([1]Up!$J:$J,[1]Up!$D:$D,D286)</f>
        <v>#VALUE!</v>
      </c>
      <c r="BR286" s="82"/>
      <c r="BS286" s="82" t="str">
        <f t="shared" ref="BS286:BS349" si="37">IFERROR(IF(C286="Plate",LEFT(E286,FIND("*",E286,1)-1),""),IF(C286="Plate",LEFT(E286,FIND("x",E286,1)-1),""))</f>
        <v>PL6</v>
      </c>
      <c r="BT286" s="53" t="str">
        <f t="shared" ref="BT286:BT349" si="38">IF(ROUND(SUM(N286:BP286)-I286,0)&gt;0,"Thừa "&amp;SUM(N286:BP286)-I286,"")</f>
        <v/>
      </c>
      <c r="BU286" s="53" t="s">
        <v>50</v>
      </c>
      <c r="BV286" s="84" t="s">
        <v>1780</v>
      </c>
      <c r="BW286" s="53"/>
      <c r="BX286" s="53" t="s">
        <v>1781</v>
      </c>
      <c r="BY286" s="53">
        <v>35</v>
      </c>
      <c r="BZ286" s="83">
        <v>46169</v>
      </c>
      <c r="CA286" s="53"/>
      <c r="CB286" s="53"/>
    </row>
    <row r="287" spans="3:80" ht="14.25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6"/>
        <v>0</v>
      </c>
      <c r="M287" s="26">
        <f t="shared" si="19"/>
        <v>51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67" t="e">
        <f>SUMIFS([1]Up!$J:$J,[1]Up!$D:$D,D287)</f>
        <v>#VALUE!</v>
      </c>
      <c r="BR287" s="82"/>
      <c r="BS287" s="82" t="str">
        <f t="shared" si="37"/>
        <v/>
      </c>
      <c r="BT287" s="53" t="str">
        <f t="shared" si="38"/>
        <v/>
      </c>
      <c r="BU287" s="53" t="s">
        <v>75</v>
      </c>
      <c r="BV287" s="53"/>
      <c r="BW287" s="53"/>
      <c r="BX287" s="53"/>
      <c r="BY287" s="53"/>
      <c r="BZ287" s="83"/>
      <c r="CA287" s="53"/>
      <c r="CB287" s="53"/>
    </row>
    <row r="288" spans="3:80" ht="14.25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6"/>
        <v>0</v>
      </c>
      <c r="M288" s="26">
        <f t="shared" si="19"/>
        <v>638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67" t="e">
        <f>SUMIFS([1]Up!$J:$J,[1]Up!$D:$D,D288)</f>
        <v>#VALUE!</v>
      </c>
      <c r="BR288" s="82"/>
      <c r="BS288" s="82" t="str">
        <f t="shared" si="37"/>
        <v/>
      </c>
      <c r="BT288" s="53" t="str">
        <f t="shared" si="38"/>
        <v/>
      </c>
      <c r="BU288" s="53" t="s">
        <v>75</v>
      </c>
      <c r="BV288" s="53"/>
      <c r="BW288" s="53"/>
      <c r="BX288" s="53"/>
      <c r="BY288" s="53"/>
      <c r="BZ288" s="83"/>
      <c r="CA288" s="53"/>
      <c r="CB288" s="53"/>
    </row>
    <row r="289" spans="3:80" ht="14.25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6"/>
        <v>0</v>
      </c>
      <c r="M289" s="26">
        <f t="shared" si="19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67" t="e">
        <f>SUMIFS([1]Up!$J:$J,[1]Up!$D:$D,D289)</f>
        <v>#VALUE!</v>
      </c>
      <c r="BR289" s="82"/>
      <c r="BS289" s="82" t="str">
        <f t="shared" si="37"/>
        <v/>
      </c>
      <c r="BT289" s="53" t="str">
        <f t="shared" si="38"/>
        <v/>
      </c>
      <c r="BU289" s="53" t="s">
        <v>75</v>
      </c>
      <c r="BV289" s="53"/>
      <c r="BW289" s="53"/>
      <c r="BX289" s="53"/>
      <c r="BY289" s="53"/>
      <c r="BZ289" s="83"/>
      <c r="CA289" s="53"/>
      <c r="CB289" s="53"/>
    </row>
    <row r="290" spans="3:80" ht="14.25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6"/>
        <v>319</v>
      </c>
      <c r="M290" s="26">
        <f t="shared" ref="M290:M359" si="39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67" t="e">
        <f>SUMIFS([1]Up!$J:$J,[1]Up!$D:$D,D290)</f>
        <v>#VALUE!</v>
      </c>
      <c r="BR290" s="82"/>
      <c r="BS290" s="82" t="str">
        <f t="shared" si="37"/>
        <v/>
      </c>
      <c r="BT290" s="53" t="str">
        <f t="shared" si="38"/>
        <v/>
      </c>
      <c r="BU290" s="53" t="s">
        <v>75</v>
      </c>
      <c r="BV290" s="53"/>
      <c r="BW290" s="53"/>
      <c r="BX290" s="53"/>
      <c r="BY290" s="53"/>
      <c r="BZ290" s="83"/>
      <c r="CA290" s="53"/>
      <c r="CB290" s="53"/>
    </row>
    <row r="291" spans="3:80" ht="14.25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6"/>
        <v>0</v>
      </c>
      <c r="M291" s="26">
        <f t="shared" si="39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67" t="e">
        <f>SUMIFS([1]Up!$J:$J,[1]Up!$D:$D,D291)</f>
        <v>#VALUE!</v>
      </c>
      <c r="BR291" s="82"/>
      <c r="BS291" s="82" t="str">
        <f t="shared" si="37"/>
        <v/>
      </c>
      <c r="BT291" s="53" t="str">
        <f t="shared" si="38"/>
        <v/>
      </c>
      <c r="BU291" s="53" t="s">
        <v>75</v>
      </c>
      <c r="BV291" s="53"/>
      <c r="BW291" s="53"/>
      <c r="BX291" s="53"/>
      <c r="BY291" s="53"/>
      <c r="BZ291" s="83"/>
      <c r="CA291" s="53"/>
      <c r="CB291" s="53"/>
    </row>
    <row r="292" spans="3:80" ht="14.25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6"/>
        <v>0</v>
      </c>
      <c r="M292" s="26">
        <f t="shared" si="39"/>
        <v>4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67" t="e">
        <f>SUMIFS([1]Up!$J:$J,[1]Up!$D:$D,D292)</f>
        <v>#VALUE!</v>
      </c>
      <c r="BR292" s="82"/>
      <c r="BS292" s="82" t="str">
        <f t="shared" si="37"/>
        <v/>
      </c>
      <c r="BT292" s="53" t="str">
        <f t="shared" si="38"/>
        <v/>
      </c>
      <c r="BU292" s="53" t="s">
        <v>75</v>
      </c>
      <c r="BV292" s="53"/>
      <c r="BW292" s="53"/>
      <c r="BX292" s="53"/>
      <c r="BY292" s="53"/>
      <c r="BZ292" s="83"/>
      <c r="CA292" s="53"/>
      <c r="CB292" s="53"/>
    </row>
    <row r="293" spans="3:80" ht="14.25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6"/>
        <v>0</v>
      </c>
      <c r="M293" s="26">
        <f t="shared" si="39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67" t="e">
        <f>SUMIFS([1]Up!$J:$J,[1]Up!$D:$D,D293)</f>
        <v>#VALUE!</v>
      </c>
      <c r="BR293" s="82"/>
      <c r="BS293" s="82" t="str">
        <f t="shared" si="37"/>
        <v/>
      </c>
      <c r="BT293" s="53" t="str">
        <f t="shared" si="38"/>
        <v/>
      </c>
      <c r="BU293" s="53" t="s">
        <v>75</v>
      </c>
      <c r="BV293" s="53"/>
      <c r="BW293" s="53"/>
      <c r="BX293" s="53"/>
      <c r="BY293" s="53"/>
      <c r="BZ293" s="83"/>
      <c r="CA293" s="53"/>
      <c r="CB293" s="53"/>
    </row>
    <row r="294" spans="3:80" ht="14.25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6"/>
        <v>2</v>
      </c>
      <c r="M294" s="26">
        <f t="shared" si="39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67" t="e">
        <f>SUMIFS([1]Up!$J:$J,[1]Up!$D:$D,D294)</f>
        <v>#VALUE!</v>
      </c>
      <c r="BR294" s="82"/>
      <c r="BS294" s="82" t="str">
        <f t="shared" si="37"/>
        <v/>
      </c>
      <c r="BT294" s="53" t="str">
        <f t="shared" si="38"/>
        <v/>
      </c>
      <c r="BU294" s="53" t="s">
        <v>75</v>
      </c>
      <c r="BV294" s="53"/>
      <c r="BW294" s="53"/>
      <c r="BX294" s="53"/>
      <c r="BY294" s="53"/>
      <c r="BZ294" s="83"/>
      <c r="CA294" s="53"/>
      <c r="CB294" s="53"/>
    </row>
    <row r="295" spans="3:80" ht="14.25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6"/>
        <v>0</v>
      </c>
      <c r="M295" s="26">
        <f t="shared" si="39"/>
        <v>4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67" t="e">
        <f>SUMIFS([1]Up!$J:$J,[1]Up!$D:$D,D295)</f>
        <v>#VALUE!</v>
      </c>
      <c r="BR295" s="82"/>
      <c r="BS295" s="82" t="str">
        <f t="shared" si="37"/>
        <v/>
      </c>
      <c r="BT295" s="53" t="str">
        <f t="shared" si="38"/>
        <v/>
      </c>
      <c r="BU295" s="53" t="s">
        <v>75</v>
      </c>
      <c r="BV295" s="53"/>
      <c r="BW295" s="53"/>
      <c r="BX295" s="53"/>
      <c r="BY295" s="53"/>
      <c r="BZ295" s="83"/>
      <c r="CA295" s="53"/>
      <c r="CB295" s="53"/>
    </row>
    <row r="296" spans="3:80" ht="14.25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6"/>
        <v>0</v>
      </c>
      <c r="M296" s="26">
        <f t="shared" si="39"/>
        <v>2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67" t="e">
        <f>SUMIFS([1]Up!$J:$J,[1]Up!$D:$D,D296)</f>
        <v>#VALUE!</v>
      </c>
      <c r="BR296" s="82"/>
      <c r="BS296" s="82" t="str">
        <f t="shared" si="37"/>
        <v/>
      </c>
      <c r="BT296" s="53" t="str">
        <f t="shared" si="38"/>
        <v/>
      </c>
      <c r="BU296" s="53" t="s">
        <v>75</v>
      </c>
      <c r="BV296" s="53"/>
      <c r="BW296" s="53"/>
      <c r="BX296" s="53"/>
      <c r="BY296" s="53"/>
      <c r="BZ296" s="83"/>
      <c r="CA296" s="53"/>
      <c r="CB296" s="53"/>
    </row>
    <row r="297" spans="3:80" ht="14.25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6"/>
        <v>0</v>
      </c>
      <c r="M297" s="26">
        <f t="shared" si="39"/>
        <v>2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67" t="e">
        <f>SUMIFS([1]Up!$J:$J,[1]Up!$D:$D,D297)</f>
        <v>#VALUE!</v>
      </c>
      <c r="BR297" s="82"/>
      <c r="BS297" s="82" t="str">
        <f t="shared" si="37"/>
        <v/>
      </c>
      <c r="BT297" s="53" t="str">
        <f t="shared" si="38"/>
        <v/>
      </c>
      <c r="BU297" s="53" t="s">
        <v>75</v>
      </c>
      <c r="BV297" s="53"/>
      <c r="BW297" s="53"/>
      <c r="BX297" s="53"/>
      <c r="BY297" s="53"/>
      <c r="BZ297" s="83"/>
      <c r="CA297" s="53"/>
      <c r="CB297" s="53"/>
    </row>
    <row r="298" spans="3:80" ht="14.25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6"/>
        <v>8</v>
      </c>
      <c r="M298" s="26">
        <f t="shared" si="39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67" t="e">
        <f>SUMIFS([1]Up!$J:$J,[1]Up!$D:$D,D298)</f>
        <v>#VALUE!</v>
      </c>
      <c r="BR298" s="82"/>
      <c r="BS298" s="82" t="str">
        <f t="shared" si="37"/>
        <v>PL10</v>
      </c>
      <c r="BT298" s="53" t="str">
        <f t="shared" si="38"/>
        <v/>
      </c>
      <c r="BU298" s="53" t="s">
        <v>50</v>
      </c>
      <c r="BV298" s="84" t="s">
        <v>1789</v>
      </c>
      <c r="BW298" s="53"/>
      <c r="BX298" s="53" t="s">
        <v>1790</v>
      </c>
      <c r="BY298" s="53">
        <v>8</v>
      </c>
      <c r="BZ298" s="83">
        <v>46169</v>
      </c>
      <c r="CA298" s="53"/>
      <c r="CB298" s="53"/>
    </row>
    <row r="299" spans="3:80" ht="14.25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6"/>
        <v>5</v>
      </c>
      <c r="M299" s="26">
        <f t="shared" si="39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67" t="e">
        <f>SUMIFS([1]Up!$J:$J,[1]Up!$D:$D,D299)</f>
        <v>#VALUE!</v>
      </c>
      <c r="BR299" s="82"/>
      <c r="BS299" s="82" t="str">
        <f t="shared" si="37"/>
        <v>PL25</v>
      </c>
      <c r="BT299" s="53" t="str">
        <f t="shared" si="38"/>
        <v/>
      </c>
      <c r="BU299" s="53" t="s">
        <v>50</v>
      </c>
      <c r="BV299" s="53" t="s">
        <v>1850</v>
      </c>
      <c r="BW299" s="53"/>
      <c r="BX299" s="53" t="s">
        <v>1851</v>
      </c>
      <c r="BY299" s="53">
        <v>5</v>
      </c>
      <c r="BZ299" s="83">
        <v>46169</v>
      </c>
      <c r="CA299" s="53"/>
      <c r="CB299" s="53"/>
    </row>
    <row r="300" spans="3:80" ht="14.25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6"/>
        <v>20</v>
      </c>
      <c r="M300" s="26">
        <f t="shared" si="39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67" t="e">
        <f>SUMIFS([1]Up!$J:$J,[1]Up!$D:$D,D300)</f>
        <v>#VALUE!</v>
      </c>
      <c r="BR300" s="82"/>
      <c r="BS300" s="82" t="str">
        <f t="shared" si="37"/>
        <v>PL12</v>
      </c>
      <c r="BT300" s="53" t="str">
        <f t="shared" si="38"/>
        <v/>
      </c>
      <c r="BU300" s="53" t="s">
        <v>50</v>
      </c>
      <c r="BV300" s="53" t="s">
        <v>1890</v>
      </c>
      <c r="BW300" s="53"/>
      <c r="BX300" s="53" t="s">
        <v>1891</v>
      </c>
      <c r="BY300" s="53">
        <v>20</v>
      </c>
      <c r="BZ300" s="83">
        <v>46169</v>
      </c>
      <c r="CA300" s="53"/>
      <c r="CB300" s="53"/>
    </row>
    <row r="301" spans="3:80" ht="14.25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6"/>
        <v>1</v>
      </c>
      <c r="M301" s="26">
        <f t="shared" si="39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67" t="e">
        <f>SUMIFS([1]Up!$J:$J,[1]Up!$D:$D,D301)</f>
        <v>#VALUE!</v>
      </c>
      <c r="BR301" s="82" t="s">
        <v>82</v>
      </c>
      <c r="BS301" s="82" t="str">
        <f t="shared" si="37"/>
        <v>PL6</v>
      </c>
      <c r="BT301" s="53" t="str">
        <f t="shared" si="38"/>
        <v>Thừa 1</v>
      </c>
      <c r="BU301" s="53" t="s">
        <v>50</v>
      </c>
      <c r="BV301" s="53"/>
      <c r="BW301" s="53"/>
      <c r="BX301" s="53" t="s">
        <v>1681</v>
      </c>
      <c r="BY301" s="53">
        <v>1</v>
      </c>
      <c r="BZ301" s="83"/>
      <c r="CA301" s="53"/>
      <c r="CB301" s="53"/>
    </row>
    <row r="302" spans="3:80" ht="14.25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6"/>
        <v>2</v>
      </c>
      <c r="M302" s="26">
        <f t="shared" si="39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67" t="e">
        <f>SUMIFS([1]Up!$J:$J,[1]Up!$D:$D,D302)</f>
        <v>#VALUE!</v>
      </c>
      <c r="BR302" s="82"/>
      <c r="BS302" s="82" t="str">
        <f t="shared" si="37"/>
        <v/>
      </c>
      <c r="BT302" s="53" t="str">
        <f t="shared" si="38"/>
        <v/>
      </c>
      <c r="BU302" s="53" t="s">
        <v>50</v>
      </c>
      <c r="BV302" s="84" t="s">
        <v>1953</v>
      </c>
      <c r="BW302" s="53"/>
      <c r="BX302" s="53" t="s">
        <v>1954</v>
      </c>
      <c r="BY302" s="53">
        <v>2</v>
      </c>
      <c r="BZ302" s="83">
        <v>46169</v>
      </c>
      <c r="CA302" s="53"/>
      <c r="CB302" s="53"/>
    </row>
    <row r="303" spans="3:80" ht="14.25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6"/>
        <v>1</v>
      </c>
      <c r="M303" s="26">
        <f t="shared" si="39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67" t="e">
        <f>SUMIFS([1]Up!$J:$J,[1]Up!$D:$D,D303)</f>
        <v>#VALUE!</v>
      </c>
      <c r="BR303" s="82" t="s">
        <v>3808</v>
      </c>
      <c r="BS303" s="82" t="str">
        <f t="shared" si="37"/>
        <v/>
      </c>
      <c r="BT303" s="53" t="str">
        <f t="shared" si="38"/>
        <v>Thừa 2</v>
      </c>
      <c r="BU303" s="53" t="s">
        <v>50</v>
      </c>
      <c r="BV303" s="53"/>
      <c r="BW303" s="53"/>
      <c r="BX303" s="53" t="s">
        <v>1681</v>
      </c>
      <c r="BY303" s="53">
        <v>1</v>
      </c>
      <c r="BZ303" s="83"/>
      <c r="CA303" s="53"/>
      <c r="CB303" s="53"/>
    </row>
    <row r="304" spans="3:80" ht="14.25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6"/>
        <v>1</v>
      </c>
      <c r="M304" s="26">
        <f t="shared" si="39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67" t="e">
        <f>SUMIFS([1]Up!$J:$J,[1]Up!$D:$D,D304)</f>
        <v>#VALUE!</v>
      </c>
      <c r="BR304" s="82" t="s">
        <v>3808</v>
      </c>
      <c r="BS304" s="82" t="str">
        <f t="shared" si="37"/>
        <v/>
      </c>
      <c r="BT304" s="53" t="str">
        <f t="shared" si="38"/>
        <v>Thừa 2</v>
      </c>
      <c r="BU304" s="53" t="s">
        <v>50</v>
      </c>
      <c r="BV304" s="53"/>
      <c r="BW304" s="53"/>
      <c r="BX304" s="53" t="s">
        <v>1681</v>
      </c>
      <c r="BY304" s="53">
        <v>1</v>
      </c>
      <c r="BZ304" s="83"/>
      <c r="CA304" s="53"/>
      <c r="CB304" s="53"/>
    </row>
    <row r="305" spans="3:80" ht="14.25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6"/>
        <v>0</v>
      </c>
      <c r="M305" s="26">
        <f t="shared" si="39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67" t="e">
        <f>SUMIFS([1]Up!$J:$J,[1]Up!$D:$D,D305)</f>
        <v>#VALUE!</v>
      </c>
      <c r="BR305" s="82"/>
      <c r="BS305" s="82" t="str">
        <f t="shared" si="37"/>
        <v/>
      </c>
      <c r="BT305" s="53" t="str">
        <f t="shared" si="38"/>
        <v/>
      </c>
      <c r="BU305" s="53"/>
      <c r="BV305" s="53"/>
      <c r="BW305" s="53"/>
      <c r="BX305" s="53"/>
      <c r="BY305" s="53"/>
      <c r="BZ305" s="83"/>
      <c r="CA305" s="53"/>
      <c r="CB305" s="53"/>
    </row>
    <row r="306" spans="3:80" ht="14.25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6"/>
        <v>1</v>
      </c>
      <c r="M306" s="26">
        <f t="shared" si="39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67" t="e">
        <f>SUMIFS([1]Up!$J:$J,[1]Up!$D:$D,D306)</f>
        <v>#VALUE!</v>
      </c>
      <c r="BR306" s="82"/>
      <c r="BS306" s="82" t="str">
        <f t="shared" si="37"/>
        <v/>
      </c>
      <c r="BT306" s="53" t="str">
        <f t="shared" si="38"/>
        <v/>
      </c>
      <c r="BU306" s="53" t="s">
        <v>96</v>
      </c>
      <c r="BV306" s="53"/>
      <c r="BW306" s="53"/>
      <c r="BX306" s="53" t="s">
        <v>1681</v>
      </c>
      <c r="BY306" s="53">
        <v>2</v>
      </c>
      <c r="BZ306" s="83"/>
      <c r="CA306" s="53"/>
      <c r="CB306" s="53"/>
    </row>
    <row r="307" spans="3:80" ht="14.25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6"/>
        <v>1</v>
      </c>
      <c r="M307" s="26">
        <f t="shared" si="39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67" t="e">
        <f>SUMIFS([1]Up!$J:$J,[1]Up!$D:$D,D307)</f>
        <v>#VALUE!</v>
      </c>
      <c r="BR307" s="82"/>
      <c r="BS307" s="82" t="str">
        <f t="shared" si="37"/>
        <v/>
      </c>
      <c r="BT307" s="53" t="str">
        <f t="shared" si="38"/>
        <v/>
      </c>
      <c r="BU307" s="53" t="s">
        <v>96</v>
      </c>
      <c r="BV307" s="53"/>
      <c r="BW307" s="53"/>
      <c r="BX307" s="53" t="s">
        <v>1681</v>
      </c>
      <c r="BY307" s="53">
        <v>2</v>
      </c>
      <c r="BZ307" s="83"/>
      <c r="CA307" s="53"/>
      <c r="CB307" s="53"/>
    </row>
    <row r="308" spans="3:80" ht="14.25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6"/>
        <v>12</v>
      </c>
      <c r="M308" s="26">
        <f t="shared" si="39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67" t="e">
        <f>SUMIFS([1]Up!$J:$J,[1]Up!$D:$D,D308)</f>
        <v>#VALUE!</v>
      </c>
      <c r="BR308" s="82"/>
      <c r="BS308" s="82" t="str">
        <f t="shared" si="37"/>
        <v/>
      </c>
      <c r="BT308" s="53" t="str">
        <f t="shared" si="38"/>
        <v/>
      </c>
      <c r="BU308" s="53" t="s">
        <v>50</v>
      </c>
      <c r="BV308" s="84" t="s">
        <v>1870</v>
      </c>
      <c r="BW308" s="53"/>
      <c r="BX308" s="53" t="s">
        <v>1871</v>
      </c>
      <c r="BY308" s="53">
        <v>12</v>
      </c>
      <c r="BZ308" s="83">
        <v>46169</v>
      </c>
      <c r="CA308" s="53"/>
      <c r="CB308" s="53"/>
    </row>
    <row r="309" spans="3:80" ht="14.25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6"/>
        <v>4</v>
      </c>
      <c r="M309" s="26">
        <f t="shared" si="39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67" t="e">
        <f>SUMIFS([1]Up!$J:$J,[1]Up!$D:$D,D309)</f>
        <v>#VALUE!</v>
      </c>
      <c r="BR309" s="82"/>
      <c r="BS309" s="82" t="str">
        <f t="shared" si="37"/>
        <v/>
      </c>
      <c r="BT309" s="53" t="str">
        <f t="shared" si="38"/>
        <v/>
      </c>
      <c r="BU309" s="53" t="s">
        <v>50</v>
      </c>
      <c r="BV309" s="84" t="s">
        <v>2039</v>
      </c>
      <c r="BW309" s="53"/>
      <c r="BX309" s="53" t="s">
        <v>2040</v>
      </c>
      <c r="BY309" s="53">
        <v>4</v>
      </c>
      <c r="BZ309" s="83">
        <v>46169</v>
      </c>
      <c r="CA309" s="53"/>
      <c r="CB309" s="53"/>
    </row>
    <row r="310" spans="3:80" ht="14.25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6"/>
        <v>1</v>
      </c>
      <c r="M310" s="26">
        <f t="shared" si="39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67" t="e">
        <f>SUMIFS([1]Up!$J:$J,[1]Up!$D:$D,D310)</f>
        <v>#VALUE!</v>
      </c>
      <c r="BR310" s="82"/>
      <c r="BS310" s="82" t="str">
        <f t="shared" si="37"/>
        <v/>
      </c>
      <c r="BT310" s="53" t="str">
        <f t="shared" si="38"/>
        <v/>
      </c>
      <c r="BU310" s="53" t="s">
        <v>50</v>
      </c>
      <c r="BV310" s="84" t="s">
        <v>1870</v>
      </c>
      <c r="BW310" s="53"/>
      <c r="BX310" s="53" t="s">
        <v>1871</v>
      </c>
      <c r="BY310" s="53">
        <v>1</v>
      </c>
      <c r="BZ310" s="83">
        <v>46169</v>
      </c>
      <c r="CA310" s="53"/>
      <c r="CB310" s="53"/>
    </row>
    <row r="311" spans="3:80" ht="14.25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6"/>
        <v>1</v>
      </c>
      <c r="M311" s="26">
        <f t="shared" si="39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67" t="e">
        <f>SUMIFS([1]Up!$J:$J,[1]Up!$D:$D,D311)</f>
        <v>#VALUE!</v>
      </c>
      <c r="BR311" s="82"/>
      <c r="BS311" s="82" t="str">
        <f t="shared" si="37"/>
        <v/>
      </c>
      <c r="BT311" s="53" t="str">
        <f t="shared" si="38"/>
        <v/>
      </c>
      <c r="BU311" s="53" t="s">
        <v>50</v>
      </c>
      <c r="BV311" s="84" t="s">
        <v>1870</v>
      </c>
      <c r="BW311" s="53"/>
      <c r="BX311" s="53" t="s">
        <v>1871</v>
      </c>
      <c r="BY311" s="53">
        <v>1</v>
      </c>
      <c r="BZ311" s="83">
        <v>46169</v>
      </c>
      <c r="CA311" s="53"/>
      <c r="CB311" s="53"/>
    </row>
    <row r="312" spans="3:80" ht="14.25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6"/>
        <v>2</v>
      </c>
      <c r="M312" s="26">
        <f t="shared" si="39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67" t="e">
        <f>SUMIFS([1]Up!$J:$J,[1]Up!$D:$D,D312)</f>
        <v>#VALUE!</v>
      </c>
      <c r="BR312" s="82"/>
      <c r="BS312" s="82" t="str">
        <f t="shared" si="37"/>
        <v>PL10</v>
      </c>
      <c r="BT312" s="53" t="str">
        <f t="shared" si="38"/>
        <v/>
      </c>
      <c r="BU312" s="53" t="s">
        <v>50</v>
      </c>
      <c r="BV312" s="53" t="s">
        <v>3854</v>
      </c>
      <c r="BW312" s="53"/>
      <c r="BX312" s="53" t="s">
        <v>3855</v>
      </c>
      <c r="BY312" s="53">
        <v>2</v>
      </c>
      <c r="BZ312" s="83">
        <v>46200</v>
      </c>
      <c r="CA312" s="53"/>
      <c r="CB312" s="53"/>
    </row>
    <row r="313" spans="3:80" ht="14.25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6"/>
        <v>3</v>
      </c>
      <c r="M313" s="26">
        <f t="shared" si="39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67" t="e">
        <f>SUMIFS([1]Up!$J:$J,[1]Up!$D:$D,D313)</f>
        <v>#VALUE!</v>
      </c>
      <c r="BR313" s="82"/>
      <c r="BS313" s="82" t="str">
        <f t="shared" si="37"/>
        <v>PL10</v>
      </c>
      <c r="BT313" s="53" t="str">
        <f t="shared" si="38"/>
        <v/>
      </c>
      <c r="BU313" s="53" t="s">
        <v>50</v>
      </c>
      <c r="BV313" s="53" t="s">
        <v>3854</v>
      </c>
      <c r="BW313" s="53"/>
      <c r="BX313" s="53" t="s">
        <v>3855</v>
      </c>
      <c r="BY313" s="53">
        <v>3</v>
      </c>
      <c r="BZ313" s="83">
        <v>46200</v>
      </c>
      <c r="CA313" s="53"/>
      <c r="CB313" s="53"/>
    </row>
    <row r="314" spans="3:80" ht="14.25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6"/>
        <v>4</v>
      </c>
      <c r="M314" s="26">
        <f t="shared" si="39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67" t="e">
        <f>SUMIFS([1]Up!$J:$J,[1]Up!$D:$D,D314)</f>
        <v>#VALUE!</v>
      </c>
      <c r="BR314" s="82"/>
      <c r="BS314" s="82" t="str">
        <f t="shared" si="37"/>
        <v>PL6</v>
      </c>
      <c r="BT314" s="53" t="str">
        <f t="shared" si="38"/>
        <v/>
      </c>
      <c r="BU314" s="53" t="s">
        <v>50</v>
      </c>
      <c r="BV314" s="53" t="s">
        <v>3826</v>
      </c>
      <c r="BW314" s="53"/>
      <c r="BX314" s="53" t="s">
        <v>3827</v>
      </c>
      <c r="BY314" s="53">
        <v>4</v>
      </c>
      <c r="BZ314" s="83">
        <v>46200</v>
      </c>
      <c r="CA314" s="53"/>
      <c r="CB314" s="53"/>
    </row>
    <row r="315" spans="3:80" ht="14.25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6"/>
        <v>4</v>
      </c>
      <c r="M315" s="26">
        <f t="shared" si="39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67" t="e">
        <f>SUMIFS([1]Up!$J:$J,[1]Up!$D:$D,D315)</f>
        <v>#VALUE!</v>
      </c>
      <c r="BR315" s="82"/>
      <c r="BS315" s="82" t="str">
        <f t="shared" si="37"/>
        <v>PL38</v>
      </c>
      <c r="BT315" s="53" t="str">
        <f t="shared" si="38"/>
        <v/>
      </c>
      <c r="BU315" s="53" t="s">
        <v>50</v>
      </c>
      <c r="BV315" s="53" t="s">
        <v>2046</v>
      </c>
      <c r="BW315" s="53"/>
      <c r="BX315" s="53" t="s">
        <v>2047</v>
      </c>
      <c r="BY315" s="53">
        <v>4</v>
      </c>
      <c r="BZ315" s="83">
        <v>46169</v>
      </c>
      <c r="CA315" s="53"/>
      <c r="CB315" s="53"/>
    </row>
    <row r="316" spans="3:80" ht="14.25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6"/>
        <v>1</v>
      </c>
      <c r="M316" s="26">
        <f t="shared" si="39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67" t="e">
        <f>SUMIFS([1]Up!$J:$J,[1]Up!$D:$D,D316)</f>
        <v>#VALUE!</v>
      </c>
      <c r="BR316" s="82"/>
      <c r="BS316" s="82" t="str">
        <f t="shared" si="37"/>
        <v>PL12</v>
      </c>
      <c r="BT316" s="53" t="str">
        <f t="shared" si="38"/>
        <v/>
      </c>
      <c r="BU316" s="53" t="s">
        <v>61</v>
      </c>
      <c r="BV316" s="84" t="s">
        <v>1808</v>
      </c>
      <c r="BW316" s="53"/>
      <c r="BX316" s="53" t="s">
        <v>1809</v>
      </c>
      <c r="BY316" s="53">
        <v>1</v>
      </c>
      <c r="BZ316" s="83">
        <v>46169</v>
      </c>
      <c r="CA316" s="53"/>
      <c r="CB316" s="53"/>
    </row>
    <row r="317" spans="3:80" ht="14.25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6"/>
        <v>8</v>
      </c>
      <c r="M317" s="26">
        <f t="shared" si="39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67" t="e">
        <f>SUMIFS([1]Up!$J:$J,[1]Up!$D:$D,D317)</f>
        <v>#VALUE!</v>
      </c>
      <c r="BR317" s="82"/>
      <c r="BS317" s="82" t="str">
        <f t="shared" si="37"/>
        <v>PL10</v>
      </c>
      <c r="BT317" s="53" t="str">
        <f t="shared" si="38"/>
        <v/>
      </c>
      <c r="BU317" s="53" t="s">
        <v>61</v>
      </c>
      <c r="BV317" s="84" t="s">
        <v>1789</v>
      </c>
      <c r="BW317" s="53"/>
      <c r="BX317" s="53" t="s">
        <v>1790</v>
      </c>
      <c r="BY317" s="53">
        <v>8</v>
      </c>
      <c r="BZ317" s="83">
        <v>46169</v>
      </c>
      <c r="CA317" s="53"/>
      <c r="CB317" s="53"/>
    </row>
    <row r="318" spans="3:80" ht="14.25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6"/>
        <v>0</v>
      </c>
      <c r="M318" s="26">
        <f t="shared" si="39"/>
        <v>1318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67" t="e">
        <f>SUMIFS([1]Up!$J:$J,[1]Up!$D:$D,D318)</f>
        <v>#VALUE!</v>
      </c>
      <c r="BR318" s="82"/>
      <c r="BS318" s="82" t="str">
        <f t="shared" si="37"/>
        <v/>
      </c>
      <c r="BT318" s="53" t="str">
        <f t="shared" si="38"/>
        <v/>
      </c>
      <c r="BU318" s="53" t="s">
        <v>75</v>
      </c>
      <c r="BV318" s="53"/>
      <c r="BW318" s="53"/>
      <c r="BX318" s="53"/>
      <c r="BY318" s="53"/>
      <c r="BZ318" s="83"/>
      <c r="CA318" s="53"/>
      <c r="CB318" s="53"/>
    </row>
    <row r="319" spans="3:80" ht="14.25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6"/>
        <v>659</v>
      </c>
      <c r="M319" s="26">
        <f t="shared" si="39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67" t="e">
        <f>SUMIFS([1]Up!$J:$J,[1]Up!$D:$D,D319)</f>
        <v>#VALUE!</v>
      </c>
      <c r="BR319" s="82"/>
      <c r="BS319" s="82" t="str">
        <f t="shared" si="37"/>
        <v/>
      </c>
      <c r="BT319" s="53" t="str">
        <f t="shared" si="38"/>
        <v/>
      </c>
      <c r="BU319" s="53" t="s">
        <v>75</v>
      </c>
      <c r="BV319" s="53"/>
      <c r="BW319" s="53"/>
      <c r="BX319" s="53"/>
      <c r="BY319" s="53"/>
      <c r="BZ319" s="83"/>
      <c r="CA319" s="53"/>
      <c r="CB319" s="53"/>
    </row>
    <row r="320" spans="3:80" ht="14.25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6"/>
        <v>0</v>
      </c>
      <c r="M320" s="26">
        <f t="shared" si="39"/>
        <v>10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67" t="e">
        <f>SUMIFS([1]Up!$J:$J,[1]Up!$D:$D,D320)</f>
        <v>#VALUE!</v>
      </c>
      <c r="BR320" s="82"/>
      <c r="BS320" s="82" t="str">
        <f t="shared" si="37"/>
        <v/>
      </c>
      <c r="BT320" s="53" t="str">
        <f t="shared" si="38"/>
        <v/>
      </c>
      <c r="BU320" s="53" t="s">
        <v>75</v>
      </c>
      <c r="BV320" s="53"/>
      <c r="BW320" s="53"/>
      <c r="BX320" s="53"/>
      <c r="BY320" s="53"/>
      <c r="BZ320" s="83"/>
      <c r="CA320" s="53"/>
      <c r="CB320" s="53"/>
    </row>
    <row r="321" spans="3:80" ht="14.25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6"/>
        <v>16</v>
      </c>
      <c r="M321" s="26">
        <f t="shared" si="39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67" t="e">
        <f>SUMIFS([1]Up!$J:$J,[1]Up!$D:$D,D321)</f>
        <v>#VALUE!</v>
      </c>
      <c r="BR321" s="82"/>
      <c r="BS321" s="82" t="str">
        <f t="shared" si="37"/>
        <v>PL10</v>
      </c>
      <c r="BT321" s="53" t="str">
        <f t="shared" si="38"/>
        <v/>
      </c>
      <c r="BU321" s="53" t="s">
        <v>50</v>
      </c>
      <c r="BV321" s="84" t="s">
        <v>2053</v>
      </c>
      <c r="BW321" s="53"/>
      <c r="BX321" s="53" t="s">
        <v>2054</v>
      </c>
      <c r="BY321" s="53">
        <v>16</v>
      </c>
      <c r="BZ321" s="83">
        <v>46169</v>
      </c>
      <c r="CA321" s="53"/>
      <c r="CB321" s="53"/>
    </row>
    <row r="322" spans="3:80" ht="14.25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6"/>
        <v>33</v>
      </c>
      <c r="M322" s="26">
        <f t="shared" si="39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67" t="e">
        <f>SUMIFS([1]Up!$J:$J,[1]Up!$D:$D,D322)</f>
        <v>#VALUE!</v>
      </c>
      <c r="BR322" s="82"/>
      <c r="BS322" s="82" t="str">
        <f t="shared" si="37"/>
        <v>PL8</v>
      </c>
      <c r="BT322" s="53" t="str">
        <f t="shared" si="38"/>
        <v/>
      </c>
      <c r="BU322" s="53" t="s">
        <v>50</v>
      </c>
      <c r="BV322" s="84" t="s">
        <v>1796</v>
      </c>
      <c r="BW322" s="53"/>
      <c r="BX322" s="53" t="s">
        <v>1797</v>
      </c>
      <c r="BY322" s="53">
        <v>33</v>
      </c>
      <c r="BZ322" s="83">
        <v>46169</v>
      </c>
      <c r="CA322" s="53"/>
      <c r="CB322" s="53"/>
    </row>
    <row r="323" spans="3:80" ht="14.25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6"/>
        <v>8</v>
      </c>
      <c r="M323" s="26">
        <f t="shared" si="39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67" t="e">
        <f>SUMIFS([1]Up!$J:$J,[1]Up!$D:$D,D323)</f>
        <v>#VALUE!</v>
      </c>
      <c r="BR323" s="82"/>
      <c r="BS323" s="82" t="str">
        <f t="shared" si="37"/>
        <v>PL12</v>
      </c>
      <c r="BT323" s="53" t="str">
        <f t="shared" si="38"/>
        <v/>
      </c>
      <c r="BU323" s="53" t="s">
        <v>50</v>
      </c>
      <c r="BV323" s="84" t="s">
        <v>1808</v>
      </c>
      <c r="BW323" s="53"/>
      <c r="BX323" s="53" t="s">
        <v>1809</v>
      </c>
      <c r="BY323" s="53">
        <v>8</v>
      </c>
      <c r="BZ323" s="83">
        <v>46169</v>
      </c>
      <c r="CA323" s="53"/>
      <c r="CB323" s="53"/>
    </row>
    <row r="324" spans="3:80" ht="14.25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6"/>
        <v>16</v>
      </c>
      <c r="M324" s="26">
        <f t="shared" si="39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67" t="e">
        <f>SUMIFS([1]Up!$J:$J,[1]Up!$D:$D,D324)</f>
        <v>#VALUE!</v>
      </c>
      <c r="BR324" s="82"/>
      <c r="BS324" s="82" t="str">
        <f t="shared" si="37"/>
        <v>PL10</v>
      </c>
      <c r="BT324" s="53" t="str">
        <f t="shared" si="38"/>
        <v/>
      </c>
      <c r="BU324" s="53" t="s">
        <v>50</v>
      </c>
      <c r="BV324" s="84" t="s">
        <v>2053</v>
      </c>
      <c r="BW324" s="53"/>
      <c r="BX324" s="53" t="s">
        <v>2054</v>
      </c>
      <c r="BY324" s="53">
        <v>16</v>
      </c>
      <c r="BZ324" s="83">
        <v>46169</v>
      </c>
      <c r="CA324" s="53"/>
      <c r="CB324" s="53"/>
    </row>
    <row r="325" spans="3:80" ht="14.25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6"/>
        <v>7</v>
      </c>
      <c r="M325" s="26">
        <f t="shared" si="39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67" t="e">
        <f>SUMIFS([1]Up!$J:$J,[1]Up!$D:$D,D325)</f>
        <v>#VALUE!</v>
      </c>
      <c r="BR325" s="82"/>
      <c r="BS325" s="82" t="str">
        <f t="shared" si="37"/>
        <v>PL19</v>
      </c>
      <c r="BT325" s="53" t="str">
        <f t="shared" si="38"/>
        <v/>
      </c>
      <c r="BU325" s="53" t="s">
        <v>50</v>
      </c>
      <c r="BV325" s="53" t="s">
        <v>2064</v>
      </c>
      <c r="BW325" s="53"/>
      <c r="BX325" s="53" t="s">
        <v>2065</v>
      </c>
      <c r="BY325" s="53">
        <v>7</v>
      </c>
      <c r="BZ325" s="83">
        <v>46169</v>
      </c>
      <c r="CA325" s="53"/>
      <c r="CB325" s="53"/>
    </row>
    <row r="326" spans="3:80" ht="14.25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6"/>
        <v>7</v>
      </c>
      <c r="M326" s="26">
        <f t="shared" si="39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67" t="e">
        <f>SUMIFS([1]Up!$J:$J,[1]Up!$D:$D,D326)</f>
        <v>#VALUE!</v>
      </c>
      <c r="BR326" s="82"/>
      <c r="BS326" s="82" t="str">
        <f t="shared" si="37"/>
        <v>PL19</v>
      </c>
      <c r="BT326" s="53" t="str">
        <f t="shared" si="38"/>
        <v/>
      </c>
      <c r="BU326" s="53" t="s">
        <v>50</v>
      </c>
      <c r="BV326" s="53" t="s">
        <v>2064</v>
      </c>
      <c r="BW326" s="53"/>
      <c r="BX326" s="53" t="s">
        <v>2065</v>
      </c>
      <c r="BY326" s="53">
        <v>7</v>
      </c>
      <c r="BZ326" s="83">
        <v>46169</v>
      </c>
      <c r="CA326" s="53"/>
      <c r="CB326" s="53"/>
    </row>
    <row r="327" spans="3:80" ht="14.25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6"/>
        <v>1</v>
      </c>
      <c r="M327" s="26">
        <f t="shared" si="39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67" t="e">
        <f>SUMIFS([1]Up!$J:$J,[1]Up!$D:$D,D327)</f>
        <v>#VALUE!</v>
      </c>
      <c r="BR327" s="82" t="s">
        <v>4092</v>
      </c>
      <c r="BS327" s="82" t="str">
        <f t="shared" si="37"/>
        <v>PL6</v>
      </c>
      <c r="BT327" s="53" t="str">
        <f t="shared" si="38"/>
        <v>Thừa 4</v>
      </c>
      <c r="BU327" s="53" t="s">
        <v>50</v>
      </c>
      <c r="BV327" s="53"/>
      <c r="BW327" s="53"/>
      <c r="BX327" s="53" t="s">
        <v>1681</v>
      </c>
      <c r="BY327" s="53">
        <v>1</v>
      </c>
      <c r="BZ327" s="83"/>
      <c r="CA327" s="53"/>
      <c r="CB327" s="53"/>
    </row>
    <row r="328" spans="3:80" ht="14.25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6"/>
        <v>8</v>
      </c>
      <c r="M328" s="26">
        <f t="shared" si="39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67" t="e">
        <f>SUMIFS([1]Up!$J:$J,[1]Up!$D:$D,D328)</f>
        <v>#VALUE!</v>
      </c>
      <c r="BR328" s="82"/>
      <c r="BS328" s="82" t="str">
        <f t="shared" si="37"/>
        <v>PL16</v>
      </c>
      <c r="BT328" s="53" t="str">
        <f t="shared" si="38"/>
        <v/>
      </c>
      <c r="BU328" s="53" t="s">
        <v>50</v>
      </c>
      <c r="BV328" s="53" t="s">
        <v>2070</v>
      </c>
      <c r="BW328" s="53"/>
      <c r="BX328" s="53" t="s">
        <v>2071</v>
      </c>
      <c r="BY328" s="53">
        <v>8</v>
      </c>
      <c r="BZ328" s="83">
        <v>46169</v>
      </c>
      <c r="CA328" s="53"/>
      <c r="CB328" s="53"/>
    </row>
    <row r="329" spans="3:80" ht="14.25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6"/>
        <v>8</v>
      </c>
      <c r="M329" s="26">
        <f t="shared" si="39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67" t="e">
        <f>SUMIFS([1]Up!$J:$J,[1]Up!$D:$D,D329)</f>
        <v>#VALUE!</v>
      </c>
      <c r="BR329" s="82"/>
      <c r="BS329" s="82" t="str">
        <f t="shared" si="37"/>
        <v>PL16</v>
      </c>
      <c r="BT329" s="53" t="str">
        <f t="shared" si="38"/>
        <v/>
      </c>
      <c r="BU329" s="53" t="s">
        <v>50</v>
      </c>
      <c r="BV329" s="53" t="s">
        <v>2070</v>
      </c>
      <c r="BW329" s="53"/>
      <c r="BX329" s="53" t="s">
        <v>2071</v>
      </c>
      <c r="BY329" s="53">
        <v>8</v>
      </c>
      <c r="BZ329" s="83">
        <v>46169</v>
      </c>
      <c r="CA329" s="53"/>
      <c r="CB329" s="53"/>
    </row>
    <row r="330" spans="3:80" ht="14.25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6"/>
        <v>2</v>
      </c>
      <c r="M330" s="26">
        <f t="shared" si="39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67" t="e">
        <f>SUMIFS([1]Up!$J:$J,[1]Up!$D:$D,D330)</f>
        <v>#VALUE!</v>
      </c>
      <c r="BR330" s="82"/>
      <c r="BS330" s="82" t="str">
        <f t="shared" si="37"/>
        <v>PL25</v>
      </c>
      <c r="BT330" s="53" t="str">
        <f t="shared" si="38"/>
        <v/>
      </c>
      <c r="BU330" s="53" t="s">
        <v>50</v>
      </c>
      <c r="BV330" s="84" t="s">
        <v>1875</v>
      </c>
      <c r="BW330" s="53"/>
      <c r="BX330" s="53" t="s">
        <v>1876</v>
      </c>
      <c r="BY330" s="53">
        <v>2</v>
      </c>
      <c r="BZ330" s="83">
        <v>46169</v>
      </c>
      <c r="CA330" s="53"/>
      <c r="CB330" s="53"/>
    </row>
    <row r="331" spans="3:80" ht="14.25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6"/>
        <v>4</v>
      </c>
      <c r="M331" s="26">
        <f t="shared" si="39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67" t="e">
        <f>SUMIFS([1]Up!$J:$J,[1]Up!$D:$D,D331)</f>
        <v>#VALUE!</v>
      </c>
      <c r="BR331" s="82"/>
      <c r="BS331" s="82" t="str">
        <f t="shared" si="37"/>
        <v>PL10</v>
      </c>
      <c r="BT331" s="53" t="str">
        <f t="shared" si="38"/>
        <v/>
      </c>
      <c r="BU331" s="53" t="s">
        <v>50</v>
      </c>
      <c r="BV331" s="84" t="s">
        <v>2053</v>
      </c>
      <c r="BW331" s="53"/>
      <c r="BX331" s="53" t="s">
        <v>2054</v>
      </c>
      <c r="BY331" s="53">
        <v>4</v>
      </c>
      <c r="BZ331" s="83">
        <v>46169</v>
      </c>
      <c r="CA331" s="53"/>
      <c r="CB331" s="53"/>
    </row>
    <row r="332" spans="3:80" ht="14.25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6"/>
        <v>1</v>
      </c>
      <c r="M332" s="26">
        <f t="shared" si="39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67" t="e">
        <f>SUMIFS([1]Up!$J:$J,[1]Up!$D:$D,D332)</f>
        <v>#VALUE!</v>
      </c>
      <c r="BR332" s="82"/>
      <c r="BS332" s="82" t="str">
        <f t="shared" si="37"/>
        <v/>
      </c>
      <c r="BT332" s="53" t="str">
        <f t="shared" si="38"/>
        <v/>
      </c>
      <c r="BU332" s="53" t="s">
        <v>50</v>
      </c>
      <c r="BV332" s="84" t="s">
        <v>1953</v>
      </c>
      <c r="BW332" s="53"/>
      <c r="BX332" s="53" t="s">
        <v>1954</v>
      </c>
      <c r="BY332" s="53">
        <v>1</v>
      </c>
      <c r="BZ332" s="83">
        <v>46169</v>
      </c>
      <c r="CA332" s="53"/>
      <c r="CB332" s="53"/>
    </row>
    <row r="333" spans="3:80" ht="14.25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6"/>
        <v>1</v>
      </c>
      <c r="M333" s="26">
        <f t="shared" si="39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67" t="e">
        <f>SUMIFS([1]Up!$J:$J,[1]Up!$D:$D,D333)</f>
        <v>#VALUE!</v>
      </c>
      <c r="BR333" s="82"/>
      <c r="BS333" s="82" t="str">
        <f t="shared" si="37"/>
        <v/>
      </c>
      <c r="BT333" s="53" t="str">
        <f t="shared" si="38"/>
        <v/>
      </c>
      <c r="BU333" s="53" t="s">
        <v>50</v>
      </c>
      <c r="BV333" s="84" t="s">
        <v>1948</v>
      </c>
      <c r="BW333" s="53"/>
      <c r="BX333" s="53" t="s">
        <v>1949</v>
      </c>
      <c r="BY333" s="53">
        <v>1</v>
      </c>
      <c r="BZ333" s="83">
        <v>46169</v>
      </c>
      <c r="CA333" s="53"/>
      <c r="CB333" s="53"/>
    </row>
    <row r="334" spans="3:80" ht="14.25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6"/>
        <v>5</v>
      </c>
      <c r="M334" s="26">
        <f t="shared" si="39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67" t="e">
        <f>SUMIFS([1]Up!$J:$J,[1]Up!$D:$D,D334)</f>
        <v>#VALUE!</v>
      </c>
      <c r="BR334" s="82"/>
      <c r="BS334" s="82" t="str">
        <f t="shared" si="37"/>
        <v/>
      </c>
      <c r="BT334" s="53" t="str">
        <f t="shared" si="38"/>
        <v/>
      </c>
      <c r="BU334" s="53" t="s">
        <v>50</v>
      </c>
      <c r="BV334" s="84" t="s">
        <v>1870</v>
      </c>
      <c r="BW334" s="53"/>
      <c r="BX334" s="53" t="s">
        <v>1871</v>
      </c>
      <c r="BY334" s="53">
        <v>5</v>
      </c>
      <c r="BZ334" s="83">
        <v>46169</v>
      </c>
      <c r="CA334" s="53"/>
      <c r="CB334" s="53"/>
    </row>
    <row r="335" spans="3:80" ht="14.25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6"/>
        <v>1</v>
      </c>
      <c r="M335" s="26">
        <f t="shared" si="39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67" t="e">
        <f>SUMIFS([1]Up!$J:$J,[1]Up!$D:$D,D335)</f>
        <v>#VALUE!</v>
      </c>
      <c r="BR335" s="82"/>
      <c r="BS335" s="82" t="str">
        <f t="shared" si="37"/>
        <v/>
      </c>
      <c r="BT335" s="53" t="str">
        <f t="shared" si="38"/>
        <v/>
      </c>
      <c r="BU335" s="53" t="s">
        <v>50</v>
      </c>
      <c r="BV335" s="84" t="s">
        <v>1870</v>
      </c>
      <c r="BW335" s="53"/>
      <c r="BX335" s="53" t="s">
        <v>1871</v>
      </c>
      <c r="BY335" s="53">
        <v>1</v>
      </c>
      <c r="BZ335" s="83">
        <v>46169</v>
      </c>
      <c r="CA335" s="53"/>
      <c r="CB335" s="53"/>
    </row>
    <row r="336" spans="3:80" ht="14.25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6"/>
        <v>8</v>
      </c>
      <c r="M336" s="26">
        <f t="shared" si="39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67" t="e">
        <f>SUMIFS([1]Up!$J:$J,[1]Up!$D:$D,D336)</f>
        <v>#VALUE!</v>
      </c>
      <c r="BR336" s="82"/>
      <c r="BS336" s="82" t="str">
        <f t="shared" si="37"/>
        <v/>
      </c>
      <c r="BT336" s="53" t="str">
        <f t="shared" si="38"/>
        <v/>
      </c>
      <c r="BU336" s="53" t="s">
        <v>50</v>
      </c>
      <c r="BV336" s="84" t="s">
        <v>1870</v>
      </c>
      <c r="BW336" s="53"/>
      <c r="BX336" s="53" t="s">
        <v>1871</v>
      </c>
      <c r="BY336" s="53">
        <v>8</v>
      </c>
      <c r="BZ336" s="83">
        <v>46169</v>
      </c>
      <c r="CA336" s="53"/>
      <c r="CB336" s="53"/>
    </row>
    <row r="337" spans="3:80" ht="14.25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6"/>
        <v>5</v>
      </c>
      <c r="M337" s="26">
        <f t="shared" si="39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67" t="e">
        <f>SUMIFS([1]Up!$J:$J,[1]Up!$D:$D,D337)</f>
        <v>#VALUE!</v>
      </c>
      <c r="BR337" s="82"/>
      <c r="BS337" s="82" t="str">
        <f t="shared" si="37"/>
        <v/>
      </c>
      <c r="BT337" s="53" t="str">
        <f t="shared" si="38"/>
        <v/>
      </c>
      <c r="BU337" s="53" t="s">
        <v>50</v>
      </c>
      <c r="BV337" s="84" t="s">
        <v>1870</v>
      </c>
      <c r="BW337" s="53"/>
      <c r="BX337" s="53" t="s">
        <v>1871</v>
      </c>
      <c r="BY337" s="53">
        <v>5</v>
      </c>
      <c r="BZ337" s="83">
        <v>46169</v>
      </c>
      <c r="CA337" s="53"/>
      <c r="CB337" s="53"/>
    </row>
    <row r="338" spans="3:80" ht="14.25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6"/>
        <v>2</v>
      </c>
      <c r="M338" s="26">
        <f t="shared" si="39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67" t="e">
        <f>SUMIFS([1]Up!$J:$J,[1]Up!$D:$D,D338)</f>
        <v>#VALUE!</v>
      </c>
      <c r="BR338" s="82"/>
      <c r="BS338" s="82" t="str">
        <f t="shared" si="37"/>
        <v/>
      </c>
      <c r="BT338" s="53" t="str">
        <f t="shared" si="38"/>
        <v/>
      </c>
      <c r="BU338" s="53" t="s">
        <v>50</v>
      </c>
      <c r="BV338" s="84" t="s">
        <v>1870</v>
      </c>
      <c r="BW338" s="53"/>
      <c r="BX338" s="53" t="s">
        <v>1871</v>
      </c>
      <c r="BY338" s="53">
        <v>2</v>
      </c>
      <c r="BZ338" s="83">
        <v>46169</v>
      </c>
      <c r="CA338" s="53"/>
      <c r="CB338" s="53"/>
    </row>
    <row r="339" spans="3:80" ht="14.25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6"/>
        <v>1</v>
      </c>
      <c r="M339" s="26">
        <f t="shared" si="39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67" t="e">
        <f>SUMIFS([1]Up!$J:$J,[1]Up!$D:$D,D339)</f>
        <v>#VALUE!</v>
      </c>
      <c r="BR339" s="82"/>
      <c r="BS339" s="82" t="str">
        <f t="shared" si="37"/>
        <v/>
      </c>
      <c r="BT339" s="53" t="str">
        <f t="shared" si="38"/>
        <v/>
      </c>
      <c r="BU339" s="53" t="s">
        <v>50</v>
      </c>
      <c r="BV339" s="84" t="s">
        <v>1870</v>
      </c>
      <c r="BW339" s="53"/>
      <c r="BX339" s="53" t="s">
        <v>1871</v>
      </c>
      <c r="BY339" s="53">
        <v>1</v>
      </c>
      <c r="BZ339" s="83">
        <v>46169</v>
      </c>
      <c r="CA339" s="53"/>
      <c r="CB339" s="53"/>
    </row>
    <row r="340" spans="3:80" ht="14.25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6"/>
        <v>0</v>
      </c>
      <c r="M340" s="26">
        <f t="shared" si="39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67" t="e">
        <f>SUMIFS([1]Up!$J:$J,[1]Up!$D:$D,D340)</f>
        <v>#VALUE!</v>
      </c>
      <c r="BR340" s="82"/>
      <c r="BS340" s="82" t="str">
        <f t="shared" si="37"/>
        <v/>
      </c>
      <c r="BT340" s="53" t="str">
        <f t="shared" si="38"/>
        <v>Thừa 1</v>
      </c>
      <c r="BU340" s="53"/>
      <c r="BV340" s="84"/>
      <c r="BW340" s="53"/>
      <c r="BX340" s="53"/>
      <c r="BY340" s="53"/>
      <c r="BZ340" s="83"/>
      <c r="CA340" s="53"/>
      <c r="CB340" s="53"/>
    </row>
    <row r="341" spans="3:80" ht="14.25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6"/>
        <v>1</v>
      </c>
      <c r="M341" s="26">
        <f t="shared" si="39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>
        <v>1</v>
      </c>
      <c r="BQ341" s="67" t="e">
        <f>SUMIFS([1]Up!$J:$J,[1]Up!$D:$D,D341)</f>
        <v>#VALUE!</v>
      </c>
      <c r="BR341" s="82"/>
      <c r="BS341" s="82" t="str">
        <f t="shared" si="37"/>
        <v/>
      </c>
      <c r="BT341" s="53" t="str">
        <f t="shared" si="38"/>
        <v/>
      </c>
      <c r="BU341" s="53" t="s">
        <v>50</v>
      </c>
      <c r="BV341" s="84" t="s">
        <v>1870</v>
      </c>
      <c r="BW341" s="53"/>
      <c r="BX341" s="53" t="s">
        <v>1871</v>
      </c>
      <c r="BY341" s="53">
        <v>1</v>
      </c>
      <c r="BZ341" s="83">
        <v>46169</v>
      </c>
      <c r="CA341" s="53"/>
      <c r="CB341" s="53"/>
    </row>
    <row r="342" spans="3:80" ht="14.25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6"/>
        <v>2</v>
      </c>
      <c r="M342" s="26">
        <f t="shared" si="39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67" t="e">
        <f>SUMIFS([1]Up!$J:$J,[1]Up!$D:$D,D342)</f>
        <v>#VALUE!</v>
      </c>
      <c r="BR342" s="82"/>
      <c r="BS342" s="82" t="str">
        <f t="shared" si="37"/>
        <v/>
      </c>
      <c r="BT342" s="53" t="str">
        <f t="shared" si="38"/>
        <v/>
      </c>
      <c r="BU342" s="53" t="s">
        <v>50</v>
      </c>
      <c r="BV342" s="53" t="s">
        <v>2085</v>
      </c>
      <c r="BW342" s="53"/>
      <c r="BX342" s="53" t="s">
        <v>2086</v>
      </c>
      <c r="BY342" s="53">
        <v>2</v>
      </c>
      <c r="BZ342" s="83">
        <v>46169</v>
      </c>
      <c r="CA342" s="53"/>
      <c r="CB342" s="53"/>
    </row>
    <row r="343" spans="3:80" ht="14.25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6"/>
        <v>12</v>
      </c>
      <c r="M343" s="26">
        <f t="shared" si="39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67" t="e">
        <f>SUMIFS([1]Up!$J:$J,[1]Up!$D:$D,D343)</f>
        <v>#VALUE!</v>
      </c>
      <c r="BR343" s="82"/>
      <c r="BS343" s="82" t="str">
        <f t="shared" si="37"/>
        <v/>
      </c>
      <c r="BT343" s="53" t="str">
        <f t="shared" si="38"/>
        <v/>
      </c>
      <c r="BU343" s="53" t="s">
        <v>50</v>
      </c>
      <c r="BV343" s="84" t="s">
        <v>2090</v>
      </c>
      <c r="BW343" s="53"/>
      <c r="BX343" s="53" t="s">
        <v>2091</v>
      </c>
      <c r="BY343" s="53">
        <v>12</v>
      </c>
      <c r="BZ343" s="83">
        <v>46169</v>
      </c>
      <c r="CA343" s="53"/>
      <c r="CB343" s="53"/>
    </row>
    <row r="344" spans="3:80" ht="14.25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6"/>
        <v>0</v>
      </c>
      <c r="M344" s="26">
        <f t="shared" si="39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67" t="e">
        <f>SUMIFS([1]Up!$J:$J,[1]Up!$D:$D,D344)</f>
        <v>#VALUE!</v>
      </c>
      <c r="BR344" s="82"/>
      <c r="BS344" s="82" t="str">
        <f t="shared" si="37"/>
        <v/>
      </c>
      <c r="BT344" s="53" t="str">
        <f t="shared" si="38"/>
        <v/>
      </c>
      <c r="BU344" s="53" t="s">
        <v>61</v>
      </c>
      <c r="BV344" s="53" t="s">
        <v>1984</v>
      </c>
      <c r="BW344" s="53"/>
      <c r="BX344" s="53" t="s">
        <v>1985</v>
      </c>
      <c r="BY344" s="53">
        <v>1</v>
      </c>
      <c r="BZ344" s="83">
        <v>46169</v>
      </c>
      <c r="CA344" s="53"/>
      <c r="CB344" s="53"/>
    </row>
    <row r="345" spans="3:80" ht="14.25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6"/>
        <v>1</v>
      </c>
      <c r="M345" s="26">
        <f t="shared" si="39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67" t="e">
        <f>SUMIFS([1]Up!$J:$J,[1]Up!$D:$D,D345)</f>
        <v>#VALUE!</v>
      </c>
      <c r="BR345" s="82"/>
      <c r="BS345" s="82" t="str">
        <f t="shared" si="37"/>
        <v>PL6</v>
      </c>
      <c r="BT345" s="53" t="str">
        <f t="shared" si="38"/>
        <v/>
      </c>
      <c r="BU345" s="53" t="s">
        <v>50</v>
      </c>
      <c r="BV345" s="53"/>
      <c r="BW345" s="53"/>
      <c r="BX345" s="53" t="s">
        <v>1992</v>
      </c>
      <c r="BY345" s="53">
        <v>1</v>
      </c>
      <c r="BZ345" s="83">
        <v>46169</v>
      </c>
      <c r="CA345" s="53"/>
      <c r="CB345" s="53"/>
    </row>
    <row r="346" spans="3:80" ht="14.25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6"/>
        <v>2</v>
      </c>
      <c r="M346" s="26">
        <f t="shared" si="3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67" t="e">
        <f>SUMIFS([1]Up!$J:$J,[1]Up!$D:$D,D346)</f>
        <v>#VALUE!</v>
      </c>
      <c r="BR346" s="82"/>
      <c r="BS346" s="82" t="str">
        <f t="shared" si="37"/>
        <v>PL6</v>
      </c>
      <c r="BT346" s="53" t="str">
        <f t="shared" si="38"/>
        <v/>
      </c>
      <c r="BU346" s="53" t="s">
        <v>50</v>
      </c>
      <c r="BV346" s="84" t="s">
        <v>1780</v>
      </c>
      <c r="BW346" s="53"/>
      <c r="BX346" s="53" t="s">
        <v>1781</v>
      </c>
      <c r="BY346" s="53">
        <v>2</v>
      </c>
      <c r="BZ346" s="83">
        <v>46169</v>
      </c>
      <c r="CA346" s="53"/>
      <c r="CB346" s="53"/>
    </row>
    <row r="347" spans="3:80" ht="14.25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6"/>
        <v>0</v>
      </c>
      <c r="M347" s="26">
        <f t="shared" si="39"/>
        <v>2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67" t="e">
        <f>SUMIFS([1]Up!$J:$J,[1]Up!$D:$D,D347)</f>
        <v>#VALUE!</v>
      </c>
      <c r="BR347" s="82"/>
      <c r="BS347" s="82" t="str">
        <f t="shared" si="37"/>
        <v/>
      </c>
      <c r="BT347" s="53" t="str">
        <f t="shared" si="38"/>
        <v/>
      </c>
      <c r="BU347" s="53" t="s">
        <v>75</v>
      </c>
      <c r="BV347" s="53"/>
      <c r="BW347" s="53"/>
      <c r="BX347" s="53"/>
      <c r="BY347" s="53"/>
      <c r="BZ347" s="83"/>
      <c r="CA347" s="53"/>
      <c r="CB347" s="53"/>
    </row>
    <row r="348" spans="3:80" ht="14.25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6"/>
        <v>0</v>
      </c>
      <c r="M348" s="26">
        <f t="shared" si="39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67" t="e">
        <f>SUMIFS([1]Up!$J:$J,[1]Up!$D:$D,D348)</f>
        <v>#VALUE!</v>
      </c>
      <c r="BR348" s="82"/>
      <c r="BS348" s="82" t="str">
        <f t="shared" si="37"/>
        <v/>
      </c>
      <c r="BT348" s="53" t="str">
        <f t="shared" si="38"/>
        <v/>
      </c>
      <c r="BU348" s="53" t="s">
        <v>75</v>
      </c>
      <c r="BV348" s="53"/>
      <c r="BW348" s="53"/>
      <c r="BX348" s="53"/>
      <c r="BY348" s="53"/>
      <c r="BZ348" s="83"/>
      <c r="CA348" s="53"/>
      <c r="CB348" s="53"/>
    </row>
    <row r="349" spans="3:80" ht="14.25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6"/>
        <v>0</v>
      </c>
      <c r="M349" s="26">
        <f t="shared" si="39"/>
        <v>310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67" t="e">
        <f>SUMIFS([1]Up!$J:$J,[1]Up!$D:$D,D349)</f>
        <v>#VALUE!</v>
      </c>
      <c r="BR349" s="82"/>
      <c r="BS349" s="82" t="str">
        <f t="shared" si="37"/>
        <v/>
      </c>
      <c r="BT349" s="53" t="str">
        <f t="shared" si="38"/>
        <v/>
      </c>
      <c r="BU349" s="53" t="s">
        <v>75</v>
      </c>
      <c r="BV349" s="53"/>
      <c r="BW349" s="53"/>
      <c r="BX349" s="53"/>
      <c r="BY349" s="53"/>
      <c r="BZ349" s="83"/>
      <c r="CA349" s="53"/>
      <c r="CB349" s="53"/>
    </row>
    <row r="350" spans="3:80" ht="14.25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0">MIN(SUM(N350:BP350),I350)</f>
        <v>155</v>
      </c>
      <c r="M350" s="26">
        <f t="shared" si="39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67" t="e">
        <f>SUMIFS([1]Up!$J:$J,[1]Up!$D:$D,D350)</f>
        <v>#VALUE!</v>
      </c>
      <c r="BR350" s="82"/>
      <c r="BS350" s="82" t="str">
        <f t="shared" ref="BS350:BS413" si="41">IFERROR(IF(C350="Plate",LEFT(E350,FIND("*",E350,1)-1),""),IF(C350="Plate",LEFT(E350,FIND("x",E350,1)-1),""))</f>
        <v/>
      </c>
      <c r="BT350" s="53" t="str">
        <f t="shared" ref="BT350:BT413" si="42">IF(ROUND(SUM(N350:BP350)-I350,0)&gt;0,"Thừa "&amp;SUM(N350:BP350)-I350,"")</f>
        <v/>
      </c>
      <c r="BU350" s="53" t="s">
        <v>75</v>
      </c>
      <c r="BV350" s="53"/>
      <c r="BW350" s="53"/>
      <c r="BX350" s="53"/>
      <c r="BY350" s="53"/>
      <c r="BZ350" s="83"/>
      <c r="CA350" s="53"/>
      <c r="CB350" s="53"/>
    </row>
    <row r="351" spans="3:80" ht="14.25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0"/>
        <v>0</v>
      </c>
      <c r="M351" s="26">
        <f t="shared" si="39"/>
        <v>4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67" t="e">
        <f>SUMIFS([1]Up!$J:$J,[1]Up!$D:$D,D351)</f>
        <v>#VALUE!</v>
      </c>
      <c r="BR351" s="82"/>
      <c r="BS351" s="82" t="str">
        <f t="shared" si="41"/>
        <v/>
      </c>
      <c r="BT351" s="53" t="str">
        <f t="shared" si="42"/>
        <v/>
      </c>
      <c r="BU351" s="53" t="s">
        <v>75</v>
      </c>
      <c r="BV351" s="53"/>
      <c r="BW351" s="53"/>
      <c r="BX351" s="53"/>
      <c r="BY351" s="53"/>
      <c r="BZ351" s="83"/>
      <c r="CA351" s="53"/>
      <c r="CB351" s="53"/>
    </row>
    <row r="352" spans="3:80" ht="14.25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0"/>
        <v>2</v>
      </c>
      <c r="M352" s="26">
        <f t="shared" si="39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67" t="e">
        <f>SUMIFS([1]Up!$J:$J,[1]Up!$D:$D,D352)</f>
        <v>#VALUE!</v>
      </c>
      <c r="BR352" s="82"/>
      <c r="BS352" s="82" t="str">
        <f t="shared" si="41"/>
        <v/>
      </c>
      <c r="BT352" s="53" t="str">
        <f t="shared" si="42"/>
        <v/>
      </c>
      <c r="BU352" s="53" t="s">
        <v>75</v>
      </c>
      <c r="BV352" s="53"/>
      <c r="BW352" s="53"/>
      <c r="BX352" s="53"/>
      <c r="BY352" s="53"/>
      <c r="BZ352" s="83"/>
      <c r="CA352" s="53"/>
      <c r="CB352" s="53"/>
    </row>
    <row r="353" spans="3:80" ht="14.25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0"/>
        <v>0</v>
      </c>
      <c r="M353" s="26">
        <f t="shared" si="39"/>
        <v>4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67" t="e">
        <f>SUMIFS([1]Up!$J:$J,[1]Up!$D:$D,D353)</f>
        <v>#VALUE!</v>
      </c>
      <c r="BR353" s="82"/>
      <c r="BS353" s="82" t="str">
        <f t="shared" si="41"/>
        <v/>
      </c>
      <c r="BT353" s="53" t="str">
        <f t="shared" si="42"/>
        <v/>
      </c>
      <c r="BU353" s="53" t="s">
        <v>75</v>
      </c>
      <c r="BV353" s="53"/>
      <c r="BW353" s="53"/>
      <c r="BX353" s="53"/>
      <c r="BY353" s="53"/>
      <c r="BZ353" s="83"/>
      <c r="CA353" s="53"/>
      <c r="CB353" s="53"/>
    </row>
    <row r="354" spans="3:80" ht="14.25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0"/>
        <v>0</v>
      </c>
      <c r="M354" s="26">
        <f t="shared" si="39"/>
        <v>1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67" t="e">
        <f>SUMIFS([1]Up!$J:$J,[1]Up!$D:$D,D354)</f>
        <v>#VALUE!</v>
      </c>
      <c r="BR354" s="82"/>
      <c r="BS354" s="82" t="str">
        <f t="shared" si="41"/>
        <v/>
      </c>
      <c r="BT354" s="53" t="str">
        <f t="shared" si="42"/>
        <v/>
      </c>
      <c r="BU354" s="53" t="s">
        <v>75</v>
      </c>
      <c r="BV354" s="53"/>
      <c r="BW354" s="53"/>
      <c r="BX354" s="53"/>
      <c r="BY354" s="53"/>
      <c r="BZ354" s="83"/>
      <c r="CA354" s="53"/>
      <c r="CB354" s="53"/>
    </row>
    <row r="355" spans="3:80" ht="14.25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0"/>
        <v>0</v>
      </c>
      <c r="M355" s="26">
        <f t="shared" si="39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67" t="e">
        <f>SUMIFS([1]Up!$J:$J,[1]Up!$D:$D,D355)</f>
        <v>#VALUE!</v>
      </c>
      <c r="BR355" s="82"/>
      <c r="BS355" s="82" t="str">
        <f t="shared" si="41"/>
        <v/>
      </c>
      <c r="BT355" s="53" t="str">
        <f t="shared" si="42"/>
        <v/>
      </c>
      <c r="BU355" s="53" t="s">
        <v>75</v>
      </c>
      <c r="BV355" s="53"/>
      <c r="BW355" s="53"/>
      <c r="BX355" s="53"/>
      <c r="BY355" s="53"/>
      <c r="BZ355" s="83"/>
      <c r="CA355" s="53"/>
      <c r="CB355" s="53"/>
    </row>
    <row r="356" spans="3:80" ht="14.25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0"/>
        <v>0</v>
      </c>
      <c r="M356" s="26">
        <f t="shared" si="39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67" t="e">
        <f>SUMIFS([1]Up!$J:$J,[1]Up!$D:$D,D356)</f>
        <v>#VALUE!</v>
      </c>
      <c r="BR356" s="82"/>
      <c r="BS356" s="82" t="str">
        <f t="shared" si="41"/>
        <v/>
      </c>
      <c r="BT356" s="53" t="str">
        <f t="shared" si="42"/>
        <v/>
      </c>
      <c r="BU356" s="53" t="s">
        <v>75</v>
      </c>
      <c r="BV356" s="53"/>
      <c r="BW356" s="53"/>
      <c r="BX356" s="53"/>
      <c r="BY356" s="53"/>
      <c r="BZ356" s="83"/>
      <c r="CA356" s="53"/>
      <c r="CB356" s="53"/>
    </row>
    <row r="357" spans="3:80" ht="14.25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0"/>
        <v>8</v>
      </c>
      <c r="M357" s="26">
        <f t="shared" si="39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67" t="e">
        <f>SUMIFS([1]Up!$J:$J,[1]Up!$D:$D,D357)</f>
        <v>#VALUE!</v>
      </c>
      <c r="BR357" s="82"/>
      <c r="BS357" s="82" t="str">
        <f t="shared" si="41"/>
        <v>PL10</v>
      </c>
      <c r="BT357" s="53" t="str">
        <f t="shared" si="42"/>
        <v/>
      </c>
      <c r="BU357" s="53" t="s">
        <v>50</v>
      </c>
      <c r="BV357" s="84" t="s">
        <v>1789</v>
      </c>
      <c r="BW357" s="53"/>
      <c r="BX357" s="53" t="s">
        <v>1790</v>
      </c>
      <c r="BY357" s="53">
        <v>8</v>
      </c>
      <c r="BZ357" s="83">
        <v>46169</v>
      </c>
      <c r="CA357" s="53"/>
      <c r="CB357" s="53"/>
    </row>
    <row r="358" spans="3:80" ht="14.25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0"/>
        <v>1</v>
      </c>
      <c r="M358" s="26">
        <f t="shared" si="39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67" t="e">
        <f>SUMIFS([1]Up!$J:$J,[1]Up!$D:$D,D358)</f>
        <v>#VALUE!</v>
      </c>
      <c r="BR358" s="82"/>
      <c r="BS358" s="82" t="str">
        <f t="shared" si="41"/>
        <v>PL6</v>
      </c>
      <c r="BT358" s="53" t="str">
        <f t="shared" si="42"/>
        <v/>
      </c>
      <c r="BU358" s="53" t="s">
        <v>50</v>
      </c>
      <c r="BV358" s="84" t="s">
        <v>1780</v>
      </c>
      <c r="BW358" s="53"/>
      <c r="BX358" s="53" t="s">
        <v>1781</v>
      </c>
      <c r="BY358" s="53">
        <v>1</v>
      </c>
      <c r="BZ358" s="83">
        <v>46169</v>
      </c>
      <c r="CA358" s="53"/>
      <c r="CB358" s="53"/>
    </row>
    <row r="359" spans="3:80" ht="14.25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0"/>
        <v>12</v>
      </c>
      <c r="M359" s="26">
        <f t="shared" si="39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67" t="e">
        <f>SUMIFS([1]Up!$J:$J,[1]Up!$D:$D,D359)</f>
        <v>#VALUE!</v>
      </c>
      <c r="BR359" s="82"/>
      <c r="BS359" s="82" t="str">
        <f t="shared" si="41"/>
        <v>PL6</v>
      </c>
      <c r="BT359" s="53" t="str">
        <f t="shared" si="42"/>
        <v/>
      </c>
      <c r="BU359" s="53" t="s">
        <v>50</v>
      </c>
      <c r="BV359" s="84" t="s">
        <v>1780</v>
      </c>
      <c r="BW359" s="53"/>
      <c r="BX359" s="53" t="s">
        <v>1781</v>
      </c>
      <c r="BY359" s="53">
        <v>12</v>
      </c>
      <c r="BZ359" s="83">
        <v>46169</v>
      </c>
      <c r="CA359" s="53"/>
      <c r="CB359" s="53"/>
    </row>
    <row r="360" spans="3:80" ht="14.25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0"/>
        <v>12</v>
      </c>
      <c r="M360" s="26">
        <f t="shared" ref="M360:M426" si="43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67" t="e">
        <f>SUMIFS([1]Up!$J:$J,[1]Up!$D:$D,D360)</f>
        <v>#VALUE!</v>
      </c>
      <c r="BR360" s="82"/>
      <c r="BS360" s="82" t="str">
        <f t="shared" si="41"/>
        <v>PL6</v>
      </c>
      <c r="BT360" s="53" t="str">
        <f t="shared" si="42"/>
        <v/>
      </c>
      <c r="BU360" s="53" t="s">
        <v>50</v>
      </c>
      <c r="BV360" s="84" t="s">
        <v>1780</v>
      </c>
      <c r="BW360" s="53"/>
      <c r="BX360" s="53" t="s">
        <v>1781</v>
      </c>
      <c r="BY360" s="53">
        <v>12</v>
      </c>
      <c r="BZ360" s="83">
        <v>46169</v>
      </c>
      <c r="CA360" s="53"/>
      <c r="CB360" s="53"/>
    </row>
    <row r="361" spans="3:80" ht="14.25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0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67" t="e">
        <f>SUMIFS([1]Up!$J:$J,[1]Up!$D:$D,D361)</f>
        <v>#VALUE!</v>
      </c>
      <c r="BR361" s="82"/>
      <c r="BS361" s="82" t="str">
        <f t="shared" si="41"/>
        <v/>
      </c>
      <c r="BT361" s="53" t="str">
        <f t="shared" si="42"/>
        <v/>
      </c>
      <c r="BU361" s="53" t="s">
        <v>50</v>
      </c>
      <c r="BV361" s="84" t="s">
        <v>1953</v>
      </c>
      <c r="BW361" s="53"/>
      <c r="BX361" s="53" t="s">
        <v>1954</v>
      </c>
      <c r="BY361" s="53">
        <v>1</v>
      </c>
      <c r="BZ361" s="83">
        <v>46169</v>
      </c>
      <c r="CA361" s="53"/>
      <c r="CB361" s="53"/>
    </row>
    <row r="362" spans="3:80" ht="14.25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0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67" t="e">
        <f>SUMIFS([1]Up!$J:$J,[1]Up!$D:$D,D362)</f>
        <v>#VALUE!</v>
      </c>
      <c r="BR362" s="82"/>
      <c r="BS362" s="82" t="str">
        <f t="shared" si="41"/>
        <v/>
      </c>
      <c r="BT362" s="53" t="str">
        <f t="shared" si="42"/>
        <v/>
      </c>
      <c r="BU362" s="53" t="s">
        <v>50</v>
      </c>
      <c r="BV362" s="53"/>
      <c r="BW362" s="53"/>
      <c r="BX362" s="53" t="s">
        <v>1681</v>
      </c>
      <c r="BY362" s="53">
        <v>1</v>
      </c>
      <c r="BZ362" s="83"/>
      <c r="CA362" s="53"/>
      <c r="CB362" s="53"/>
    </row>
    <row r="363" spans="3:80" ht="14.25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0"/>
        <v>0</v>
      </c>
      <c r="M363" s="26">
        <f t="shared" si="43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67" t="e">
        <f>SUMIFS([1]Up!$J:$J,[1]Up!$D:$D,D363)</f>
        <v>#VALUE!</v>
      </c>
      <c r="BR363" s="82"/>
      <c r="BS363" s="82" t="str">
        <f t="shared" si="41"/>
        <v/>
      </c>
      <c r="BT363" s="53" t="str">
        <f t="shared" si="42"/>
        <v>Thừa 1</v>
      </c>
      <c r="BU363" s="53"/>
      <c r="BV363" s="84"/>
      <c r="BW363" s="53"/>
      <c r="BX363" s="53"/>
      <c r="BY363" s="53"/>
      <c r="BZ363" s="83"/>
      <c r="CA363" s="53"/>
      <c r="CB363" s="53"/>
    </row>
    <row r="364" spans="3:80" ht="14.25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0"/>
        <v>0</v>
      </c>
      <c r="M364" s="26">
        <f t="shared" si="43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67" t="e">
        <f>SUMIFS([1]Up!$J:$J,[1]Up!$D:$D,D364)</f>
        <v>#VALUE!</v>
      </c>
      <c r="BR364" s="82"/>
      <c r="BS364" s="82" t="str">
        <f t="shared" si="41"/>
        <v/>
      </c>
      <c r="BT364" s="53" t="str">
        <f t="shared" si="42"/>
        <v/>
      </c>
      <c r="BU364" s="53" t="s">
        <v>50</v>
      </c>
      <c r="BV364" s="84" t="s">
        <v>1921</v>
      </c>
      <c r="BW364" s="53"/>
      <c r="BX364" s="53" t="s">
        <v>1922</v>
      </c>
      <c r="BY364" s="53">
        <v>1</v>
      </c>
      <c r="BZ364" s="83">
        <v>46169</v>
      </c>
      <c r="CA364" s="53"/>
      <c r="CB364" s="53"/>
    </row>
    <row r="365" spans="3:80" ht="14.25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0"/>
        <v>1</v>
      </c>
      <c r="M365" s="26">
        <f t="shared" si="43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4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67" t="e">
        <f>SUMIFS([1]Up!$J:$J,[1]Up!$D:$D,D365)</f>
        <v>#VALUE!</v>
      </c>
      <c r="BR365" s="82"/>
      <c r="BS365" s="82" t="str">
        <f t="shared" si="41"/>
        <v/>
      </c>
      <c r="BT365" s="53" t="str">
        <f t="shared" si="42"/>
        <v/>
      </c>
      <c r="BU365" s="53" t="s">
        <v>50</v>
      </c>
      <c r="BV365" s="53"/>
      <c r="BW365" s="53"/>
      <c r="BX365" s="53" t="s">
        <v>1681</v>
      </c>
      <c r="BY365" s="53">
        <v>1</v>
      </c>
      <c r="BZ365" s="83"/>
      <c r="CA365" s="53"/>
      <c r="CB365" s="53"/>
    </row>
    <row r="366" spans="3:80" ht="14.25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0"/>
        <v>1</v>
      </c>
      <c r="M366" s="26">
        <f t="shared" si="43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4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67" t="e">
        <f>SUMIFS([1]Up!$J:$J,[1]Up!$D:$D,D366)</f>
        <v>#VALUE!</v>
      </c>
      <c r="BR366" s="82"/>
      <c r="BS366" s="82" t="str">
        <f t="shared" si="41"/>
        <v/>
      </c>
      <c r="BT366" s="53" t="str">
        <f t="shared" si="42"/>
        <v/>
      </c>
      <c r="BU366" s="53" t="s">
        <v>50</v>
      </c>
      <c r="BV366" s="53"/>
      <c r="BW366" s="53"/>
      <c r="BX366" s="53" t="s">
        <v>1681</v>
      </c>
      <c r="BY366" s="53">
        <v>1</v>
      </c>
      <c r="BZ366" s="83"/>
      <c r="CA366" s="53"/>
      <c r="CB366" s="53"/>
    </row>
    <row r="367" spans="3:80" ht="14.25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0"/>
        <v>8</v>
      </c>
      <c r="M367" s="26">
        <f t="shared" si="43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67" t="e">
        <f>SUMIFS([1]Up!$J:$J,[1]Up!$D:$D,D367)</f>
        <v>#VALUE!</v>
      </c>
      <c r="BR367" s="82"/>
      <c r="BS367" s="82" t="str">
        <f t="shared" si="41"/>
        <v/>
      </c>
      <c r="BT367" s="53" t="str">
        <f t="shared" si="42"/>
        <v/>
      </c>
      <c r="BU367" s="53" t="s">
        <v>50</v>
      </c>
      <c r="BV367" s="84" t="s">
        <v>1870</v>
      </c>
      <c r="BW367" s="53"/>
      <c r="BX367" s="53" t="s">
        <v>1871</v>
      </c>
      <c r="BY367" s="53">
        <v>8</v>
      </c>
      <c r="BZ367" s="83">
        <v>46169</v>
      </c>
      <c r="CA367" s="53"/>
      <c r="CB367" s="53"/>
    </row>
    <row r="368" spans="3:80" ht="14.25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0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67" t="e">
        <f>SUMIFS([1]Up!$J:$J,[1]Up!$D:$D,D368)</f>
        <v>#VALUE!</v>
      </c>
      <c r="BR368" s="82"/>
      <c r="BS368" s="82" t="str">
        <f t="shared" si="41"/>
        <v/>
      </c>
      <c r="BT368" s="53" t="str">
        <f t="shared" si="42"/>
        <v/>
      </c>
      <c r="BU368" s="53" t="s">
        <v>50</v>
      </c>
      <c r="BV368" s="84" t="s">
        <v>1870</v>
      </c>
      <c r="BW368" s="53"/>
      <c r="BX368" s="53" t="s">
        <v>1871</v>
      </c>
      <c r="BY368" s="53">
        <v>8</v>
      </c>
      <c r="BZ368" s="83">
        <v>46169</v>
      </c>
      <c r="CA368" s="53"/>
      <c r="CB368" s="53"/>
    </row>
    <row r="369" spans="3:80" ht="14.25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0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67" t="e">
        <f>SUMIFS([1]Up!$J:$J,[1]Up!$D:$D,D369)</f>
        <v>#VALUE!</v>
      </c>
      <c r="BR369" s="82"/>
      <c r="BS369" s="82" t="str">
        <f t="shared" si="41"/>
        <v/>
      </c>
      <c r="BT369" s="53" t="str">
        <f t="shared" si="42"/>
        <v/>
      </c>
      <c r="BU369" s="53" t="s">
        <v>50</v>
      </c>
      <c r="BV369" s="84" t="s">
        <v>1870</v>
      </c>
      <c r="BW369" s="53"/>
      <c r="BX369" s="53" t="s">
        <v>1871</v>
      </c>
      <c r="BY369" s="53">
        <v>8</v>
      </c>
      <c r="BZ369" s="83">
        <v>46169</v>
      </c>
      <c r="CA369" s="53"/>
      <c r="CB369" s="53"/>
    </row>
    <row r="370" spans="3:80" ht="14.25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0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67" t="e">
        <f>SUMIFS([1]Up!$J:$J,[1]Up!$D:$D,D370)</f>
        <v>#VALUE!</v>
      </c>
      <c r="BR370" s="82"/>
      <c r="BS370" s="82" t="str">
        <f t="shared" si="41"/>
        <v/>
      </c>
      <c r="BT370" s="53" t="str">
        <f t="shared" si="42"/>
        <v/>
      </c>
      <c r="BU370" s="53" t="s">
        <v>50</v>
      </c>
      <c r="BV370" s="84" t="s">
        <v>2090</v>
      </c>
      <c r="BW370" s="53"/>
      <c r="BX370" s="53" t="s">
        <v>2091</v>
      </c>
      <c r="BY370" s="53">
        <v>9</v>
      </c>
      <c r="BZ370" s="83">
        <v>46169</v>
      </c>
      <c r="CA370" s="53"/>
      <c r="CB370" s="53"/>
    </row>
    <row r="371" spans="3:80" ht="14.25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0"/>
        <v>0</v>
      </c>
      <c r="M371" s="26">
        <f t="shared" si="43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67" t="e">
        <f>SUMIFS([1]Up!$J:$J,[1]Up!$D:$D,D371)</f>
        <v>#VALUE!</v>
      </c>
      <c r="BR371" s="82"/>
      <c r="BS371" s="82" t="str">
        <f t="shared" si="41"/>
        <v/>
      </c>
      <c r="BT371" s="53" t="str">
        <f t="shared" si="42"/>
        <v/>
      </c>
      <c r="BU371" s="53" t="s">
        <v>61</v>
      </c>
      <c r="BV371" s="53" t="s">
        <v>1984</v>
      </c>
      <c r="BW371" s="53"/>
      <c r="BX371" s="53" t="s">
        <v>1985</v>
      </c>
      <c r="BY371" s="53">
        <v>1</v>
      </c>
      <c r="BZ371" s="83">
        <v>46169</v>
      </c>
      <c r="CA371" s="53"/>
      <c r="CB371" s="53"/>
    </row>
    <row r="372" spans="3:80" ht="14.25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0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67" t="e">
        <f>SUMIFS([1]Up!$J:$J,[1]Up!$D:$D,D372)</f>
        <v>#VALUE!</v>
      </c>
      <c r="BR372" s="82"/>
      <c r="BS372" s="82" t="str">
        <f t="shared" si="41"/>
        <v>PL6</v>
      </c>
      <c r="BT372" s="53" t="str">
        <f t="shared" si="42"/>
        <v/>
      </c>
      <c r="BU372" s="53" t="s">
        <v>50</v>
      </c>
      <c r="BV372" s="53"/>
      <c r="BW372" s="53"/>
      <c r="BX372" s="53" t="s">
        <v>1992</v>
      </c>
      <c r="BY372" s="53">
        <v>1</v>
      </c>
      <c r="BZ372" s="83">
        <v>46169</v>
      </c>
      <c r="CA372" s="53"/>
      <c r="CB372" s="53"/>
    </row>
    <row r="373" spans="3:80" ht="14.25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0"/>
        <v>0</v>
      </c>
      <c r="M373" s="26">
        <f t="shared" si="43"/>
        <v>352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67" t="e">
        <f>SUMIFS([1]Up!$J:$J,[1]Up!$D:$D,D373)</f>
        <v>#VALUE!</v>
      </c>
      <c r="BR373" s="82"/>
      <c r="BS373" s="82" t="str">
        <f t="shared" si="41"/>
        <v/>
      </c>
      <c r="BT373" s="53" t="str">
        <f t="shared" si="42"/>
        <v/>
      </c>
      <c r="BU373" s="53" t="s">
        <v>75</v>
      </c>
      <c r="BV373" s="53"/>
      <c r="BW373" s="53"/>
      <c r="BX373" s="53"/>
      <c r="BY373" s="53"/>
      <c r="BZ373" s="83"/>
      <c r="CA373" s="53"/>
      <c r="CB373" s="53"/>
    </row>
    <row r="374" spans="3:80" ht="14.25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0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67" t="e">
        <f>SUMIFS([1]Up!$J:$J,[1]Up!$D:$D,D374)</f>
        <v>#VALUE!</v>
      </c>
      <c r="BR374" s="82"/>
      <c r="BS374" s="82" t="str">
        <f t="shared" si="41"/>
        <v/>
      </c>
      <c r="BT374" s="53" t="str">
        <f t="shared" si="42"/>
        <v/>
      </c>
      <c r="BU374" s="53" t="s">
        <v>75</v>
      </c>
      <c r="BV374" s="53"/>
      <c r="BW374" s="53"/>
      <c r="BX374" s="53"/>
      <c r="BY374" s="53"/>
      <c r="BZ374" s="83"/>
      <c r="CA374" s="53"/>
      <c r="CB374" s="53"/>
    </row>
    <row r="375" spans="3:80" ht="14.25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0"/>
        <v>0</v>
      </c>
      <c r="M375" s="26">
        <f t="shared" si="43"/>
        <v>4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67" t="e">
        <f>SUMIFS([1]Up!$J:$J,[1]Up!$D:$D,D375)</f>
        <v>#VALUE!</v>
      </c>
      <c r="BR375" s="82"/>
      <c r="BS375" s="82" t="str">
        <f t="shared" si="41"/>
        <v/>
      </c>
      <c r="BT375" s="53" t="str">
        <f t="shared" si="42"/>
        <v/>
      </c>
      <c r="BU375" s="53" t="s">
        <v>75</v>
      </c>
      <c r="BV375" s="53"/>
      <c r="BW375" s="53"/>
      <c r="BX375" s="53"/>
      <c r="BY375" s="53"/>
      <c r="BZ375" s="83"/>
      <c r="CA375" s="53"/>
      <c r="CB375" s="53"/>
    </row>
    <row r="376" spans="3:80" ht="14.25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0"/>
        <v>0</v>
      </c>
      <c r="M376" s="26">
        <f t="shared" si="43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67" t="e">
        <f>SUMIFS([1]Up!$J:$J,[1]Up!$D:$D,D376)</f>
        <v>#VALUE!</v>
      </c>
      <c r="BR376" s="82"/>
      <c r="BS376" s="82" t="str">
        <f t="shared" si="41"/>
        <v/>
      </c>
      <c r="BT376" s="53" t="str">
        <f t="shared" si="42"/>
        <v/>
      </c>
      <c r="BU376" s="53" t="s">
        <v>75</v>
      </c>
      <c r="BV376" s="53"/>
      <c r="BW376" s="53"/>
      <c r="BX376" s="53"/>
      <c r="BY376" s="53"/>
      <c r="BZ376" s="83"/>
      <c r="CA376" s="53"/>
      <c r="CB376" s="53"/>
    </row>
    <row r="377" spans="3:80" ht="14.25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0"/>
        <v>0</v>
      </c>
      <c r="M377" s="26">
        <f t="shared" si="43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67" t="e">
        <f>SUMIFS([1]Up!$J:$J,[1]Up!$D:$D,D377)</f>
        <v>#VALUE!</v>
      </c>
      <c r="BR377" s="82"/>
      <c r="BS377" s="82" t="str">
        <f t="shared" si="41"/>
        <v/>
      </c>
      <c r="BT377" s="53" t="str">
        <f t="shared" si="42"/>
        <v/>
      </c>
      <c r="BU377" s="53" t="s">
        <v>75</v>
      </c>
      <c r="BV377" s="53"/>
      <c r="BW377" s="53"/>
      <c r="BX377" s="53"/>
      <c r="BY377" s="53"/>
      <c r="BZ377" s="83"/>
      <c r="CA377" s="53"/>
      <c r="CB377" s="53"/>
    </row>
    <row r="378" spans="3:80" ht="14.25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0"/>
        <v>1</v>
      </c>
      <c r="M378" s="26">
        <f t="shared" si="43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67" t="e">
        <f>SUMIFS([1]Up!$J:$J,[1]Up!$D:$D,D378)</f>
        <v>#VALUE!</v>
      </c>
      <c r="BR378" s="82"/>
      <c r="BS378" s="82" t="str">
        <f t="shared" si="41"/>
        <v>PL6</v>
      </c>
      <c r="BT378" s="53" t="str">
        <f t="shared" si="42"/>
        <v/>
      </c>
      <c r="BU378" s="53" t="s">
        <v>50</v>
      </c>
      <c r="BV378" s="84" t="s">
        <v>1780</v>
      </c>
      <c r="BW378" s="53"/>
      <c r="BX378" s="53" t="s">
        <v>1781</v>
      </c>
      <c r="BY378" s="53">
        <v>1</v>
      </c>
      <c r="BZ378" s="83">
        <v>46169</v>
      </c>
      <c r="CA378" s="53"/>
      <c r="CB378" s="53"/>
    </row>
    <row r="379" spans="3:80" ht="14.25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0"/>
        <v>8</v>
      </c>
      <c r="M379" s="26">
        <f t="shared" si="43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67" t="e">
        <f>SUMIFS([1]Up!$J:$J,[1]Up!$D:$D,D379)</f>
        <v>#VALUE!</v>
      </c>
      <c r="BR379" s="82"/>
      <c r="BS379" s="82" t="str">
        <f t="shared" si="41"/>
        <v>PL10</v>
      </c>
      <c r="BT379" s="53" t="str">
        <f t="shared" si="42"/>
        <v/>
      </c>
      <c r="BU379" s="53" t="s">
        <v>50</v>
      </c>
      <c r="BV379" s="84" t="s">
        <v>1789</v>
      </c>
      <c r="BW379" s="53"/>
      <c r="BX379" s="53" t="s">
        <v>1790</v>
      </c>
      <c r="BY379" s="53">
        <v>8</v>
      </c>
      <c r="BZ379" s="83">
        <v>46169</v>
      </c>
      <c r="CA379" s="53"/>
      <c r="CB379" s="53"/>
    </row>
    <row r="380" spans="3:80" ht="14.25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0"/>
        <v>9</v>
      </c>
      <c r="M380" s="26">
        <f t="shared" si="43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67" t="e">
        <f>SUMIFS([1]Up!$J:$J,[1]Up!$D:$D,D380)</f>
        <v>#VALUE!</v>
      </c>
      <c r="BR380" s="82"/>
      <c r="BS380" s="82" t="str">
        <f t="shared" si="41"/>
        <v>PL6</v>
      </c>
      <c r="BT380" s="53" t="str">
        <f t="shared" si="42"/>
        <v/>
      </c>
      <c r="BU380" s="53" t="s">
        <v>50</v>
      </c>
      <c r="BV380" s="84" t="s">
        <v>1780</v>
      </c>
      <c r="BW380" s="53"/>
      <c r="BX380" s="53" t="s">
        <v>1781</v>
      </c>
      <c r="BY380" s="53">
        <v>9</v>
      </c>
      <c r="BZ380" s="83">
        <v>46169</v>
      </c>
      <c r="CA380" s="53"/>
      <c r="CB380" s="53"/>
    </row>
    <row r="381" spans="3:80" ht="14.25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0"/>
        <v>9</v>
      </c>
      <c r="M381" s="26">
        <f t="shared" si="43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67" t="e">
        <f>SUMIFS([1]Up!$J:$J,[1]Up!$D:$D,D381)</f>
        <v>#VALUE!</v>
      </c>
      <c r="BR381" s="82"/>
      <c r="BS381" s="82" t="str">
        <f t="shared" si="41"/>
        <v>PL6</v>
      </c>
      <c r="BT381" s="53" t="str">
        <f t="shared" si="42"/>
        <v/>
      </c>
      <c r="BU381" s="53" t="s">
        <v>50</v>
      </c>
      <c r="BV381" s="84" t="s">
        <v>1780</v>
      </c>
      <c r="BW381" s="53"/>
      <c r="BX381" s="53" t="s">
        <v>1781</v>
      </c>
      <c r="BY381" s="53">
        <v>9</v>
      </c>
      <c r="BZ381" s="83">
        <v>46169</v>
      </c>
      <c r="CA381" s="53"/>
      <c r="CB381" s="53"/>
    </row>
    <row r="382" spans="3:80" ht="14.25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0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67" t="e">
        <f>SUMIFS([1]Up!$J:$J,[1]Up!$D:$D,D382)</f>
        <v>#VALUE!</v>
      </c>
      <c r="BR382" s="82"/>
      <c r="BS382" s="82" t="str">
        <f t="shared" si="41"/>
        <v>PL1.5</v>
      </c>
      <c r="BT382" s="53" t="str">
        <f t="shared" si="42"/>
        <v/>
      </c>
      <c r="BU382" s="53" t="s">
        <v>50</v>
      </c>
      <c r="BV382" s="84" t="s">
        <v>3832</v>
      </c>
      <c r="BW382" s="53"/>
      <c r="BX382" s="84" t="s">
        <v>3833</v>
      </c>
      <c r="BY382" s="53">
        <v>4</v>
      </c>
      <c r="BZ382" s="83">
        <v>46191</v>
      </c>
      <c r="CA382" s="53"/>
      <c r="CB382" s="53"/>
    </row>
    <row r="383" spans="3:80" ht="14.25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0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67" t="e">
        <f>SUMIFS([1]Up!$J:$J,[1]Up!$D:$D,D383)</f>
        <v>#VALUE!</v>
      </c>
      <c r="BR383" s="82"/>
      <c r="BS383" s="82" t="str">
        <f t="shared" si="41"/>
        <v>PL2.6</v>
      </c>
      <c r="BT383" s="53" t="str">
        <f t="shared" si="42"/>
        <v/>
      </c>
      <c r="BU383" s="53" t="s">
        <v>50</v>
      </c>
      <c r="BV383" s="84" t="s">
        <v>3877</v>
      </c>
      <c r="BW383" s="53"/>
      <c r="BX383" s="53" t="s">
        <v>3878</v>
      </c>
      <c r="BY383" s="53">
        <v>2</v>
      </c>
      <c r="BZ383" s="83">
        <v>46191</v>
      </c>
      <c r="CA383" s="53"/>
      <c r="CB383" s="53"/>
    </row>
    <row r="384" spans="3:80" ht="14.25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0"/>
        <v>6</v>
      </c>
      <c r="M384" s="26">
        <f t="shared" si="43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67" t="e">
        <f>SUMIFS([1]Up!$J:$J,[1]Up!$D:$D,D384)</f>
        <v>#VALUE!</v>
      </c>
      <c r="BR384" s="82"/>
      <c r="BS384" s="82" t="str">
        <f t="shared" si="41"/>
        <v>PL6</v>
      </c>
      <c r="BT384" s="53" t="str">
        <f t="shared" si="42"/>
        <v/>
      </c>
      <c r="BU384" s="53" t="s">
        <v>50</v>
      </c>
      <c r="BV384" s="84" t="s">
        <v>1780</v>
      </c>
      <c r="BW384" s="53"/>
      <c r="BX384" s="53" t="s">
        <v>1781</v>
      </c>
      <c r="BY384" s="53">
        <v>6</v>
      </c>
      <c r="BZ384" s="83">
        <v>46169</v>
      </c>
      <c r="CA384" s="53"/>
      <c r="CB384" s="53"/>
    </row>
    <row r="385" spans="3:80" ht="14.25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0"/>
        <v>0</v>
      </c>
      <c r="M385" s="26">
        <f t="shared" ref="M385:M386" si="45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67" t="e">
        <f>SUMIFS([1]Up!$J:$J,[1]Up!$D:$D,D385)</f>
        <v>#VALUE!</v>
      </c>
      <c r="BR385" s="82"/>
      <c r="BS385" s="82" t="str">
        <f t="shared" si="41"/>
        <v/>
      </c>
      <c r="BT385" s="53" t="str">
        <f t="shared" si="42"/>
        <v>Thừa 132</v>
      </c>
      <c r="BU385" s="53"/>
      <c r="BV385" s="84"/>
      <c r="BW385" s="53"/>
      <c r="BX385" s="53"/>
      <c r="BY385" s="53"/>
      <c r="BZ385" s="83"/>
      <c r="CA385" s="53"/>
      <c r="CB385" s="53"/>
    </row>
    <row r="386" spans="3:80" ht="14.25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0"/>
        <v>0</v>
      </c>
      <c r="M386" s="26">
        <f t="shared" si="45"/>
        <v>66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67" t="e">
        <f>SUMIFS([1]Up!$J:$J,[1]Up!$D:$D,D386)</f>
        <v>#VALUE!</v>
      </c>
      <c r="BR386" s="82"/>
      <c r="BS386" s="82" t="str">
        <f t="shared" si="41"/>
        <v>PL8</v>
      </c>
      <c r="BT386" s="53" t="str">
        <f t="shared" si="42"/>
        <v/>
      </c>
      <c r="BU386" s="53" t="s">
        <v>50</v>
      </c>
      <c r="BV386" s="84" t="s">
        <v>3821</v>
      </c>
      <c r="BW386" s="53"/>
      <c r="BX386" s="53" t="s">
        <v>3822</v>
      </c>
      <c r="BY386" s="53">
        <v>66</v>
      </c>
      <c r="BZ386" s="83">
        <v>46191</v>
      </c>
      <c r="CA386" s="53"/>
      <c r="CB386" s="53"/>
    </row>
    <row r="387" spans="3:80" ht="14.25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0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67" t="e">
        <f>SUMIFS([1]Up!$J:$J,[1]Up!$D:$D,D387)</f>
        <v>#VALUE!</v>
      </c>
      <c r="BR387" s="82"/>
      <c r="BS387" s="82" t="str">
        <f t="shared" si="41"/>
        <v>PL8</v>
      </c>
      <c r="BT387" s="53" t="str">
        <f t="shared" si="42"/>
        <v/>
      </c>
      <c r="BU387" s="53" t="s">
        <v>50</v>
      </c>
      <c r="BV387" s="84" t="s">
        <v>1796</v>
      </c>
      <c r="BW387" s="53"/>
      <c r="BX387" s="53" t="s">
        <v>1797</v>
      </c>
      <c r="BY387" s="53">
        <v>7</v>
      </c>
      <c r="BZ387" s="83">
        <v>46169</v>
      </c>
      <c r="CA387" s="53"/>
      <c r="CB387" s="53"/>
    </row>
    <row r="388" spans="3:80" ht="14.25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0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67" t="e">
        <f>SUMIFS([1]Up!$J:$J,[1]Up!$D:$D,D388)</f>
        <v>#VALUE!</v>
      </c>
      <c r="BR388" s="82"/>
      <c r="BS388" s="82" t="str">
        <f t="shared" si="41"/>
        <v>PL8</v>
      </c>
      <c r="BT388" s="53" t="str">
        <f t="shared" si="42"/>
        <v/>
      </c>
      <c r="BU388" s="53" t="s">
        <v>50</v>
      </c>
      <c r="BV388" s="84" t="s">
        <v>1796</v>
      </c>
      <c r="BW388" s="53"/>
      <c r="BX388" s="53" t="s">
        <v>1797</v>
      </c>
      <c r="BY388" s="53">
        <v>16</v>
      </c>
      <c r="BZ388" s="83">
        <v>46169</v>
      </c>
      <c r="CA388" s="53"/>
      <c r="CB388" s="53"/>
    </row>
    <row r="389" spans="3:80" ht="14.25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0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67" t="e">
        <f>SUMIFS([1]Up!$J:$J,[1]Up!$D:$D,D389)</f>
        <v>#VALUE!</v>
      </c>
      <c r="BR389" s="82"/>
      <c r="BS389" s="82" t="str">
        <f t="shared" si="41"/>
        <v>PL2.6</v>
      </c>
      <c r="BT389" s="53" t="str">
        <f t="shared" si="42"/>
        <v/>
      </c>
      <c r="BU389" s="53" t="s">
        <v>50</v>
      </c>
      <c r="BV389" s="84" t="s">
        <v>3877</v>
      </c>
      <c r="BW389" s="53"/>
      <c r="BX389" s="53" t="s">
        <v>3878</v>
      </c>
      <c r="BY389" s="53">
        <v>14</v>
      </c>
      <c r="BZ389" s="83">
        <v>46191</v>
      </c>
      <c r="CA389" s="53"/>
      <c r="CB389" s="53"/>
    </row>
    <row r="390" spans="3:80" ht="14.25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0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67" t="e">
        <f>SUMIFS([1]Up!$J:$J,[1]Up!$D:$D,D390)</f>
        <v>#VALUE!</v>
      </c>
      <c r="BR390" s="82"/>
      <c r="BS390" s="82" t="str">
        <f t="shared" si="41"/>
        <v>PL2.6</v>
      </c>
      <c r="BT390" s="53" t="str">
        <f t="shared" si="42"/>
        <v/>
      </c>
      <c r="BU390" s="53" t="s">
        <v>50</v>
      </c>
      <c r="BV390" s="84" t="s">
        <v>3877</v>
      </c>
      <c r="BW390" s="53"/>
      <c r="BX390" s="53" t="s">
        <v>3878</v>
      </c>
      <c r="BY390" s="53">
        <v>14</v>
      </c>
      <c r="BZ390" s="83">
        <v>46191</v>
      </c>
      <c r="CA390" s="53"/>
      <c r="CB390" s="53"/>
    </row>
    <row r="391" spans="3:80" ht="14.25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0"/>
        <v>0</v>
      </c>
      <c r="M391" s="26">
        <f t="shared" si="43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67" t="e">
        <f>SUMIFS([1]Up!$J:$J,[1]Up!$D:$D,D391)</f>
        <v>#VALUE!</v>
      </c>
      <c r="BR391" s="82" t="s">
        <v>3809</v>
      </c>
      <c r="BS391" s="82" t="str">
        <f t="shared" si="41"/>
        <v/>
      </c>
      <c r="BT391" s="53" t="str">
        <f t="shared" si="42"/>
        <v>Thừa 4</v>
      </c>
      <c r="BU391" s="53"/>
      <c r="BV391" s="84"/>
      <c r="BW391" s="53"/>
      <c r="BX391" s="53"/>
      <c r="BY391" s="53"/>
      <c r="BZ391" s="83"/>
      <c r="CA391" s="53"/>
      <c r="CB391" s="53"/>
    </row>
    <row r="392" spans="3:80" ht="14.25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0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67" t="e">
        <f>SUMIFS([1]Up!$J:$J,[1]Up!$D:$D,D392)</f>
        <v>#VALUE!</v>
      </c>
      <c r="BR392" s="82"/>
      <c r="BS392" s="82" t="str">
        <f t="shared" si="41"/>
        <v>PL6</v>
      </c>
      <c r="BT392" s="53" t="str">
        <f t="shared" si="42"/>
        <v/>
      </c>
      <c r="BU392" s="53" t="s">
        <v>50</v>
      </c>
      <c r="BV392" s="84" t="s">
        <v>3826</v>
      </c>
      <c r="BW392" s="53"/>
      <c r="BX392" s="53" t="s">
        <v>3827</v>
      </c>
      <c r="BY392" s="53">
        <v>2</v>
      </c>
      <c r="BZ392" s="83">
        <v>46200</v>
      </c>
      <c r="CA392" s="53"/>
      <c r="CB392" s="53"/>
    </row>
    <row r="393" spans="3:80" ht="14.25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0"/>
        <v>2</v>
      </c>
      <c r="M393" s="26">
        <f t="shared" si="43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67" t="e">
        <f>SUMIFS([1]Up!$J:$J,[1]Up!$D:$D,D393)</f>
        <v>#VALUE!</v>
      </c>
      <c r="BR393" s="82"/>
      <c r="BS393" s="82" t="str">
        <f t="shared" si="41"/>
        <v>PL12</v>
      </c>
      <c r="BT393" s="53" t="str">
        <f t="shared" si="42"/>
        <v/>
      </c>
      <c r="BU393" s="53" t="s">
        <v>50</v>
      </c>
      <c r="BV393" s="84" t="s">
        <v>1808</v>
      </c>
      <c r="BW393" s="53"/>
      <c r="BX393" s="53" t="s">
        <v>1809</v>
      </c>
      <c r="BY393" s="53">
        <v>2</v>
      </c>
      <c r="BZ393" s="83">
        <v>46169</v>
      </c>
      <c r="CA393" s="53"/>
      <c r="CB393" s="53"/>
    </row>
    <row r="394" spans="3:80" ht="14.25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0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67" t="e">
        <f>SUMIFS([1]Up!$J:$J,[1]Up!$D:$D,D394)</f>
        <v>#VALUE!</v>
      </c>
      <c r="BR394" s="82"/>
      <c r="BS394" s="82" t="str">
        <f t="shared" si="41"/>
        <v>PL2.6</v>
      </c>
      <c r="BT394" s="53" t="str">
        <f t="shared" si="42"/>
        <v/>
      </c>
      <c r="BU394" s="53" t="s">
        <v>50</v>
      </c>
      <c r="BV394" s="84" t="s">
        <v>3877</v>
      </c>
      <c r="BW394" s="53"/>
      <c r="BX394" s="53" t="s">
        <v>3878</v>
      </c>
      <c r="BY394" s="53">
        <v>8</v>
      </c>
      <c r="BZ394" s="83">
        <v>46191</v>
      </c>
      <c r="CA394" s="53"/>
      <c r="CB394" s="53"/>
    </row>
    <row r="395" spans="3:80" ht="14.25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0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67" t="e">
        <f>SUMIFS([1]Up!$J:$J,[1]Up!$D:$D,D395)</f>
        <v>#VALUE!</v>
      </c>
      <c r="BR395" s="82"/>
      <c r="BS395" s="82" t="str">
        <f t="shared" si="41"/>
        <v/>
      </c>
      <c r="BT395" s="53" t="str">
        <f t="shared" si="42"/>
        <v/>
      </c>
      <c r="BU395" s="53" t="s">
        <v>50</v>
      </c>
      <c r="BV395" s="84" t="s">
        <v>1953</v>
      </c>
      <c r="BW395" s="53"/>
      <c r="BX395" s="53" t="s">
        <v>1954</v>
      </c>
      <c r="BY395" s="53">
        <v>1</v>
      </c>
      <c r="BZ395" s="83">
        <v>46169</v>
      </c>
      <c r="CA395" s="53"/>
      <c r="CB395" s="53"/>
    </row>
    <row r="396" spans="3:80" ht="14.25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0"/>
        <v>0</v>
      </c>
      <c r="M396" s="26">
        <f t="shared" si="43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67" t="e">
        <f>SUMIFS([1]Up!$J:$J,[1]Up!$D:$D,D396)</f>
        <v>#VALUE!</v>
      </c>
      <c r="BR396" s="82"/>
      <c r="BS396" s="82" t="str">
        <f t="shared" si="41"/>
        <v/>
      </c>
      <c r="BT396" s="53" t="str">
        <f t="shared" si="42"/>
        <v/>
      </c>
      <c r="BU396" s="53" t="s">
        <v>50</v>
      </c>
      <c r="BV396" s="84" t="s">
        <v>1958</v>
      </c>
      <c r="BW396" s="53"/>
      <c r="BX396" s="53" t="s">
        <v>1959</v>
      </c>
      <c r="BY396" s="53">
        <v>1</v>
      </c>
      <c r="BZ396" s="83">
        <v>46169</v>
      </c>
      <c r="CA396" s="53"/>
      <c r="CB396" s="53"/>
    </row>
    <row r="397" spans="3:80" ht="14.25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0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67" t="e">
        <f>SUMIFS([1]Up!$J:$J,[1]Up!$D:$D,D397)</f>
        <v>#VALUE!</v>
      </c>
      <c r="BR397" s="82"/>
      <c r="BS397" s="82" t="str">
        <f t="shared" si="41"/>
        <v/>
      </c>
      <c r="BT397" s="53" t="str">
        <f t="shared" si="42"/>
        <v/>
      </c>
      <c r="BU397" s="53" t="s">
        <v>50</v>
      </c>
      <c r="BV397" s="84" t="s">
        <v>1948</v>
      </c>
      <c r="BW397" s="53"/>
      <c r="BX397" s="53" t="s">
        <v>1949</v>
      </c>
      <c r="BY397" s="53">
        <v>1</v>
      </c>
      <c r="BZ397" s="83">
        <v>46169</v>
      </c>
      <c r="CA397" s="53"/>
      <c r="CB397" s="53"/>
    </row>
    <row r="398" spans="3:80" ht="14.25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0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67" t="e">
        <f>SUMIFS([1]Up!$J:$J,[1]Up!$D:$D,D398)</f>
        <v>#VALUE!</v>
      </c>
      <c r="BR398" s="82"/>
      <c r="BS398" s="82" t="str">
        <f t="shared" si="41"/>
        <v/>
      </c>
      <c r="BT398" s="53" t="str">
        <f t="shared" si="42"/>
        <v/>
      </c>
      <c r="BU398" s="53" t="s">
        <v>50</v>
      </c>
      <c r="BV398" s="53"/>
      <c r="BW398" s="53"/>
      <c r="BX398" s="53"/>
      <c r="BY398" s="53"/>
      <c r="BZ398" s="83"/>
      <c r="CA398" s="53"/>
      <c r="CB398" s="53"/>
    </row>
    <row r="399" spans="3:80" ht="14.25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0"/>
        <v>3</v>
      </c>
      <c r="M399" s="26">
        <f t="shared" si="43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67" t="e">
        <f>SUMIFS([1]Up!$J:$J,[1]Up!$D:$D,D399)</f>
        <v>#VALUE!</v>
      </c>
      <c r="BR399" s="82"/>
      <c r="BS399" s="82" t="str">
        <f t="shared" si="41"/>
        <v/>
      </c>
      <c r="BT399" s="53" t="str">
        <f t="shared" si="42"/>
        <v/>
      </c>
      <c r="BU399" s="53" t="s">
        <v>50</v>
      </c>
      <c r="BV399" s="84" t="s">
        <v>1870</v>
      </c>
      <c r="BW399" s="53"/>
      <c r="BX399" s="53" t="s">
        <v>1871</v>
      </c>
      <c r="BY399" s="53">
        <v>3</v>
      </c>
      <c r="BZ399" s="83">
        <v>46169</v>
      </c>
      <c r="CA399" s="53"/>
      <c r="CB399" s="53"/>
    </row>
    <row r="400" spans="3:80" ht="14.25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0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67" t="e">
        <f>SUMIFS([1]Up!$J:$J,[1]Up!$D:$D,D400)</f>
        <v>#VALUE!</v>
      </c>
      <c r="BR400" s="82"/>
      <c r="BS400" s="82" t="str">
        <f t="shared" si="41"/>
        <v/>
      </c>
      <c r="BT400" s="53" t="str">
        <f t="shared" si="42"/>
        <v/>
      </c>
      <c r="BU400" s="53" t="s">
        <v>50</v>
      </c>
      <c r="BV400" s="84" t="s">
        <v>1870</v>
      </c>
      <c r="BW400" s="53"/>
      <c r="BX400" s="53" t="s">
        <v>1871</v>
      </c>
      <c r="BY400" s="53">
        <v>1</v>
      </c>
      <c r="BZ400" s="83">
        <v>46169</v>
      </c>
      <c r="CA400" s="53"/>
      <c r="CB400" s="53"/>
    </row>
    <row r="401" spans="3:80" ht="14.25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0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67" t="e">
        <f>SUMIFS([1]Up!$J:$J,[1]Up!$D:$D,D401)</f>
        <v>#VALUE!</v>
      </c>
      <c r="BR401" s="82"/>
      <c r="BS401" s="82" t="str">
        <f t="shared" si="41"/>
        <v/>
      </c>
      <c r="BT401" s="53" t="str">
        <f t="shared" si="42"/>
        <v/>
      </c>
      <c r="BU401" s="53" t="s">
        <v>50</v>
      </c>
      <c r="BV401" s="84" t="s">
        <v>1870</v>
      </c>
      <c r="BW401" s="53"/>
      <c r="BX401" s="53" t="s">
        <v>1871</v>
      </c>
      <c r="BY401" s="53">
        <v>1</v>
      </c>
      <c r="BZ401" s="83">
        <v>46169</v>
      </c>
      <c r="CA401" s="53"/>
      <c r="CB401" s="53"/>
    </row>
    <row r="402" spans="3:80" ht="14.25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0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67" t="e">
        <f>SUMIFS([1]Up!$J:$J,[1]Up!$D:$D,D402)</f>
        <v>#VALUE!</v>
      </c>
      <c r="BR402" s="82"/>
      <c r="BS402" s="82" t="str">
        <f t="shared" si="41"/>
        <v/>
      </c>
      <c r="BT402" s="53" t="str">
        <f t="shared" si="42"/>
        <v/>
      </c>
      <c r="BU402" s="53" t="s">
        <v>50</v>
      </c>
      <c r="BV402" s="84" t="s">
        <v>1870</v>
      </c>
      <c r="BW402" s="53"/>
      <c r="BX402" s="53" t="s">
        <v>1871</v>
      </c>
      <c r="BY402" s="53">
        <v>8</v>
      </c>
      <c r="BZ402" s="83">
        <v>46169</v>
      </c>
      <c r="CA402" s="53"/>
      <c r="CB402" s="53"/>
    </row>
    <row r="403" spans="3:80" ht="14.25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0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67" t="e">
        <f>SUMIFS([1]Up!$J:$J,[1]Up!$D:$D,D403)</f>
        <v>#VALUE!</v>
      </c>
      <c r="BR403" s="82"/>
      <c r="BS403" s="82" t="str">
        <f t="shared" si="41"/>
        <v/>
      </c>
      <c r="BT403" s="53" t="str">
        <f t="shared" si="42"/>
        <v/>
      </c>
      <c r="BU403" s="53" t="s">
        <v>50</v>
      </c>
      <c r="BV403" s="84" t="s">
        <v>1870</v>
      </c>
      <c r="BW403" s="53"/>
      <c r="BX403" s="53" t="s">
        <v>1871</v>
      </c>
      <c r="BY403" s="53">
        <v>7</v>
      </c>
      <c r="BZ403" s="83">
        <v>46169</v>
      </c>
      <c r="CA403" s="53"/>
      <c r="CB403" s="53"/>
    </row>
    <row r="404" spans="3:80" ht="14.25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0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67" t="e">
        <f>SUMIFS([1]Up!$J:$J,[1]Up!$D:$D,D404)</f>
        <v>#VALUE!</v>
      </c>
      <c r="BR404" s="82"/>
      <c r="BS404" s="82" t="str">
        <f t="shared" si="41"/>
        <v/>
      </c>
      <c r="BT404" s="53" t="str">
        <f t="shared" si="42"/>
        <v/>
      </c>
      <c r="BU404" s="53" t="s">
        <v>50</v>
      </c>
      <c r="BV404" s="84" t="s">
        <v>1870</v>
      </c>
      <c r="BW404" s="53"/>
      <c r="BX404" s="53" t="s">
        <v>1871</v>
      </c>
      <c r="BY404" s="53">
        <v>8</v>
      </c>
      <c r="BZ404" s="83">
        <v>46169</v>
      </c>
      <c r="CA404" s="53"/>
      <c r="CB404" s="53"/>
    </row>
    <row r="405" spans="3:80" ht="14.25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0"/>
        <v>1</v>
      </c>
      <c r="M405" s="26">
        <f t="shared" si="43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67" t="e">
        <f>SUMIFS([1]Up!$J:$J,[1]Up!$D:$D,D405)</f>
        <v>#VALUE!</v>
      </c>
      <c r="BR405" s="82"/>
      <c r="BS405" s="82" t="str">
        <f t="shared" si="41"/>
        <v/>
      </c>
      <c r="BT405" s="53" t="str">
        <f t="shared" si="42"/>
        <v/>
      </c>
      <c r="BU405" s="53" t="s">
        <v>50</v>
      </c>
      <c r="BV405" s="84" t="s">
        <v>1870</v>
      </c>
      <c r="BW405" s="53"/>
      <c r="BX405" s="53" t="s">
        <v>1871</v>
      </c>
      <c r="BY405" s="53">
        <v>1</v>
      </c>
      <c r="BZ405" s="83">
        <v>46169</v>
      </c>
      <c r="CA405" s="53"/>
      <c r="CB405" s="53"/>
    </row>
    <row r="406" spans="3:80" ht="14.25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0"/>
        <v>1</v>
      </c>
      <c r="M406" s="26">
        <f t="shared" si="43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67" t="e">
        <f>SUMIFS([1]Up!$J:$J,[1]Up!$D:$D,D406)</f>
        <v>#VALUE!</v>
      </c>
      <c r="BR406" s="82"/>
      <c r="BS406" s="82" t="str">
        <f t="shared" si="41"/>
        <v/>
      </c>
      <c r="BT406" s="53" t="str">
        <f t="shared" si="42"/>
        <v/>
      </c>
      <c r="BU406" s="53" t="s">
        <v>50</v>
      </c>
      <c r="BV406" s="84" t="s">
        <v>1870</v>
      </c>
      <c r="BW406" s="53"/>
      <c r="BX406" s="53" t="s">
        <v>1871</v>
      </c>
      <c r="BY406" s="53">
        <v>1</v>
      </c>
      <c r="BZ406" s="83">
        <v>46169</v>
      </c>
      <c r="CA406" s="53"/>
      <c r="CB406" s="53"/>
    </row>
    <row r="407" spans="3:80" ht="14.25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0"/>
        <v>1</v>
      </c>
      <c r="M407" s="26">
        <f t="shared" si="43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67" t="e">
        <f>SUMIFS([1]Up!$J:$J,[1]Up!$D:$D,D407)</f>
        <v>#VALUE!</v>
      </c>
      <c r="BR407" s="82"/>
      <c r="BS407" s="82" t="str">
        <f t="shared" si="41"/>
        <v/>
      </c>
      <c r="BT407" s="53" t="str">
        <f t="shared" si="42"/>
        <v/>
      </c>
      <c r="BU407" s="53" t="s">
        <v>50</v>
      </c>
      <c r="BV407" s="84" t="s">
        <v>1870</v>
      </c>
      <c r="BW407" s="53"/>
      <c r="BX407" s="53" t="s">
        <v>1871</v>
      </c>
      <c r="BY407" s="53">
        <v>1</v>
      </c>
      <c r="BZ407" s="83">
        <v>46169</v>
      </c>
      <c r="CA407" s="53"/>
      <c r="CB407" s="53"/>
    </row>
    <row r="408" spans="3:80" ht="14.25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0"/>
        <v>45</v>
      </c>
      <c r="M408" s="26">
        <f t="shared" si="43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67" t="e">
        <f>SUMIFS([1]Up!$J:$J,[1]Up!$D:$D,D408)</f>
        <v>#VALUE!</v>
      </c>
      <c r="BR408" s="82"/>
      <c r="BS408" s="82" t="str">
        <f t="shared" si="41"/>
        <v/>
      </c>
      <c r="BT408" s="53" t="str">
        <f t="shared" si="42"/>
        <v/>
      </c>
      <c r="BU408" s="53" t="s">
        <v>50</v>
      </c>
      <c r="BV408" s="84" t="s">
        <v>1974</v>
      </c>
      <c r="BW408" s="53"/>
      <c r="BX408" s="53" t="s">
        <v>1975</v>
      </c>
      <c r="BY408" s="53">
        <v>45</v>
      </c>
      <c r="BZ408" s="83">
        <v>46169</v>
      </c>
      <c r="CA408" s="53"/>
      <c r="CB408" s="53"/>
    </row>
    <row r="409" spans="3:80" ht="14.25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0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67" t="e">
        <f>SUMIFS([1]Up!$J:$J,[1]Up!$D:$D,D409)</f>
        <v>#VALUE!</v>
      </c>
      <c r="BR409" s="82"/>
      <c r="BS409" s="82" t="str">
        <f t="shared" si="41"/>
        <v/>
      </c>
      <c r="BT409" s="53" t="str">
        <f t="shared" si="42"/>
        <v/>
      </c>
      <c r="BU409" s="53" t="s">
        <v>50</v>
      </c>
      <c r="BV409" s="53" t="s">
        <v>1979</v>
      </c>
      <c r="BW409" s="53"/>
      <c r="BX409" s="53" t="s">
        <v>1980</v>
      </c>
      <c r="BY409" s="53">
        <v>1</v>
      </c>
      <c r="BZ409" s="83">
        <v>46169</v>
      </c>
      <c r="CA409" s="53"/>
      <c r="CB409" s="53"/>
    </row>
    <row r="410" spans="3:80" ht="14.25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0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67" t="e">
        <f>SUMIFS([1]Up!$J:$J,[1]Up!$D:$D,D410)</f>
        <v>#VALUE!</v>
      </c>
      <c r="BR410" s="82"/>
      <c r="BS410" s="82" t="str">
        <f t="shared" si="41"/>
        <v/>
      </c>
      <c r="BT410" s="53" t="str">
        <f t="shared" si="42"/>
        <v/>
      </c>
      <c r="BU410" s="53" t="s">
        <v>61</v>
      </c>
      <c r="BV410" s="53" t="s">
        <v>1984</v>
      </c>
      <c r="BW410" s="53"/>
      <c r="BX410" s="53" t="s">
        <v>1985</v>
      </c>
      <c r="BY410" s="53">
        <v>1</v>
      </c>
      <c r="BZ410" s="83">
        <v>46169</v>
      </c>
      <c r="CA410" s="53"/>
      <c r="CB410" s="53"/>
    </row>
    <row r="411" spans="3:80" ht="14.25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0"/>
        <v>7</v>
      </c>
      <c r="M411" s="26">
        <f t="shared" si="43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67" t="e">
        <f>SUMIFS([1]Up!$J:$J,[1]Up!$D:$D,D411)</f>
        <v>#VALUE!</v>
      </c>
      <c r="BR411" s="82"/>
      <c r="BS411" s="82" t="str">
        <f t="shared" si="41"/>
        <v>PL6</v>
      </c>
      <c r="BT411" s="53" t="str">
        <f t="shared" si="42"/>
        <v/>
      </c>
      <c r="BU411" s="53" t="s">
        <v>50</v>
      </c>
      <c r="BV411" s="84" t="s">
        <v>1780</v>
      </c>
      <c r="BW411" s="53"/>
      <c r="BX411" s="53" t="s">
        <v>1781</v>
      </c>
      <c r="BY411" s="53">
        <v>7</v>
      </c>
      <c r="BZ411" s="83">
        <v>46169</v>
      </c>
      <c r="CA411" s="53"/>
      <c r="CB411" s="53"/>
    </row>
    <row r="412" spans="3:80" ht="14.25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0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67" t="e">
        <f>SUMIFS([1]Up!$J:$J,[1]Up!$D:$D,D412)</f>
        <v>#VALUE!</v>
      </c>
      <c r="BR412" s="82"/>
      <c r="BS412" s="82" t="str">
        <f t="shared" si="41"/>
        <v>PL6</v>
      </c>
      <c r="BT412" s="53" t="str">
        <f t="shared" si="42"/>
        <v/>
      </c>
      <c r="BU412" s="53" t="s">
        <v>50</v>
      </c>
      <c r="BV412" s="53"/>
      <c r="BW412" s="53"/>
      <c r="BX412" s="53" t="s">
        <v>1992</v>
      </c>
      <c r="BY412" s="53">
        <v>1</v>
      </c>
      <c r="BZ412" s="83">
        <v>46169</v>
      </c>
      <c r="CA412" s="53"/>
      <c r="CB412" s="53"/>
    </row>
    <row r="413" spans="3:80" ht="14.25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0"/>
        <v>8</v>
      </c>
      <c r="M413" s="26">
        <f t="shared" si="43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67" t="e">
        <f>SUMIFS([1]Up!$J:$J,[1]Up!$D:$D,D413)</f>
        <v>#VALUE!</v>
      </c>
      <c r="BR413" s="82"/>
      <c r="BS413" s="82" t="str">
        <f t="shared" si="41"/>
        <v>PL6</v>
      </c>
      <c r="BT413" s="53" t="str">
        <f t="shared" si="42"/>
        <v/>
      </c>
      <c r="BU413" s="53" t="s">
        <v>50</v>
      </c>
      <c r="BV413" s="84" t="s">
        <v>1780</v>
      </c>
      <c r="BW413" s="53"/>
      <c r="BX413" s="53" t="s">
        <v>1781</v>
      </c>
      <c r="BY413" s="53">
        <v>8</v>
      </c>
      <c r="BZ413" s="83">
        <v>46169</v>
      </c>
      <c r="CA413" s="53"/>
      <c r="CB413" s="53"/>
    </row>
    <row r="414" spans="3:80" ht="14.25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6">MIN(SUM(N414:BP414),I414)</f>
        <v>30</v>
      </c>
      <c r="M414" s="26">
        <f t="shared" si="43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67" t="e">
        <f>SUMIFS([1]Up!$J:$J,[1]Up!$D:$D,D414)</f>
        <v>#VALUE!</v>
      </c>
      <c r="BR414" s="82"/>
      <c r="BS414" s="82" t="str">
        <f t="shared" ref="BS414:BS477" si="47">IFERROR(IF(C414="Plate",LEFT(E414,FIND("*",E414,1)-1),""),IF(C414="Plate",LEFT(E414,FIND("x",E414,1)-1),""))</f>
        <v>PL6</v>
      </c>
      <c r="BT414" s="53" t="str">
        <f t="shared" ref="BT414:BT477" si="48">IF(ROUND(SUM(N414:BP414)-I414,0)&gt;0,"Thừa "&amp;SUM(N414:BP414)-I414,"")</f>
        <v/>
      </c>
      <c r="BU414" s="53" t="s">
        <v>50</v>
      </c>
      <c r="BV414" s="84" t="s">
        <v>1780</v>
      </c>
      <c r="BW414" s="53"/>
      <c r="BX414" s="53" t="s">
        <v>1781</v>
      </c>
      <c r="BY414" s="53">
        <v>30</v>
      </c>
      <c r="BZ414" s="83">
        <v>46169</v>
      </c>
      <c r="CA414" s="53"/>
      <c r="CB414" s="53"/>
    </row>
    <row r="415" spans="3:80" ht="14.25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6"/>
        <v>0</v>
      </c>
      <c r="M415" s="26">
        <f t="shared" si="43"/>
        <v>45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67" t="e">
        <f>SUMIFS([1]Up!$J:$J,[1]Up!$D:$D,D415)</f>
        <v>#VALUE!</v>
      </c>
      <c r="BR415" s="82"/>
      <c r="BS415" s="82" t="str">
        <f t="shared" si="47"/>
        <v/>
      </c>
      <c r="BT415" s="53" t="str">
        <f t="shared" si="48"/>
        <v/>
      </c>
      <c r="BU415" s="53" t="s">
        <v>75</v>
      </c>
      <c r="BV415" s="53"/>
      <c r="BW415" s="53"/>
      <c r="BX415" s="53"/>
      <c r="BY415" s="53"/>
      <c r="BZ415" s="83"/>
      <c r="CA415" s="53"/>
      <c r="CB415" s="53"/>
    </row>
    <row r="416" spans="3:80" ht="14.25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6"/>
        <v>0</v>
      </c>
      <c r="M416" s="26">
        <f t="shared" si="43"/>
        <v>1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67" t="e">
        <f>SUMIFS([1]Up!$J:$J,[1]Up!$D:$D,D416)</f>
        <v>#VALUE!</v>
      </c>
      <c r="BR416" s="82"/>
      <c r="BS416" s="82" t="str">
        <f t="shared" si="47"/>
        <v/>
      </c>
      <c r="BT416" s="53" t="str">
        <f t="shared" si="48"/>
        <v/>
      </c>
      <c r="BU416" s="53" t="s">
        <v>75</v>
      </c>
      <c r="BV416" s="53"/>
      <c r="BW416" s="53"/>
      <c r="BX416" s="53"/>
      <c r="BY416" s="53"/>
      <c r="BZ416" s="83"/>
      <c r="CA416" s="53"/>
      <c r="CB416" s="53"/>
    </row>
    <row r="417" spans="3:80" ht="14.25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6"/>
        <v>0</v>
      </c>
      <c r="M417" s="26">
        <f t="shared" si="43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67" t="e">
        <f>SUMIFS([1]Up!$J:$J,[1]Up!$D:$D,D417)</f>
        <v>#VALUE!</v>
      </c>
      <c r="BR417" s="82"/>
      <c r="BS417" s="82" t="str">
        <f t="shared" si="47"/>
        <v/>
      </c>
      <c r="BT417" s="53" t="str">
        <f t="shared" si="48"/>
        <v/>
      </c>
      <c r="BU417" s="53" t="s">
        <v>75</v>
      </c>
      <c r="BV417" s="53"/>
      <c r="BW417" s="53"/>
      <c r="BX417" s="53"/>
      <c r="BY417" s="53"/>
      <c r="BZ417" s="83"/>
      <c r="CA417" s="53"/>
      <c r="CB417" s="53"/>
    </row>
    <row r="418" spans="3:80" ht="14.25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6"/>
        <v>0</v>
      </c>
      <c r="M418" s="26">
        <f t="shared" si="43"/>
        <v>556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67" t="e">
        <f>SUMIFS([1]Up!$J:$J,[1]Up!$D:$D,D418)</f>
        <v>#VALUE!</v>
      </c>
      <c r="BR418" s="82"/>
      <c r="BS418" s="82" t="str">
        <f t="shared" si="47"/>
        <v/>
      </c>
      <c r="BT418" s="53" t="str">
        <f t="shared" si="48"/>
        <v/>
      </c>
      <c r="BU418" s="53" t="s">
        <v>75</v>
      </c>
      <c r="BV418" s="53"/>
      <c r="BW418" s="53"/>
      <c r="BX418" s="53"/>
      <c r="BY418" s="53"/>
      <c r="BZ418" s="83"/>
      <c r="CA418" s="53"/>
      <c r="CB418" s="53"/>
    </row>
    <row r="419" spans="3:80" ht="14.25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6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67" t="e">
        <f>SUMIFS([1]Up!$J:$J,[1]Up!$D:$D,D419)</f>
        <v>#VALUE!</v>
      </c>
      <c r="BR419" s="82"/>
      <c r="BS419" s="82" t="str">
        <f t="shared" si="47"/>
        <v/>
      </c>
      <c r="BT419" s="53" t="str">
        <f t="shared" si="48"/>
        <v/>
      </c>
      <c r="BU419" s="53" t="s">
        <v>75</v>
      </c>
      <c r="BV419" s="53"/>
      <c r="BW419" s="53"/>
      <c r="BX419" s="53"/>
      <c r="BY419" s="53"/>
      <c r="BZ419" s="83"/>
      <c r="CA419" s="53"/>
      <c r="CB419" s="53"/>
    </row>
    <row r="420" spans="3:80" ht="14.25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6"/>
        <v>0</v>
      </c>
      <c r="M420" s="26">
        <f t="shared" si="43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67" t="e">
        <f>SUMIFS([1]Up!$J:$J,[1]Up!$D:$D,D420)</f>
        <v>#VALUE!</v>
      </c>
      <c r="BR420" s="82"/>
      <c r="BS420" s="82" t="str">
        <f t="shared" si="47"/>
        <v/>
      </c>
      <c r="BT420" s="53" t="str">
        <f t="shared" si="48"/>
        <v/>
      </c>
      <c r="BU420" s="53" t="s">
        <v>75</v>
      </c>
      <c r="BV420" s="53"/>
      <c r="BW420" s="53"/>
      <c r="BX420" s="53"/>
      <c r="BY420" s="53"/>
      <c r="BZ420" s="83"/>
      <c r="CA420" s="53"/>
      <c r="CB420" s="53"/>
    </row>
    <row r="421" spans="3:80" ht="14.25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6"/>
        <v>0</v>
      </c>
      <c r="M421" s="26">
        <f t="shared" si="43"/>
        <v>4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67" t="e">
        <f>SUMIFS([1]Up!$J:$J,[1]Up!$D:$D,D421)</f>
        <v>#VALUE!</v>
      </c>
      <c r="BR421" s="82"/>
      <c r="BS421" s="82" t="str">
        <f t="shared" si="47"/>
        <v/>
      </c>
      <c r="BT421" s="53" t="str">
        <f t="shared" si="48"/>
        <v/>
      </c>
      <c r="BU421" s="53" t="s">
        <v>75</v>
      </c>
      <c r="BV421" s="53"/>
      <c r="BW421" s="53"/>
      <c r="BX421" s="53"/>
      <c r="BY421" s="53"/>
      <c r="BZ421" s="83"/>
      <c r="CA421" s="53"/>
      <c r="CB421" s="53"/>
    </row>
    <row r="422" spans="3:80" ht="14.25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6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67" t="e">
        <f>SUMIFS([1]Up!$J:$J,[1]Up!$D:$D,D422)</f>
        <v>#VALUE!</v>
      </c>
      <c r="BR422" s="82"/>
      <c r="BS422" s="82" t="str">
        <f t="shared" si="47"/>
        <v/>
      </c>
      <c r="BT422" s="53" t="str">
        <f t="shared" si="48"/>
        <v/>
      </c>
      <c r="BU422" s="53" t="s">
        <v>75</v>
      </c>
      <c r="BV422" s="53"/>
      <c r="BW422" s="53"/>
      <c r="BX422" s="53"/>
      <c r="BY422" s="53"/>
      <c r="BZ422" s="83"/>
      <c r="CA422" s="53"/>
      <c r="CB422" s="53"/>
    </row>
    <row r="423" spans="3:80" ht="14.25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6"/>
        <v>0</v>
      </c>
      <c r="M423" s="26">
        <f t="shared" si="43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67" t="e">
        <f>SUMIFS([1]Up!$J:$J,[1]Up!$D:$D,D423)</f>
        <v>#VALUE!</v>
      </c>
      <c r="BR423" s="82"/>
      <c r="BS423" s="82" t="str">
        <f t="shared" si="47"/>
        <v/>
      </c>
      <c r="BT423" s="53" t="str">
        <f t="shared" si="48"/>
        <v/>
      </c>
      <c r="BU423" s="53" t="s">
        <v>75</v>
      </c>
      <c r="BV423" s="53"/>
      <c r="BW423" s="53"/>
      <c r="BX423" s="53"/>
      <c r="BY423" s="53"/>
      <c r="BZ423" s="83"/>
      <c r="CA423" s="53"/>
      <c r="CB423" s="53"/>
    </row>
    <row r="424" spans="3:80" ht="14.25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6"/>
        <v>0</v>
      </c>
      <c r="M424" s="26">
        <f t="shared" si="43"/>
        <v>1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67" t="e">
        <f>SUMIFS([1]Up!$J:$J,[1]Up!$D:$D,D424)</f>
        <v>#VALUE!</v>
      </c>
      <c r="BR424" s="82"/>
      <c r="BS424" s="82" t="str">
        <f t="shared" si="47"/>
        <v/>
      </c>
      <c r="BT424" s="53" t="str">
        <f t="shared" si="48"/>
        <v/>
      </c>
      <c r="BU424" s="53" t="s">
        <v>75</v>
      </c>
      <c r="BV424" s="53"/>
      <c r="BW424" s="53"/>
      <c r="BX424" s="53"/>
      <c r="BY424" s="53"/>
      <c r="BZ424" s="83"/>
      <c r="CA424" s="53"/>
      <c r="CB424" s="53"/>
    </row>
    <row r="425" spans="3:80" ht="14.25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6"/>
        <v>0</v>
      </c>
      <c r="M425" s="26">
        <f t="shared" si="43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67" t="e">
        <f>SUMIFS([1]Up!$J:$J,[1]Up!$D:$D,D425)</f>
        <v>#VALUE!</v>
      </c>
      <c r="BR425" s="82"/>
      <c r="BS425" s="82" t="str">
        <f t="shared" si="47"/>
        <v/>
      </c>
      <c r="BT425" s="53" t="str">
        <f t="shared" si="48"/>
        <v/>
      </c>
      <c r="BU425" s="53" t="s">
        <v>75</v>
      </c>
      <c r="BV425" s="53"/>
      <c r="BW425" s="53"/>
      <c r="BX425" s="53"/>
      <c r="BY425" s="53"/>
      <c r="BZ425" s="83"/>
      <c r="CA425" s="53"/>
      <c r="CB425" s="53"/>
    </row>
    <row r="426" spans="3:80" ht="14.25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6"/>
        <v>8</v>
      </c>
      <c r="M426" s="26">
        <f t="shared" si="43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67" t="e">
        <f>SUMIFS([1]Up!$J:$J,[1]Up!$D:$D,D426)</f>
        <v>#VALUE!</v>
      </c>
      <c r="BR426" s="82"/>
      <c r="BS426" s="82" t="str">
        <f t="shared" si="47"/>
        <v>PL10</v>
      </c>
      <c r="BT426" s="53" t="str">
        <f t="shared" si="48"/>
        <v/>
      </c>
      <c r="BU426" s="53" t="s">
        <v>50</v>
      </c>
      <c r="BV426" s="84" t="s">
        <v>1789</v>
      </c>
      <c r="BW426" s="53"/>
      <c r="BX426" s="53" t="s">
        <v>1790</v>
      </c>
      <c r="BY426" s="53">
        <v>8</v>
      </c>
      <c r="BZ426" s="83">
        <v>46169</v>
      </c>
      <c r="CA426" s="53"/>
      <c r="CB426" s="53"/>
    </row>
    <row r="427" spans="3:80" ht="14.25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6"/>
        <v>4</v>
      </c>
      <c r="M427" s="26">
        <f t="shared" ref="M427:M497" si="49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67" t="e">
        <f>SUMIFS([1]Up!$J:$J,[1]Up!$D:$D,D427)</f>
        <v>#VALUE!</v>
      </c>
      <c r="BR427" s="82"/>
      <c r="BS427" s="82" t="str">
        <f t="shared" si="47"/>
        <v>PL25</v>
      </c>
      <c r="BT427" s="53" t="str">
        <f t="shared" si="48"/>
        <v/>
      </c>
      <c r="BU427" s="53" t="s">
        <v>50</v>
      </c>
      <c r="BV427" s="53" t="s">
        <v>1850</v>
      </c>
      <c r="BW427" s="53"/>
      <c r="BX427" s="53" t="s">
        <v>1851</v>
      </c>
      <c r="BY427" s="53">
        <v>4</v>
      </c>
      <c r="BZ427" s="83">
        <v>46169</v>
      </c>
      <c r="CA427" s="53"/>
      <c r="CB427" s="53"/>
    </row>
    <row r="428" spans="3:80" ht="14.25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6"/>
        <v>16</v>
      </c>
      <c r="M428" s="26">
        <f t="shared" si="49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67" t="e">
        <f>SUMIFS([1]Up!$J:$J,[1]Up!$D:$D,D428)</f>
        <v>#VALUE!</v>
      </c>
      <c r="BR428" s="82"/>
      <c r="BS428" s="82" t="str">
        <f t="shared" si="47"/>
        <v>PL12</v>
      </c>
      <c r="BT428" s="53" t="str">
        <f t="shared" si="48"/>
        <v/>
      </c>
      <c r="BU428" s="53" t="s">
        <v>50</v>
      </c>
      <c r="BV428" s="53" t="s">
        <v>1890</v>
      </c>
      <c r="BW428" s="53"/>
      <c r="BX428" s="53" t="s">
        <v>1891</v>
      </c>
      <c r="BY428" s="53">
        <v>16</v>
      </c>
      <c r="BZ428" s="83">
        <v>46169</v>
      </c>
      <c r="CA428" s="53"/>
      <c r="CB428" s="53"/>
    </row>
    <row r="429" spans="3:80" ht="14.25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6"/>
        <v>1</v>
      </c>
      <c r="M429" s="26">
        <f t="shared" si="49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67" t="e">
        <f>SUMIFS([1]Up!$J:$J,[1]Up!$D:$D,D429)</f>
        <v>#VALUE!</v>
      </c>
      <c r="BR429" s="82" t="s">
        <v>4091</v>
      </c>
      <c r="BS429" s="82" t="str">
        <f t="shared" si="47"/>
        <v>PL6</v>
      </c>
      <c r="BT429" s="53" t="str">
        <f t="shared" si="48"/>
        <v>Thừa 2</v>
      </c>
      <c r="BU429" s="53" t="s">
        <v>50</v>
      </c>
      <c r="BV429" s="53"/>
      <c r="BW429" s="53"/>
      <c r="BX429" s="53" t="s">
        <v>1681</v>
      </c>
      <c r="BY429" s="53">
        <v>1</v>
      </c>
      <c r="BZ429" s="83"/>
      <c r="CA429" s="53"/>
      <c r="CB429" s="53"/>
    </row>
    <row r="430" spans="3:80" ht="14.25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6"/>
        <v>0</v>
      </c>
      <c r="M430" s="26">
        <f t="shared" si="49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67" t="e">
        <f>SUMIFS([1]Up!$J:$J,[1]Up!$D:$D,D430)</f>
        <v>#VALUE!</v>
      </c>
      <c r="BR430" s="82"/>
      <c r="BS430" s="82" t="str">
        <f t="shared" si="47"/>
        <v/>
      </c>
      <c r="BT430" s="53" t="str">
        <f t="shared" si="48"/>
        <v/>
      </c>
      <c r="BU430" s="53" t="s">
        <v>50</v>
      </c>
      <c r="BV430" s="53"/>
      <c r="BW430" s="53"/>
      <c r="BX430" s="53" t="s">
        <v>1681</v>
      </c>
      <c r="BY430" s="53">
        <v>1</v>
      </c>
      <c r="BZ430" s="83"/>
      <c r="CA430" s="53"/>
      <c r="CB430" s="53"/>
    </row>
    <row r="431" spans="3:80" ht="14.25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6"/>
        <v>1</v>
      </c>
      <c r="M431" s="26">
        <f t="shared" si="49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67" t="e">
        <f>SUMIFS([1]Up!$J:$J,[1]Up!$D:$D,D431)</f>
        <v>#VALUE!</v>
      </c>
      <c r="BR431" s="82"/>
      <c r="BS431" s="82" t="str">
        <f t="shared" si="47"/>
        <v/>
      </c>
      <c r="BT431" s="53" t="str">
        <f t="shared" si="48"/>
        <v/>
      </c>
      <c r="BU431" s="53" t="s">
        <v>50</v>
      </c>
      <c r="BV431" s="84" t="s">
        <v>1953</v>
      </c>
      <c r="BW431" s="53"/>
      <c r="BX431" s="53" t="s">
        <v>1954</v>
      </c>
      <c r="BY431" s="53">
        <v>1</v>
      </c>
      <c r="BZ431" s="83">
        <v>46169</v>
      </c>
      <c r="CA431" s="53"/>
      <c r="CB431" s="53"/>
    </row>
    <row r="432" spans="3:80" ht="14.25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6"/>
        <v>1</v>
      </c>
      <c r="M432" s="26">
        <f t="shared" si="49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67" t="e">
        <f>SUMIFS([1]Up!$J:$J,[1]Up!$D:$D,D432)</f>
        <v>#VALUE!</v>
      </c>
      <c r="BR432" s="82"/>
      <c r="BS432" s="82" t="str">
        <f t="shared" si="47"/>
        <v/>
      </c>
      <c r="BT432" s="53" t="str">
        <f t="shared" si="48"/>
        <v/>
      </c>
      <c r="BU432" s="53" t="s">
        <v>50</v>
      </c>
      <c r="BV432" s="53"/>
      <c r="BW432" s="53"/>
      <c r="BX432" s="53" t="s">
        <v>1681</v>
      </c>
      <c r="BY432" s="53">
        <v>1</v>
      </c>
      <c r="BZ432" s="83"/>
      <c r="CA432" s="53"/>
      <c r="CB432" s="53"/>
    </row>
    <row r="433" spans="3:80" ht="14.25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6"/>
        <v>0</v>
      </c>
      <c r="M433" s="26">
        <f t="shared" si="49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67" t="e">
        <f>SUMIFS([1]Up!$J:$J,[1]Up!$D:$D,D433)</f>
        <v>#VALUE!</v>
      </c>
      <c r="BR433" s="82"/>
      <c r="BS433" s="82" t="str">
        <f t="shared" si="47"/>
        <v/>
      </c>
      <c r="BT433" s="53" t="str">
        <f t="shared" si="48"/>
        <v/>
      </c>
      <c r="BU433" s="53" t="s">
        <v>50</v>
      </c>
      <c r="BV433" s="53"/>
      <c r="BW433" s="53"/>
      <c r="BX433" s="53"/>
      <c r="BY433" s="53"/>
      <c r="BZ433" s="83"/>
      <c r="CA433" s="53"/>
      <c r="CB433" s="53"/>
    </row>
    <row r="434" spans="3:80" ht="14.25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6"/>
        <v>4</v>
      </c>
      <c r="M434" s="26">
        <f t="shared" si="49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67" t="e">
        <f>SUMIFS([1]Up!$J:$J,[1]Up!$D:$D,D434)</f>
        <v>#VALUE!</v>
      </c>
      <c r="BR434" s="82"/>
      <c r="BS434" s="82" t="str">
        <f t="shared" si="47"/>
        <v/>
      </c>
      <c r="BT434" s="53" t="str">
        <f t="shared" si="48"/>
        <v/>
      </c>
      <c r="BU434" s="53" t="s">
        <v>50</v>
      </c>
      <c r="BV434" s="84" t="s">
        <v>1870</v>
      </c>
      <c r="BW434" s="53"/>
      <c r="BX434" s="53" t="s">
        <v>1871</v>
      </c>
      <c r="BY434" s="53">
        <v>4</v>
      </c>
      <c r="BZ434" s="83">
        <v>46169</v>
      </c>
      <c r="CA434" s="53"/>
      <c r="CB434" s="53"/>
    </row>
    <row r="435" spans="3:80" ht="14.25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6"/>
        <v>1</v>
      </c>
      <c r="M435" s="26">
        <f t="shared" si="49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0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67" t="e">
        <f>SUMIFS([1]Up!$J:$J,[1]Up!$D:$D,D435)</f>
        <v>#VALUE!</v>
      </c>
      <c r="BR435" s="82"/>
      <c r="BS435" s="82" t="str">
        <f t="shared" si="47"/>
        <v/>
      </c>
      <c r="BT435" s="53" t="str">
        <f t="shared" si="48"/>
        <v/>
      </c>
      <c r="BU435" s="53" t="s">
        <v>50</v>
      </c>
      <c r="BV435" s="53"/>
      <c r="BW435" s="53"/>
      <c r="BX435" s="53" t="s">
        <v>1681</v>
      </c>
      <c r="BY435" s="53">
        <v>1</v>
      </c>
      <c r="BZ435" s="83"/>
      <c r="CA435" s="53"/>
      <c r="CB435" s="53"/>
    </row>
    <row r="436" spans="3:80" ht="14.25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6"/>
        <v>1</v>
      </c>
      <c r="M436" s="26">
        <f t="shared" si="49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0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67" t="e">
        <f>SUMIFS([1]Up!$J:$J,[1]Up!$D:$D,D436)</f>
        <v>#VALUE!</v>
      </c>
      <c r="BR436" s="82"/>
      <c r="BS436" s="82" t="str">
        <f t="shared" si="47"/>
        <v/>
      </c>
      <c r="BT436" s="53" t="str">
        <f t="shared" si="48"/>
        <v/>
      </c>
      <c r="BU436" s="53" t="s">
        <v>50</v>
      </c>
      <c r="BV436" s="53"/>
      <c r="BW436" s="53"/>
      <c r="BX436" s="53" t="s">
        <v>1681</v>
      </c>
      <c r="BY436" s="53">
        <v>1</v>
      </c>
      <c r="BZ436" s="83"/>
      <c r="CA436" s="53"/>
      <c r="CB436" s="53"/>
    </row>
    <row r="437" spans="3:80" ht="14.25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6"/>
        <v>1</v>
      </c>
      <c r="M437" s="26">
        <f t="shared" si="49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67" t="e">
        <f>SUMIFS([1]Up!$J:$J,[1]Up!$D:$D,D437)</f>
        <v>#VALUE!</v>
      </c>
      <c r="BR437" s="82"/>
      <c r="BS437" s="82" t="str">
        <f t="shared" si="47"/>
        <v/>
      </c>
      <c r="BT437" s="53" t="str">
        <f t="shared" si="48"/>
        <v/>
      </c>
      <c r="BU437" s="53" t="s">
        <v>50</v>
      </c>
      <c r="BV437" s="84" t="s">
        <v>1870</v>
      </c>
      <c r="BW437" s="53"/>
      <c r="BX437" s="53" t="s">
        <v>1871</v>
      </c>
      <c r="BY437" s="53">
        <v>1</v>
      </c>
      <c r="BZ437" s="83">
        <v>46169</v>
      </c>
      <c r="CA437" s="53"/>
      <c r="CB437" s="53"/>
    </row>
    <row r="438" spans="3:80" ht="14.25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6"/>
        <v>8</v>
      </c>
      <c r="M438" s="26">
        <f t="shared" si="49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67" t="e">
        <f>SUMIFS([1]Up!$J:$J,[1]Up!$D:$D,D438)</f>
        <v>#VALUE!</v>
      </c>
      <c r="BR438" s="82"/>
      <c r="BS438" s="82" t="str">
        <f t="shared" si="47"/>
        <v/>
      </c>
      <c r="BT438" s="53" t="str">
        <f t="shared" si="48"/>
        <v/>
      </c>
      <c r="BU438" s="53" t="s">
        <v>50</v>
      </c>
      <c r="BV438" s="84" t="s">
        <v>1870</v>
      </c>
      <c r="BW438" s="53"/>
      <c r="BX438" s="53" t="s">
        <v>1871</v>
      </c>
      <c r="BY438" s="53">
        <v>8</v>
      </c>
      <c r="BZ438" s="83">
        <v>46169</v>
      </c>
      <c r="CA438" s="53"/>
      <c r="CB438" s="53"/>
    </row>
    <row r="439" spans="3:80" ht="14.25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6"/>
        <v>8</v>
      </c>
      <c r="M439" s="26">
        <f t="shared" si="49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67" t="e">
        <f>SUMIFS([1]Up!$J:$J,[1]Up!$D:$D,D439)</f>
        <v>#VALUE!</v>
      </c>
      <c r="BR439" s="82"/>
      <c r="BS439" s="82" t="str">
        <f t="shared" si="47"/>
        <v/>
      </c>
      <c r="BT439" s="53" t="str">
        <f t="shared" si="48"/>
        <v/>
      </c>
      <c r="BU439" s="53" t="s">
        <v>50</v>
      </c>
      <c r="BV439" s="84" t="s">
        <v>1870</v>
      </c>
      <c r="BW439" s="53"/>
      <c r="BX439" s="53" t="s">
        <v>1871</v>
      </c>
      <c r="BY439" s="53">
        <v>8</v>
      </c>
      <c r="BZ439" s="83">
        <v>46169</v>
      </c>
      <c r="CA439" s="53"/>
      <c r="CB439" s="53"/>
    </row>
    <row r="440" spans="3:80" ht="14.25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6"/>
        <v>8</v>
      </c>
      <c r="M440" s="26">
        <f t="shared" si="49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67" t="e">
        <f>SUMIFS([1]Up!$J:$J,[1]Up!$D:$D,D440)</f>
        <v>#VALUE!</v>
      </c>
      <c r="BR440" s="82"/>
      <c r="BS440" s="82" t="str">
        <f t="shared" si="47"/>
        <v/>
      </c>
      <c r="BT440" s="53" t="str">
        <f t="shared" si="48"/>
        <v/>
      </c>
      <c r="BU440" s="53" t="s">
        <v>50</v>
      </c>
      <c r="BV440" s="84" t="s">
        <v>1870</v>
      </c>
      <c r="BW440" s="53"/>
      <c r="BX440" s="53" t="s">
        <v>1871</v>
      </c>
      <c r="BY440" s="53">
        <v>8</v>
      </c>
      <c r="BZ440" s="83">
        <v>46169</v>
      </c>
      <c r="CA440" s="53"/>
      <c r="CB440" s="53"/>
    </row>
    <row r="441" spans="3:80" ht="14.25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6"/>
        <v>51</v>
      </c>
      <c r="M441" s="26">
        <f t="shared" si="49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67" t="e">
        <f>SUMIFS([1]Up!$J:$J,[1]Up!$D:$D,D441)</f>
        <v>#VALUE!</v>
      </c>
      <c r="BR441" s="82"/>
      <c r="BS441" s="82" t="str">
        <f t="shared" si="47"/>
        <v/>
      </c>
      <c r="BT441" s="53" t="str">
        <f t="shared" si="48"/>
        <v/>
      </c>
      <c r="BU441" s="53" t="s">
        <v>50</v>
      </c>
      <c r="BV441" s="84" t="s">
        <v>1974</v>
      </c>
      <c r="BW441" s="53"/>
      <c r="BX441" s="53" t="s">
        <v>1975</v>
      </c>
      <c r="BY441" s="53">
        <v>51</v>
      </c>
      <c r="BZ441" s="83">
        <v>46169</v>
      </c>
      <c r="CA441" s="53"/>
      <c r="CB441" s="53"/>
    </row>
    <row r="442" spans="3:80" ht="14.25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6"/>
        <v>2</v>
      </c>
      <c r="M442" s="26">
        <f t="shared" si="49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67" t="e">
        <f>SUMIFS([1]Up!$J:$J,[1]Up!$D:$D,D442)</f>
        <v>#VALUE!</v>
      </c>
      <c r="BR442" s="82"/>
      <c r="BS442" s="82" t="str">
        <f t="shared" si="47"/>
        <v/>
      </c>
      <c r="BT442" s="53" t="str">
        <f t="shared" si="48"/>
        <v/>
      </c>
      <c r="BU442" s="53" t="s">
        <v>50</v>
      </c>
      <c r="BV442" s="53" t="s">
        <v>1979</v>
      </c>
      <c r="BW442" s="53"/>
      <c r="BX442" s="53" t="s">
        <v>1980</v>
      </c>
      <c r="BY442" s="53">
        <v>2</v>
      </c>
      <c r="BZ442" s="83">
        <v>46169</v>
      </c>
      <c r="CA442" s="53"/>
      <c r="CB442" s="53"/>
    </row>
    <row r="443" spans="3:80" ht="14.25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6"/>
        <v>2</v>
      </c>
      <c r="M443" s="26">
        <f t="shared" si="49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67" t="e">
        <f>SUMIFS([1]Up!$J:$J,[1]Up!$D:$D,D443)</f>
        <v>#VALUE!</v>
      </c>
      <c r="BR443" s="82"/>
      <c r="BS443" s="82" t="str">
        <f t="shared" si="47"/>
        <v/>
      </c>
      <c r="BT443" s="53" t="str">
        <f t="shared" si="48"/>
        <v/>
      </c>
      <c r="BU443" s="53" t="s">
        <v>50</v>
      </c>
      <c r="BV443" s="53" t="s">
        <v>2125</v>
      </c>
      <c r="BW443" s="53"/>
      <c r="BX443" s="53" t="s">
        <v>2126</v>
      </c>
      <c r="BY443" s="53">
        <v>2</v>
      </c>
      <c r="BZ443" s="83">
        <v>46169</v>
      </c>
      <c r="CA443" s="53"/>
      <c r="CB443" s="53"/>
    </row>
    <row r="444" spans="3:80" ht="14.25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6"/>
        <v>2</v>
      </c>
      <c r="M444" s="26">
        <f t="shared" si="49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67" t="e">
        <f>SUMIFS([1]Up!$J:$J,[1]Up!$D:$D,D444)</f>
        <v>#VALUE!</v>
      </c>
      <c r="BR444" s="82"/>
      <c r="BS444" s="82" t="str">
        <f t="shared" si="47"/>
        <v/>
      </c>
      <c r="BT444" s="53" t="str">
        <f t="shared" si="48"/>
        <v/>
      </c>
      <c r="BU444" s="53" t="s">
        <v>61</v>
      </c>
      <c r="BV444" s="53" t="s">
        <v>1984</v>
      </c>
      <c r="BW444" s="53"/>
      <c r="BX444" s="53" t="s">
        <v>1985</v>
      </c>
      <c r="BY444" s="53">
        <v>2</v>
      </c>
      <c r="BZ444" s="83">
        <v>46169</v>
      </c>
      <c r="CA444" s="53"/>
      <c r="CB444" s="53"/>
    </row>
    <row r="445" spans="3:80" ht="14.25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6"/>
        <v>3</v>
      </c>
      <c r="M445" s="26">
        <f t="shared" si="49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67" t="e">
        <f>SUMIFS([1]Up!$J:$J,[1]Up!$D:$D,D445)</f>
        <v>#VALUE!</v>
      </c>
      <c r="BR445" s="82"/>
      <c r="BS445" s="82" t="str">
        <f t="shared" si="47"/>
        <v>PL6</v>
      </c>
      <c r="BT445" s="53" t="str">
        <f t="shared" si="48"/>
        <v/>
      </c>
      <c r="BU445" s="53" t="s">
        <v>50</v>
      </c>
      <c r="BV445" s="84" t="s">
        <v>1780</v>
      </c>
      <c r="BW445" s="53"/>
      <c r="BX445" s="53" t="s">
        <v>1781</v>
      </c>
      <c r="BY445" s="53">
        <v>3</v>
      </c>
      <c r="BZ445" s="83">
        <v>46169</v>
      </c>
      <c r="CA445" s="53"/>
      <c r="CB445" s="53"/>
    </row>
    <row r="446" spans="3:80" ht="14.25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6"/>
        <v>6</v>
      </c>
      <c r="M446" s="26">
        <f t="shared" si="49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67" t="e">
        <f>SUMIFS([1]Up!$J:$J,[1]Up!$D:$D,D446)</f>
        <v>#VALUE!</v>
      </c>
      <c r="BR446" s="82"/>
      <c r="BS446" s="82" t="str">
        <f t="shared" si="47"/>
        <v>PL6</v>
      </c>
      <c r="BT446" s="53" t="str">
        <f t="shared" si="48"/>
        <v/>
      </c>
      <c r="BU446" s="53" t="s">
        <v>50</v>
      </c>
      <c r="BV446" s="84" t="s">
        <v>1780</v>
      </c>
      <c r="BW446" s="53"/>
      <c r="BX446" s="53" t="s">
        <v>1781</v>
      </c>
      <c r="BY446" s="53">
        <v>6</v>
      </c>
      <c r="BZ446" s="83">
        <v>46169</v>
      </c>
      <c r="CA446" s="53"/>
      <c r="CB446" s="53"/>
    </row>
    <row r="447" spans="3:80" ht="14.25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6"/>
        <v>5</v>
      </c>
      <c r="M447" s="26">
        <f t="shared" si="49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67" t="e">
        <f>SUMIFS([1]Up!$J:$J,[1]Up!$D:$D,D447)</f>
        <v>#VALUE!</v>
      </c>
      <c r="BR447" s="82"/>
      <c r="BS447" s="82" t="str">
        <f t="shared" si="47"/>
        <v>PL6</v>
      </c>
      <c r="BT447" s="53" t="str">
        <f t="shared" si="48"/>
        <v/>
      </c>
      <c r="BU447" s="53" t="s">
        <v>50</v>
      </c>
      <c r="BV447" s="84" t="s">
        <v>1780</v>
      </c>
      <c r="BW447" s="53"/>
      <c r="BX447" s="53" t="s">
        <v>1781</v>
      </c>
      <c r="BY447" s="53">
        <v>5</v>
      </c>
      <c r="BZ447" s="83">
        <v>46169</v>
      </c>
      <c r="CA447" s="53"/>
      <c r="CB447" s="53"/>
    </row>
    <row r="448" spans="3:80" ht="14.25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6"/>
        <v>2</v>
      </c>
      <c r="M448" s="26">
        <f t="shared" si="49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67" t="e">
        <f>SUMIFS([1]Up!$J:$J,[1]Up!$D:$D,D448)</f>
        <v>#VALUE!</v>
      </c>
      <c r="BR448" s="82"/>
      <c r="BS448" s="82" t="str">
        <f t="shared" si="47"/>
        <v>PL6</v>
      </c>
      <c r="BT448" s="53" t="str">
        <f t="shared" si="48"/>
        <v/>
      </c>
      <c r="BU448" s="53" t="s">
        <v>50</v>
      </c>
      <c r="BV448" s="53"/>
      <c r="BW448" s="53"/>
      <c r="BX448" s="53" t="s">
        <v>1992</v>
      </c>
      <c r="BY448" s="53">
        <v>2</v>
      </c>
      <c r="BZ448" s="83">
        <v>46169</v>
      </c>
      <c r="CA448" s="53"/>
      <c r="CB448" s="53"/>
    </row>
    <row r="449" spans="3:80" ht="14.25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6"/>
        <v>2</v>
      </c>
      <c r="M449" s="26">
        <f t="shared" si="49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67" t="e">
        <f>SUMIFS([1]Up!$J:$J,[1]Up!$D:$D,D449)</f>
        <v>#VALUE!</v>
      </c>
      <c r="BR449" s="82"/>
      <c r="BS449" s="82" t="str">
        <f t="shared" si="47"/>
        <v/>
      </c>
      <c r="BT449" s="53" t="str">
        <f t="shared" si="48"/>
        <v/>
      </c>
      <c r="BU449" s="53" t="s">
        <v>50</v>
      </c>
      <c r="BV449" s="53" t="s">
        <v>3799</v>
      </c>
      <c r="BW449" s="53"/>
      <c r="BX449" s="53" t="s">
        <v>3801</v>
      </c>
      <c r="BY449" s="53">
        <v>2</v>
      </c>
      <c r="BZ449" s="83">
        <v>46169</v>
      </c>
      <c r="CA449" s="53"/>
      <c r="CB449" s="53"/>
    </row>
    <row r="450" spans="3:80" ht="14.25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6"/>
        <v>2</v>
      </c>
      <c r="M450" s="26">
        <f t="shared" si="49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67" t="e">
        <f>SUMIFS([1]Up!$J:$J,[1]Up!$D:$D,D450)</f>
        <v>#VALUE!</v>
      </c>
      <c r="BR450" s="82"/>
      <c r="BS450" s="82" t="str">
        <f t="shared" si="47"/>
        <v>PL6</v>
      </c>
      <c r="BT450" s="53" t="str">
        <f t="shared" si="48"/>
        <v/>
      </c>
      <c r="BU450" s="53" t="s">
        <v>50</v>
      </c>
      <c r="BV450" s="84" t="s">
        <v>1780</v>
      </c>
      <c r="BW450" s="53"/>
      <c r="BX450" s="53" t="s">
        <v>1781</v>
      </c>
      <c r="BY450" s="53">
        <v>2</v>
      </c>
      <c r="BZ450" s="83">
        <v>46169</v>
      </c>
      <c r="CA450" s="53"/>
      <c r="CB450" s="53"/>
    </row>
    <row r="451" spans="3:80" ht="14.25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6"/>
        <v>35</v>
      </c>
      <c r="M451" s="26">
        <f t="shared" si="49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67" t="e">
        <f>SUMIFS([1]Up!$J:$J,[1]Up!$D:$D,D451)</f>
        <v>#VALUE!</v>
      </c>
      <c r="BR451" s="82"/>
      <c r="BS451" s="82" t="str">
        <f t="shared" si="47"/>
        <v>PL6</v>
      </c>
      <c r="BT451" s="53" t="str">
        <f t="shared" si="48"/>
        <v/>
      </c>
      <c r="BU451" s="53" t="s">
        <v>50</v>
      </c>
      <c r="BV451" s="84" t="s">
        <v>1780</v>
      </c>
      <c r="BW451" s="53"/>
      <c r="BX451" s="53" t="s">
        <v>1781</v>
      </c>
      <c r="BY451" s="53">
        <v>35</v>
      </c>
      <c r="BZ451" s="83">
        <v>46169</v>
      </c>
      <c r="CA451" s="53"/>
      <c r="CB451" s="53"/>
    </row>
    <row r="452" spans="3:80" ht="14.25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6"/>
        <v>0</v>
      </c>
      <c r="M452" s="26">
        <f t="shared" si="49"/>
        <v>51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67" t="e">
        <f>SUMIFS([1]Up!$J:$J,[1]Up!$D:$D,D452)</f>
        <v>#VALUE!</v>
      </c>
      <c r="BR452" s="82"/>
      <c r="BS452" s="82" t="str">
        <f t="shared" si="47"/>
        <v/>
      </c>
      <c r="BT452" s="53" t="str">
        <f t="shared" si="48"/>
        <v/>
      </c>
      <c r="BU452" s="53" t="s">
        <v>75</v>
      </c>
      <c r="BV452" s="53"/>
      <c r="BW452" s="53"/>
      <c r="BX452" s="53"/>
      <c r="BY452" s="53"/>
      <c r="BZ452" s="83"/>
      <c r="CA452" s="53"/>
      <c r="CB452" s="53"/>
    </row>
    <row r="453" spans="3:80" ht="14.25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6"/>
        <v>0</v>
      </c>
      <c r="M453" s="26">
        <f t="shared" si="49"/>
        <v>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67" t="e">
        <f>SUMIFS([1]Up!$J:$J,[1]Up!$D:$D,D453)</f>
        <v>#VALUE!</v>
      </c>
      <c r="BR453" s="82"/>
      <c r="BS453" s="82" t="str">
        <f t="shared" si="47"/>
        <v/>
      </c>
      <c r="BT453" s="53" t="str">
        <f t="shared" si="48"/>
        <v/>
      </c>
      <c r="BU453" s="53" t="s">
        <v>75</v>
      </c>
      <c r="BV453" s="53"/>
      <c r="BW453" s="53"/>
      <c r="BX453" s="53"/>
      <c r="BY453" s="53"/>
      <c r="BZ453" s="83"/>
      <c r="CA453" s="53"/>
      <c r="CB453" s="53"/>
    </row>
    <row r="454" spans="3:80" ht="14.25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6"/>
        <v>0</v>
      </c>
      <c r="M454" s="26">
        <f t="shared" si="49"/>
        <v>2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67" t="e">
        <f>SUMIFS([1]Up!$J:$J,[1]Up!$D:$D,D454)</f>
        <v>#VALUE!</v>
      </c>
      <c r="BR454" s="82"/>
      <c r="BS454" s="82" t="str">
        <f t="shared" si="47"/>
        <v/>
      </c>
      <c r="BT454" s="53" t="str">
        <f t="shared" si="48"/>
        <v/>
      </c>
      <c r="BU454" s="53" t="s">
        <v>75</v>
      </c>
      <c r="BV454" s="53"/>
      <c r="BW454" s="53"/>
      <c r="BX454" s="53"/>
      <c r="BY454" s="53"/>
      <c r="BZ454" s="83"/>
      <c r="CA454" s="53"/>
      <c r="CB454" s="53"/>
    </row>
    <row r="455" spans="3:80" ht="14.25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6"/>
        <v>0</v>
      </c>
      <c r="M455" s="26">
        <f t="shared" si="49"/>
        <v>638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67" t="e">
        <f>SUMIFS([1]Up!$J:$J,[1]Up!$D:$D,D455)</f>
        <v>#VALUE!</v>
      </c>
      <c r="BR455" s="82"/>
      <c r="BS455" s="82" t="str">
        <f t="shared" si="47"/>
        <v/>
      </c>
      <c r="BT455" s="53" t="str">
        <f t="shared" si="48"/>
        <v/>
      </c>
      <c r="BU455" s="53" t="s">
        <v>75</v>
      </c>
      <c r="BV455" s="53"/>
      <c r="BW455" s="53"/>
      <c r="BX455" s="53"/>
      <c r="BY455" s="53"/>
      <c r="BZ455" s="83"/>
      <c r="CA455" s="53"/>
      <c r="CB455" s="53"/>
    </row>
    <row r="456" spans="3:80" ht="14.25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6"/>
        <v>0</v>
      </c>
      <c r="M456" s="26">
        <f t="shared" si="49"/>
        <v>2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67" t="e">
        <f>SUMIFS([1]Up!$J:$J,[1]Up!$D:$D,D456)</f>
        <v>#VALUE!</v>
      </c>
      <c r="BR456" s="82"/>
      <c r="BS456" s="82" t="str">
        <f t="shared" si="47"/>
        <v/>
      </c>
      <c r="BT456" s="53" t="str">
        <f t="shared" si="48"/>
        <v/>
      </c>
      <c r="BU456" s="53" t="s">
        <v>75</v>
      </c>
      <c r="BV456" s="53"/>
      <c r="BW456" s="53"/>
      <c r="BX456" s="53"/>
      <c r="BY456" s="53"/>
      <c r="BZ456" s="83"/>
      <c r="CA456" s="53"/>
      <c r="CB456" s="53"/>
    </row>
    <row r="457" spans="3:80" ht="14.25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6"/>
        <v>319</v>
      </c>
      <c r="M457" s="26">
        <f t="shared" si="49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67" t="e">
        <f>SUMIFS([1]Up!$J:$J,[1]Up!$D:$D,D457)</f>
        <v>#VALUE!</v>
      </c>
      <c r="BR457" s="82"/>
      <c r="BS457" s="82" t="str">
        <f t="shared" si="47"/>
        <v/>
      </c>
      <c r="BT457" s="53" t="str">
        <f t="shared" si="48"/>
        <v/>
      </c>
      <c r="BU457" s="53" t="s">
        <v>75</v>
      </c>
      <c r="BV457" s="53"/>
      <c r="BW457" s="53"/>
      <c r="BX457" s="53"/>
      <c r="BY457" s="53"/>
      <c r="BZ457" s="83"/>
      <c r="CA457" s="53"/>
      <c r="CB457" s="53"/>
    </row>
    <row r="458" spans="3:80" ht="14.25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6"/>
        <v>0</v>
      </c>
      <c r="M458" s="26">
        <f t="shared" si="49"/>
        <v>2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67" t="e">
        <f>SUMIFS([1]Up!$J:$J,[1]Up!$D:$D,D458)</f>
        <v>#VALUE!</v>
      </c>
      <c r="BR458" s="82"/>
      <c r="BS458" s="82" t="str">
        <f t="shared" si="47"/>
        <v/>
      </c>
      <c r="BT458" s="53" t="str">
        <f t="shared" si="48"/>
        <v/>
      </c>
      <c r="BU458" s="53" t="s">
        <v>75</v>
      </c>
      <c r="BV458" s="53"/>
      <c r="BW458" s="53"/>
      <c r="BX458" s="53"/>
      <c r="BY458" s="53"/>
      <c r="BZ458" s="83"/>
      <c r="CA458" s="53"/>
      <c r="CB458" s="53"/>
    </row>
    <row r="459" spans="3:80" ht="14.25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6"/>
        <v>0</v>
      </c>
      <c r="M459" s="26">
        <f t="shared" si="49"/>
        <v>4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67" t="e">
        <f>SUMIFS([1]Up!$J:$J,[1]Up!$D:$D,D459)</f>
        <v>#VALUE!</v>
      </c>
      <c r="BR459" s="82"/>
      <c r="BS459" s="82" t="str">
        <f t="shared" si="47"/>
        <v/>
      </c>
      <c r="BT459" s="53" t="str">
        <f t="shared" si="48"/>
        <v/>
      </c>
      <c r="BU459" s="53" t="s">
        <v>75</v>
      </c>
      <c r="BV459" s="53"/>
      <c r="BW459" s="53"/>
      <c r="BX459" s="53"/>
      <c r="BY459" s="53"/>
      <c r="BZ459" s="83"/>
      <c r="CA459" s="53"/>
      <c r="CB459" s="53"/>
    </row>
    <row r="460" spans="3:80" ht="14.25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6"/>
        <v>2</v>
      </c>
      <c r="M460" s="26">
        <f t="shared" si="49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67" t="e">
        <f>SUMIFS([1]Up!$J:$J,[1]Up!$D:$D,D460)</f>
        <v>#VALUE!</v>
      </c>
      <c r="BR460" s="82"/>
      <c r="BS460" s="82" t="str">
        <f t="shared" si="47"/>
        <v/>
      </c>
      <c r="BT460" s="53" t="str">
        <f t="shared" si="48"/>
        <v/>
      </c>
      <c r="BU460" s="53" t="s">
        <v>75</v>
      </c>
      <c r="BV460" s="53"/>
      <c r="BW460" s="53"/>
      <c r="BX460" s="53"/>
      <c r="BY460" s="53"/>
      <c r="BZ460" s="83"/>
      <c r="CA460" s="53"/>
      <c r="CB460" s="53"/>
    </row>
    <row r="461" spans="3:80" ht="14.25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6"/>
        <v>0</v>
      </c>
      <c r="M461" s="26">
        <f t="shared" si="49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67" t="e">
        <f>SUMIFS([1]Up!$J:$J,[1]Up!$D:$D,D461)</f>
        <v>#VALUE!</v>
      </c>
      <c r="BR461" s="82"/>
      <c r="BS461" s="82" t="str">
        <f t="shared" si="47"/>
        <v/>
      </c>
      <c r="BT461" s="53" t="str">
        <f t="shared" si="48"/>
        <v/>
      </c>
      <c r="BU461" s="53" t="s">
        <v>75</v>
      </c>
      <c r="BV461" s="53"/>
      <c r="BW461" s="53"/>
      <c r="BX461" s="53"/>
      <c r="BY461" s="53"/>
      <c r="BZ461" s="83"/>
      <c r="CA461" s="53"/>
      <c r="CB461" s="53"/>
    </row>
    <row r="462" spans="3:80" ht="14.25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6"/>
        <v>0</v>
      </c>
      <c r="M462" s="26">
        <f t="shared" si="49"/>
        <v>2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67" t="e">
        <f>SUMIFS([1]Up!$J:$J,[1]Up!$D:$D,D462)</f>
        <v>#VALUE!</v>
      </c>
      <c r="BR462" s="82"/>
      <c r="BS462" s="82" t="str">
        <f t="shared" si="47"/>
        <v/>
      </c>
      <c r="BT462" s="53" t="str">
        <f t="shared" si="48"/>
        <v/>
      </c>
      <c r="BU462" s="53" t="s">
        <v>75</v>
      </c>
      <c r="BV462" s="53"/>
      <c r="BW462" s="53"/>
      <c r="BX462" s="53"/>
      <c r="BY462" s="53"/>
      <c r="BZ462" s="83"/>
      <c r="CA462" s="53"/>
      <c r="CB462" s="53"/>
    </row>
    <row r="463" spans="3:80" ht="14.25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6"/>
        <v>0</v>
      </c>
      <c r="M463" s="26">
        <f t="shared" si="49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67" t="e">
        <f>SUMIFS([1]Up!$J:$J,[1]Up!$D:$D,D463)</f>
        <v>#VALUE!</v>
      </c>
      <c r="BR463" s="82"/>
      <c r="BS463" s="82" t="str">
        <f t="shared" si="47"/>
        <v/>
      </c>
      <c r="BT463" s="53" t="str">
        <f t="shared" si="48"/>
        <v/>
      </c>
      <c r="BU463" s="53" t="s">
        <v>75</v>
      </c>
      <c r="BV463" s="53"/>
      <c r="BW463" s="53"/>
      <c r="BX463" s="53"/>
      <c r="BY463" s="53"/>
      <c r="BZ463" s="83"/>
      <c r="CA463" s="53"/>
      <c r="CB463" s="53"/>
    </row>
    <row r="464" spans="3:80" ht="14.25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6"/>
        <v>8</v>
      </c>
      <c r="M464" s="26">
        <f t="shared" si="49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67" t="e">
        <f>SUMIFS([1]Up!$J:$J,[1]Up!$D:$D,D464)</f>
        <v>#VALUE!</v>
      </c>
      <c r="BR464" s="82"/>
      <c r="BS464" s="82" t="str">
        <f t="shared" si="47"/>
        <v>PL10</v>
      </c>
      <c r="BT464" s="53" t="str">
        <f t="shared" si="48"/>
        <v/>
      </c>
      <c r="BU464" s="53" t="s">
        <v>50</v>
      </c>
      <c r="BV464" s="84" t="s">
        <v>1789</v>
      </c>
      <c r="BW464" s="53"/>
      <c r="BX464" s="53" t="s">
        <v>1790</v>
      </c>
      <c r="BY464" s="53">
        <v>8</v>
      </c>
      <c r="BZ464" s="83">
        <v>46169</v>
      </c>
      <c r="CA464" s="53"/>
      <c r="CB464" s="53"/>
    </row>
    <row r="465" spans="3:80" ht="14.25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6"/>
        <v>5</v>
      </c>
      <c r="M465" s="26">
        <f t="shared" si="49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67" t="e">
        <f>SUMIFS([1]Up!$J:$J,[1]Up!$D:$D,D465)</f>
        <v>#VALUE!</v>
      </c>
      <c r="BR465" s="82"/>
      <c r="BS465" s="82" t="str">
        <f t="shared" si="47"/>
        <v>PL25</v>
      </c>
      <c r="BT465" s="53" t="str">
        <f t="shared" si="48"/>
        <v/>
      </c>
      <c r="BU465" s="53" t="s">
        <v>50</v>
      </c>
      <c r="BV465" s="53" t="s">
        <v>1850</v>
      </c>
      <c r="BW465" s="53"/>
      <c r="BX465" s="53" t="s">
        <v>1851</v>
      </c>
      <c r="BY465" s="53">
        <v>5</v>
      </c>
      <c r="BZ465" s="83">
        <v>46169</v>
      </c>
      <c r="CA465" s="53"/>
      <c r="CB465" s="53"/>
    </row>
    <row r="466" spans="3:80" ht="14.25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6"/>
        <v>20</v>
      </c>
      <c r="M466" s="26">
        <f t="shared" si="49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67" t="e">
        <f>SUMIFS([1]Up!$J:$J,[1]Up!$D:$D,D466)</f>
        <v>#VALUE!</v>
      </c>
      <c r="BR466" s="82"/>
      <c r="BS466" s="82" t="str">
        <f t="shared" si="47"/>
        <v>PL12</v>
      </c>
      <c r="BT466" s="53" t="str">
        <f t="shared" si="48"/>
        <v/>
      </c>
      <c r="BU466" s="53" t="s">
        <v>50</v>
      </c>
      <c r="BV466" s="53" t="s">
        <v>1890</v>
      </c>
      <c r="BW466" s="53"/>
      <c r="BX466" s="53" t="s">
        <v>1891</v>
      </c>
      <c r="BY466" s="53">
        <v>20</v>
      </c>
      <c r="BZ466" s="83">
        <v>46169</v>
      </c>
      <c r="CA466" s="53"/>
      <c r="CB466" s="53"/>
    </row>
    <row r="467" spans="3:80" ht="14.25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6"/>
        <v>1</v>
      </c>
      <c r="M467" s="26">
        <f t="shared" si="49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67" t="e">
        <f>SUMIFS([1]Up!$J:$J,[1]Up!$D:$D,D467)</f>
        <v>#VALUE!</v>
      </c>
      <c r="BR467" s="82" t="s">
        <v>82</v>
      </c>
      <c r="BS467" s="82" t="str">
        <f t="shared" si="47"/>
        <v>PL6</v>
      </c>
      <c r="BT467" s="53" t="str">
        <f t="shared" si="48"/>
        <v>Thừa 1</v>
      </c>
      <c r="BU467" s="53" t="s">
        <v>50</v>
      </c>
      <c r="BV467" s="53"/>
      <c r="BW467" s="53"/>
      <c r="BX467" s="53" t="s">
        <v>1681</v>
      </c>
      <c r="BY467" s="53">
        <v>1</v>
      </c>
      <c r="BZ467" s="83"/>
      <c r="CA467" s="53"/>
      <c r="CB467" s="53"/>
    </row>
    <row r="468" spans="3:80" ht="14.25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6"/>
        <v>2</v>
      </c>
      <c r="M468" s="26">
        <f t="shared" si="49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67" t="e">
        <f>SUMIFS([1]Up!$J:$J,[1]Up!$D:$D,D468)</f>
        <v>#VALUE!</v>
      </c>
      <c r="BR468" s="82"/>
      <c r="BS468" s="82" t="str">
        <f t="shared" si="47"/>
        <v/>
      </c>
      <c r="BT468" s="53" t="str">
        <f t="shared" si="48"/>
        <v/>
      </c>
      <c r="BU468" s="53" t="s">
        <v>50</v>
      </c>
      <c r="BV468" s="84" t="s">
        <v>1953</v>
      </c>
      <c r="BW468" s="53"/>
      <c r="BX468" s="53" t="s">
        <v>1954</v>
      </c>
      <c r="BY468" s="53">
        <v>2</v>
      </c>
      <c r="BZ468" s="83">
        <v>46169</v>
      </c>
      <c r="CA468" s="53"/>
      <c r="CB468" s="53"/>
    </row>
    <row r="469" spans="3:80" ht="14.25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6"/>
        <v>1</v>
      </c>
      <c r="M469" s="26">
        <f t="shared" si="49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67" t="e">
        <f>SUMIFS([1]Up!$J:$J,[1]Up!$D:$D,D469)</f>
        <v>#VALUE!</v>
      </c>
      <c r="BR469" s="82" t="s">
        <v>3808</v>
      </c>
      <c r="BS469" s="82" t="str">
        <f t="shared" si="47"/>
        <v/>
      </c>
      <c r="BT469" s="53" t="str">
        <f t="shared" si="48"/>
        <v>Thừa 2</v>
      </c>
      <c r="BU469" s="53" t="s">
        <v>50</v>
      </c>
      <c r="BV469" s="53"/>
      <c r="BW469" s="53"/>
      <c r="BX469" s="53" t="s">
        <v>1681</v>
      </c>
      <c r="BY469" s="53">
        <v>1</v>
      </c>
      <c r="BZ469" s="83"/>
      <c r="CA469" s="53"/>
      <c r="CB469" s="53"/>
    </row>
    <row r="470" spans="3:80" ht="14.25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6"/>
        <v>1</v>
      </c>
      <c r="M470" s="26">
        <f t="shared" si="49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67" t="e">
        <f>SUMIFS([1]Up!$J:$J,[1]Up!$D:$D,D470)</f>
        <v>#VALUE!</v>
      </c>
      <c r="BR470" s="82" t="s">
        <v>3808</v>
      </c>
      <c r="BS470" s="82" t="str">
        <f t="shared" si="47"/>
        <v/>
      </c>
      <c r="BT470" s="53" t="str">
        <f t="shared" si="48"/>
        <v>Thừa 2</v>
      </c>
      <c r="BU470" s="53" t="s">
        <v>50</v>
      </c>
      <c r="BV470" s="53"/>
      <c r="BW470" s="53"/>
      <c r="BX470" s="53" t="s">
        <v>1681</v>
      </c>
      <c r="BY470" s="53">
        <v>1</v>
      </c>
      <c r="BZ470" s="83"/>
      <c r="CA470" s="53"/>
      <c r="CB470" s="53"/>
    </row>
    <row r="471" spans="3:80" ht="14.25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6"/>
        <v>0</v>
      </c>
      <c r="M471" s="26">
        <f t="shared" si="49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67" t="e">
        <f>SUMIFS([1]Up!$J:$J,[1]Up!$D:$D,D471)</f>
        <v>#VALUE!</v>
      </c>
      <c r="BR471" s="82"/>
      <c r="BS471" s="82" t="str">
        <f t="shared" si="47"/>
        <v/>
      </c>
      <c r="BT471" s="53" t="str">
        <f t="shared" si="48"/>
        <v/>
      </c>
      <c r="BU471" s="53"/>
      <c r="BV471" s="53"/>
      <c r="BW471" s="53"/>
      <c r="BX471" s="53"/>
      <c r="BY471" s="53"/>
      <c r="BZ471" s="83"/>
      <c r="CA471" s="53"/>
      <c r="CB471" s="53"/>
    </row>
    <row r="472" spans="3:80" ht="14.25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6"/>
        <v>1</v>
      </c>
      <c r="M472" s="26">
        <f t="shared" si="49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67" t="e">
        <f>SUMIFS([1]Up!$J:$J,[1]Up!$D:$D,D472)</f>
        <v>#VALUE!</v>
      </c>
      <c r="BR472" s="82"/>
      <c r="BS472" s="82" t="str">
        <f t="shared" si="47"/>
        <v/>
      </c>
      <c r="BT472" s="53" t="str">
        <f t="shared" si="48"/>
        <v/>
      </c>
      <c r="BU472" s="53" t="s">
        <v>96</v>
      </c>
      <c r="BV472" s="53"/>
      <c r="BW472" s="53"/>
      <c r="BX472" s="53" t="s">
        <v>1681</v>
      </c>
      <c r="BY472" s="53">
        <v>2</v>
      </c>
      <c r="BZ472" s="83"/>
      <c r="CA472" s="53"/>
      <c r="CB472" s="53"/>
    </row>
    <row r="473" spans="3:80" ht="14.25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6"/>
        <v>1</v>
      </c>
      <c r="M473" s="26">
        <f t="shared" si="49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67" t="e">
        <f>SUMIFS([1]Up!$J:$J,[1]Up!$D:$D,D473)</f>
        <v>#VALUE!</v>
      </c>
      <c r="BR473" s="82"/>
      <c r="BS473" s="82" t="str">
        <f t="shared" si="47"/>
        <v/>
      </c>
      <c r="BT473" s="53" t="str">
        <f t="shared" si="48"/>
        <v/>
      </c>
      <c r="BU473" s="53" t="s">
        <v>96</v>
      </c>
      <c r="BV473" s="53"/>
      <c r="BW473" s="53"/>
      <c r="BX473" s="53" t="s">
        <v>1681</v>
      </c>
      <c r="BY473" s="53">
        <v>2</v>
      </c>
      <c r="BZ473" s="83"/>
      <c r="CA473" s="53"/>
      <c r="CB473" s="53"/>
    </row>
    <row r="474" spans="3:80" ht="14.25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6"/>
        <v>12</v>
      </c>
      <c r="M474" s="26">
        <f t="shared" si="49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67" t="e">
        <f>SUMIFS([1]Up!$J:$J,[1]Up!$D:$D,D474)</f>
        <v>#VALUE!</v>
      </c>
      <c r="BR474" s="82"/>
      <c r="BS474" s="82" t="str">
        <f t="shared" si="47"/>
        <v/>
      </c>
      <c r="BT474" s="53" t="str">
        <f t="shared" si="48"/>
        <v/>
      </c>
      <c r="BU474" s="53" t="s">
        <v>50</v>
      </c>
      <c r="BV474" s="84" t="s">
        <v>1870</v>
      </c>
      <c r="BW474" s="53"/>
      <c r="BX474" s="53" t="s">
        <v>1871</v>
      </c>
      <c r="BY474" s="53">
        <v>12</v>
      </c>
      <c r="BZ474" s="83">
        <v>46169</v>
      </c>
      <c r="CA474" s="53"/>
      <c r="CB474" s="53"/>
    </row>
    <row r="475" spans="3:80" ht="14.25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6"/>
        <v>4</v>
      </c>
      <c r="M475" s="26">
        <f t="shared" si="49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67" t="e">
        <f>SUMIFS([1]Up!$J:$J,[1]Up!$D:$D,D475)</f>
        <v>#VALUE!</v>
      </c>
      <c r="BR475" s="82"/>
      <c r="BS475" s="82" t="str">
        <f t="shared" si="47"/>
        <v/>
      </c>
      <c r="BT475" s="53" t="str">
        <f t="shared" si="48"/>
        <v/>
      </c>
      <c r="BU475" s="53" t="s">
        <v>50</v>
      </c>
      <c r="BV475" s="84" t="s">
        <v>2039</v>
      </c>
      <c r="BW475" s="53"/>
      <c r="BX475" s="53" t="s">
        <v>2040</v>
      </c>
      <c r="BY475" s="53">
        <v>4</v>
      </c>
      <c r="BZ475" s="83">
        <v>46169</v>
      </c>
      <c r="CA475" s="53"/>
      <c r="CB475" s="53"/>
    </row>
    <row r="476" spans="3:80" ht="14.25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6"/>
        <v>1</v>
      </c>
      <c r="M476" s="26">
        <f t="shared" si="49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67" t="e">
        <f>SUMIFS([1]Up!$J:$J,[1]Up!$D:$D,D476)</f>
        <v>#VALUE!</v>
      </c>
      <c r="BR476" s="82"/>
      <c r="BS476" s="82" t="str">
        <f t="shared" si="47"/>
        <v/>
      </c>
      <c r="BT476" s="53" t="str">
        <f t="shared" si="48"/>
        <v/>
      </c>
      <c r="BU476" s="53" t="s">
        <v>50</v>
      </c>
      <c r="BV476" s="84" t="s">
        <v>1870</v>
      </c>
      <c r="BW476" s="53"/>
      <c r="BX476" s="53" t="s">
        <v>1871</v>
      </c>
      <c r="BY476" s="53">
        <v>1</v>
      </c>
      <c r="BZ476" s="83">
        <v>46169</v>
      </c>
      <c r="CA476" s="53"/>
      <c r="CB476" s="53"/>
    </row>
    <row r="477" spans="3:80" ht="14.25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6"/>
        <v>1</v>
      </c>
      <c r="M477" s="26">
        <f t="shared" si="49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67" t="e">
        <f>SUMIFS([1]Up!$J:$J,[1]Up!$D:$D,D477)</f>
        <v>#VALUE!</v>
      </c>
      <c r="BR477" s="82"/>
      <c r="BS477" s="82" t="str">
        <f t="shared" si="47"/>
        <v/>
      </c>
      <c r="BT477" s="53" t="str">
        <f t="shared" si="48"/>
        <v/>
      </c>
      <c r="BU477" s="53" t="s">
        <v>50</v>
      </c>
      <c r="BV477" s="84" t="s">
        <v>1870</v>
      </c>
      <c r="BW477" s="53"/>
      <c r="BX477" s="53" t="s">
        <v>1871</v>
      </c>
      <c r="BY477" s="53">
        <v>1</v>
      </c>
      <c r="BZ477" s="83">
        <v>46169</v>
      </c>
      <c r="CA477" s="53"/>
      <c r="CB477" s="53"/>
    </row>
    <row r="478" spans="3:80" ht="14.25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1">MIN(SUM(N478:BP478),I478)</f>
        <v>1</v>
      </c>
      <c r="M478" s="26">
        <f t="shared" si="49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67" t="e">
        <f>SUMIFS([1]Up!$J:$J,[1]Up!$D:$D,D478)</f>
        <v>#VALUE!</v>
      </c>
      <c r="BR478" s="82"/>
      <c r="BS478" s="82" t="str">
        <f t="shared" ref="BS478:BS541" si="52">IFERROR(IF(C478="Plate",LEFT(E478,FIND("*",E478,1)-1),""),IF(C478="Plate",LEFT(E478,FIND("x",E478,1)-1),""))</f>
        <v/>
      </c>
      <c r="BT478" s="53" t="str">
        <f t="shared" ref="BT478:BT541" si="53">IF(ROUND(SUM(N478:BP478)-I478,0)&gt;0,"Thừa "&amp;SUM(N478:BP478)-I478,"")</f>
        <v/>
      </c>
      <c r="BU478" s="53" t="s">
        <v>50</v>
      </c>
      <c r="BV478" s="53" t="s">
        <v>2125</v>
      </c>
      <c r="BW478" s="53"/>
      <c r="BX478" s="53" t="s">
        <v>2126</v>
      </c>
      <c r="BY478" s="53">
        <v>1</v>
      </c>
      <c r="BZ478" s="83">
        <v>46169</v>
      </c>
      <c r="CA478" s="53"/>
      <c r="CB478" s="53"/>
    </row>
    <row r="479" spans="3:80" ht="14.25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1"/>
        <v>1</v>
      </c>
      <c r="M479" s="26">
        <f t="shared" si="49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67" t="e">
        <f>SUMIFS([1]Up!$J:$J,[1]Up!$D:$D,D479)</f>
        <v>#VALUE!</v>
      </c>
      <c r="BR479" s="82"/>
      <c r="BS479" s="82" t="str">
        <f t="shared" si="52"/>
        <v/>
      </c>
      <c r="BT479" s="53" t="str">
        <f t="shared" si="53"/>
        <v/>
      </c>
      <c r="BU479" s="53" t="s">
        <v>50</v>
      </c>
      <c r="BV479" s="53" t="s">
        <v>3799</v>
      </c>
      <c r="BW479" s="53"/>
      <c r="BX479" s="53" t="s">
        <v>3801</v>
      </c>
      <c r="BY479" s="53">
        <v>1</v>
      </c>
      <c r="BZ479" s="83">
        <v>46169</v>
      </c>
      <c r="CA479" s="53"/>
      <c r="CB479" s="53"/>
    </row>
    <row r="480" spans="3:80" ht="14.25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1"/>
        <v>2</v>
      </c>
      <c r="M480" s="26">
        <f t="shared" si="49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67" t="e">
        <f>SUMIFS([1]Up!$J:$J,[1]Up!$D:$D,D480)</f>
        <v>#VALUE!</v>
      </c>
      <c r="BR480" s="82"/>
      <c r="BS480" s="82" t="str">
        <f t="shared" si="52"/>
        <v>PL10</v>
      </c>
      <c r="BT480" s="53" t="str">
        <f t="shared" si="53"/>
        <v/>
      </c>
      <c r="BU480" s="53" t="s">
        <v>50</v>
      </c>
      <c r="BV480" s="53" t="s">
        <v>3854</v>
      </c>
      <c r="BW480" s="53"/>
      <c r="BX480" s="53" t="s">
        <v>3855</v>
      </c>
      <c r="BY480" s="53">
        <v>2</v>
      </c>
      <c r="BZ480" s="83">
        <v>46200</v>
      </c>
      <c r="CA480" s="53"/>
      <c r="CB480" s="53"/>
    </row>
    <row r="481" spans="3:80" ht="14.25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1"/>
        <v>3</v>
      </c>
      <c r="M481" s="26">
        <f t="shared" si="49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67" t="e">
        <f>SUMIFS([1]Up!$J:$J,[1]Up!$D:$D,D481)</f>
        <v>#VALUE!</v>
      </c>
      <c r="BR481" s="82"/>
      <c r="BS481" s="82" t="str">
        <f t="shared" si="52"/>
        <v>PL10</v>
      </c>
      <c r="BT481" s="53" t="str">
        <f t="shared" si="53"/>
        <v/>
      </c>
      <c r="BU481" s="53" t="s">
        <v>50</v>
      </c>
      <c r="BV481" s="53" t="s">
        <v>3854</v>
      </c>
      <c r="BW481" s="53"/>
      <c r="BX481" s="53" t="s">
        <v>3855</v>
      </c>
      <c r="BY481" s="53">
        <v>3</v>
      </c>
      <c r="BZ481" s="83">
        <v>46200</v>
      </c>
      <c r="CA481" s="53"/>
      <c r="CB481" s="53"/>
    </row>
    <row r="482" spans="3:80" ht="14.25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1"/>
        <v>4</v>
      </c>
      <c r="M482" s="26">
        <f t="shared" si="49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67" t="e">
        <f>SUMIFS([1]Up!$J:$J,[1]Up!$D:$D,D482)</f>
        <v>#VALUE!</v>
      </c>
      <c r="BR482" s="82"/>
      <c r="BS482" s="82" t="str">
        <f t="shared" si="52"/>
        <v>PL6</v>
      </c>
      <c r="BT482" s="53" t="str">
        <f t="shared" si="53"/>
        <v/>
      </c>
      <c r="BU482" s="53" t="s">
        <v>50</v>
      </c>
      <c r="BV482" s="53" t="s">
        <v>3826</v>
      </c>
      <c r="BW482" s="53"/>
      <c r="BX482" s="53" t="s">
        <v>3827</v>
      </c>
      <c r="BY482" s="53">
        <v>4</v>
      </c>
      <c r="BZ482" s="83">
        <v>46200</v>
      </c>
      <c r="CA482" s="53"/>
      <c r="CB482" s="53"/>
    </row>
    <row r="483" spans="3:80" ht="14.25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1"/>
        <v>4</v>
      </c>
      <c r="M483" s="26">
        <f t="shared" si="49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67" t="e">
        <f>SUMIFS([1]Up!$J:$J,[1]Up!$D:$D,D483)</f>
        <v>#VALUE!</v>
      </c>
      <c r="BR483" s="82"/>
      <c r="BS483" s="82" t="str">
        <f t="shared" si="52"/>
        <v>PL38</v>
      </c>
      <c r="BT483" s="53" t="str">
        <f t="shared" si="53"/>
        <v/>
      </c>
      <c r="BU483" s="53" t="s">
        <v>50</v>
      </c>
      <c r="BV483" s="53" t="s">
        <v>2046</v>
      </c>
      <c r="BW483" s="53"/>
      <c r="BX483" s="53" t="s">
        <v>2047</v>
      </c>
      <c r="BY483" s="53">
        <v>4</v>
      </c>
      <c r="BZ483" s="83">
        <v>46169</v>
      </c>
      <c r="CA483" s="53"/>
      <c r="CB483" s="53"/>
    </row>
    <row r="484" spans="3:80" ht="14.25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1"/>
        <v>1</v>
      </c>
      <c r="M484" s="26">
        <f t="shared" si="49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67" t="e">
        <f>SUMIFS([1]Up!$J:$J,[1]Up!$D:$D,D484)</f>
        <v>#VALUE!</v>
      </c>
      <c r="BR484" s="82"/>
      <c r="BS484" s="82" t="str">
        <f t="shared" si="52"/>
        <v>PL12</v>
      </c>
      <c r="BT484" s="53" t="str">
        <f t="shared" si="53"/>
        <v/>
      </c>
      <c r="BU484" s="53" t="s">
        <v>61</v>
      </c>
      <c r="BV484" s="84" t="s">
        <v>1808</v>
      </c>
      <c r="BW484" s="53"/>
      <c r="BX484" s="53" t="s">
        <v>1809</v>
      </c>
      <c r="BY484" s="53">
        <v>1</v>
      </c>
      <c r="BZ484" s="83">
        <v>46169</v>
      </c>
      <c r="CA484" s="53"/>
      <c r="CB484" s="53"/>
    </row>
    <row r="485" spans="3:80" ht="14.25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1"/>
        <v>8</v>
      </c>
      <c r="M485" s="26">
        <f t="shared" si="49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67" t="e">
        <f>SUMIFS([1]Up!$J:$J,[1]Up!$D:$D,D485)</f>
        <v>#VALUE!</v>
      </c>
      <c r="BR485" s="82"/>
      <c r="BS485" s="82" t="str">
        <f t="shared" si="52"/>
        <v>PL10</v>
      </c>
      <c r="BT485" s="53" t="str">
        <f t="shared" si="53"/>
        <v/>
      </c>
      <c r="BU485" s="53" t="s">
        <v>61</v>
      </c>
      <c r="BV485" s="84" t="s">
        <v>1789</v>
      </c>
      <c r="BW485" s="53"/>
      <c r="BX485" s="53" t="s">
        <v>1790</v>
      </c>
      <c r="BY485" s="53">
        <v>8</v>
      </c>
      <c r="BZ485" s="83">
        <v>46169</v>
      </c>
      <c r="CA485" s="53"/>
      <c r="CB485" s="53"/>
    </row>
    <row r="486" spans="3:80" ht="14.25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1"/>
        <v>0</v>
      </c>
      <c r="M486" s="26">
        <f t="shared" si="49"/>
        <v>1318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67" t="e">
        <f>SUMIFS([1]Up!$J:$J,[1]Up!$D:$D,D486)</f>
        <v>#VALUE!</v>
      </c>
      <c r="BR486" s="82"/>
      <c r="BS486" s="82" t="str">
        <f t="shared" si="52"/>
        <v/>
      </c>
      <c r="BT486" s="53" t="str">
        <f t="shared" si="53"/>
        <v/>
      </c>
      <c r="BU486" s="53" t="s">
        <v>75</v>
      </c>
      <c r="BV486" s="53"/>
      <c r="BW486" s="53"/>
      <c r="BX486" s="53"/>
      <c r="BY486" s="53"/>
      <c r="BZ486" s="83"/>
      <c r="CA486" s="53"/>
      <c r="CB486" s="53"/>
    </row>
    <row r="487" spans="3:80" ht="14.25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1"/>
        <v>0</v>
      </c>
      <c r="M487" s="26">
        <f t="shared" si="49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67" t="e">
        <f>SUMIFS([1]Up!$J:$J,[1]Up!$D:$D,D487)</f>
        <v>#VALUE!</v>
      </c>
      <c r="BR487" s="82"/>
      <c r="BS487" s="82" t="str">
        <f t="shared" si="52"/>
        <v/>
      </c>
      <c r="BT487" s="53" t="str">
        <f t="shared" si="53"/>
        <v/>
      </c>
      <c r="BU487" s="53" t="s">
        <v>75</v>
      </c>
      <c r="BV487" s="53"/>
      <c r="BW487" s="53"/>
      <c r="BX487" s="53"/>
      <c r="BY487" s="53"/>
      <c r="BZ487" s="83"/>
      <c r="CA487" s="53"/>
      <c r="CB487" s="53"/>
    </row>
    <row r="488" spans="3:80" ht="14.25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1"/>
        <v>659</v>
      </c>
      <c r="M488" s="26">
        <f t="shared" si="49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67" t="e">
        <f>SUMIFS([1]Up!$J:$J,[1]Up!$D:$D,D488)</f>
        <v>#VALUE!</v>
      </c>
      <c r="BR488" s="82"/>
      <c r="BS488" s="82" t="str">
        <f t="shared" si="52"/>
        <v/>
      </c>
      <c r="BT488" s="53" t="str">
        <f t="shared" si="53"/>
        <v/>
      </c>
      <c r="BU488" s="53" t="s">
        <v>75</v>
      </c>
      <c r="BV488" s="53"/>
      <c r="BW488" s="53"/>
      <c r="BX488" s="53"/>
      <c r="BY488" s="53"/>
      <c r="BZ488" s="83"/>
      <c r="CA488" s="53"/>
      <c r="CB488" s="53"/>
    </row>
    <row r="489" spans="3:80" ht="14.25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1"/>
        <v>0</v>
      </c>
      <c r="M489" s="26">
        <f t="shared" si="49"/>
        <v>10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67" t="e">
        <f>SUMIFS([1]Up!$J:$J,[1]Up!$D:$D,D489)</f>
        <v>#VALUE!</v>
      </c>
      <c r="BR489" s="82"/>
      <c r="BS489" s="82" t="str">
        <f t="shared" si="52"/>
        <v/>
      </c>
      <c r="BT489" s="53" t="str">
        <f t="shared" si="53"/>
        <v/>
      </c>
      <c r="BU489" s="53" t="s">
        <v>75</v>
      </c>
      <c r="BV489" s="53"/>
      <c r="BW489" s="53"/>
      <c r="BX489" s="53"/>
      <c r="BY489" s="53"/>
      <c r="BZ489" s="83"/>
      <c r="CA489" s="53"/>
      <c r="CB489" s="53"/>
    </row>
    <row r="490" spans="3:80" ht="14.25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1"/>
        <v>16</v>
      </c>
      <c r="M490" s="26">
        <f t="shared" si="49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67" t="e">
        <f>SUMIFS([1]Up!$J:$J,[1]Up!$D:$D,D490)</f>
        <v>#VALUE!</v>
      </c>
      <c r="BR490" s="82"/>
      <c r="BS490" s="82" t="str">
        <f t="shared" si="52"/>
        <v>PL10</v>
      </c>
      <c r="BT490" s="53" t="str">
        <f t="shared" si="53"/>
        <v/>
      </c>
      <c r="BU490" s="53" t="s">
        <v>50</v>
      </c>
      <c r="BV490" s="84" t="s">
        <v>2053</v>
      </c>
      <c r="BW490" s="53"/>
      <c r="BX490" s="53" t="s">
        <v>2054</v>
      </c>
      <c r="BY490" s="53">
        <v>16</v>
      </c>
      <c r="BZ490" s="83">
        <v>46169</v>
      </c>
      <c r="CA490" s="53"/>
      <c r="CB490" s="53"/>
    </row>
    <row r="491" spans="3:80" ht="14.25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1"/>
        <v>33</v>
      </c>
      <c r="M491" s="26">
        <f t="shared" si="49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67" t="e">
        <f>SUMIFS([1]Up!$J:$J,[1]Up!$D:$D,D491)</f>
        <v>#VALUE!</v>
      </c>
      <c r="BR491" s="82"/>
      <c r="BS491" s="82" t="str">
        <f t="shared" si="52"/>
        <v>PL8</v>
      </c>
      <c r="BT491" s="53" t="str">
        <f t="shared" si="53"/>
        <v/>
      </c>
      <c r="BU491" s="53" t="s">
        <v>50</v>
      </c>
      <c r="BV491" s="84" t="s">
        <v>1796</v>
      </c>
      <c r="BW491" s="53"/>
      <c r="BX491" s="53" t="s">
        <v>1797</v>
      </c>
      <c r="BY491" s="53">
        <v>33</v>
      </c>
      <c r="BZ491" s="83">
        <v>46169</v>
      </c>
      <c r="CA491" s="53"/>
      <c r="CB491" s="53"/>
    </row>
    <row r="492" spans="3:80" ht="14.25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1"/>
        <v>8</v>
      </c>
      <c r="M492" s="26">
        <f t="shared" si="49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67" t="e">
        <f>SUMIFS([1]Up!$J:$J,[1]Up!$D:$D,D492)</f>
        <v>#VALUE!</v>
      </c>
      <c r="BR492" s="82"/>
      <c r="BS492" s="82" t="str">
        <f t="shared" si="52"/>
        <v>PL12</v>
      </c>
      <c r="BT492" s="53" t="str">
        <f t="shared" si="53"/>
        <v/>
      </c>
      <c r="BU492" s="53" t="s">
        <v>50</v>
      </c>
      <c r="BV492" s="84" t="s">
        <v>1808</v>
      </c>
      <c r="BW492" s="53"/>
      <c r="BX492" s="53" t="s">
        <v>1809</v>
      </c>
      <c r="BY492" s="53">
        <v>8</v>
      </c>
      <c r="BZ492" s="83">
        <v>46169</v>
      </c>
      <c r="CA492" s="53"/>
      <c r="CB492" s="53"/>
    </row>
    <row r="493" spans="3:80" ht="14.25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1"/>
        <v>16</v>
      </c>
      <c r="M493" s="26">
        <f t="shared" si="49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67" t="e">
        <f>SUMIFS([1]Up!$J:$J,[1]Up!$D:$D,D493)</f>
        <v>#VALUE!</v>
      </c>
      <c r="BR493" s="82"/>
      <c r="BS493" s="82" t="str">
        <f t="shared" si="52"/>
        <v>PL10</v>
      </c>
      <c r="BT493" s="53" t="str">
        <f t="shared" si="53"/>
        <v/>
      </c>
      <c r="BU493" s="53" t="s">
        <v>50</v>
      </c>
      <c r="BV493" s="84" t="s">
        <v>2053</v>
      </c>
      <c r="BW493" s="53"/>
      <c r="BX493" s="53" t="s">
        <v>2054</v>
      </c>
      <c r="BY493" s="53">
        <v>16</v>
      </c>
      <c r="BZ493" s="83">
        <v>46169</v>
      </c>
      <c r="CA493" s="53"/>
      <c r="CB493" s="53"/>
    </row>
    <row r="494" spans="3:80" ht="14.25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1"/>
        <v>1</v>
      </c>
      <c r="M494" s="26">
        <f t="shared" si="49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67" t="e">
        <f>SUMIFS([1]Up!$J:$J,[1]Up!$D:$D,D494)</f>
        <v>#VALUE!</v>
      </c>
      <c r="BR494" s="82" t="s">
        <v>4092</v>
      </c>
      <c r="BS494" s="82" t="str">
        <f t="shared" si="52"/>
        <v>PL6</v>
      </c>
      <c r="BT494" s="53" t="str">
        <f t="shared" si="53"/>
        <v>Thừa 4</v>
      </c>
      <c r="BU494" s="53" t="s">
        <v>50</v>
      </c>
      <c r="BV494" s="53"/>
      <c r="BW494" s="53"/>
      <c r="BX494" s="53" t="s">
        <v>1681</v>
      </c>
      <c r="BY494" s="53">
        <v>1</v>
      </c>
      <c r="BZ494" s="83"/>
      <c r="CA494" s="53"/>
      <c r="CB494" s="53"/>
    </row>
    <row r="495" spans="3:80" ht="14.25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1"/>
        <v>7</v>
      </c>
      <c r="M495" s="26">
        <f t="shared" si="49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67" t="e">
        <f>SUMIFS([1]Up!$J:$J,[1]Up!$D:$D,D495)</f>
        <v>#VALUE!</v>
      </c>
      <c r="BR495" s="82"/>
      <c r="BS495" s="82" t="str">
        <f t="shared" si="52"/>
        <v>PL19</v>
      </c>
      <c r="BT495" s="53" t="str">
        <f t="shared" si="53"/>
        <v/>
      </c>
      <c r="BU495" s="53" t="s">
        <v>50</v>
      </c>
      <c r="BV495" s="53" t="s">
        <v>2064</v>
      </c>
      <c r="BW495" s="53"/>
      <c r="BX495" s="53" t="s">
        <v>2065</v>
      </c>
      <c r="BY495" s="53">
        <v>7</v>
      </c>
      <c r="BZ495" s="83">
        <v>46169</v>
      </c>
      <c r="CA495" s="53"/>
      <c r="CB495" s="53"/>
    </row>
    <row r="496" spans="3:80" ht="14.25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1"/>
        <v>7</v>
      </c>
      <c r="M496" s="26">
        <f t="shared" si="49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67" t="e">
        <f>SUMIFS([1]Up!$J:$J,[1]Up!$D:$D,D496)</f>
        <v>#VALUE!</v>
      </c>
      <c r="BR496" s="82"/>
      <c r="BS496" s="82" t="str">
        <f t="shared" si="52"/>
        <v>PL19</v>
      </c>
      <c r="BT496" s="53" t="str">
        <f t="shared" si="53"/>
        <v/>
      </c>
      <c r="BU496" s="53" t="s">
        <v>50</v>
      </c>
      <c r="BV496" s="53" t="s">
        <v>2064</v>
      </c>
      <c r="BW496" s="53"/>
      <c r="BX496" s="53" t="s">
        <v>2065</v>
      </c>
      <c r="BY496" s="53">
        <v>7</v>
      </c>
      <c r="BZ496" s="83">
        <v>46169</v>
      </c>
      <c r="CA496" s="53"/>
      <c r="CB496" s="53"/>
    </row>
    <row r="497" spans="3:80" ht="14.25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1"/>
        <v>8</v>
      </c>
      <c r="M497" s="26">
        <f t="shared" si="49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67" t="e">
        <f>SUMIFS([1]Up!$J:$J,[1]Up!$D:$D,D497)</f>
        <v>#VALUE!</v>
      </c>
      <c r="BR497" s="82"/>
      <c r="BS497" s="82" t="str">
        <f t="shared" si="52"/>
        <v>PL16</v>
      </c>
      <c r="BT497" s="53" t="str">
        <f t="shared" si="53"/>
        <v/>
      </c>
      <c r="BU497" s="53" t="s">
        <v>50</v>
      </c>
      <c r="BV497" s="53" t="s">
        <v>2070</v>
      </c>
      <c r="BW497" s="53"/>
      <c r="BX497" s="53" t="s">
        <v>2071</v>
      </c>
      <c r="BY497" s="53">
        <v>8</v>
      </c>
      <c r="BZ497" s="83">
        <v>46169</v>
      </c>
      <c r="CA497" s="53"/>
      <c r="CB497" s="53"/>
    </row>
    <row r="498" spans="3:80" ht="14.25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1"/>
        <v>8</v>
      </c>
      <c r="M498" s="26">
        <f t="shared" ref="M498:M563" si="54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67" t="e">
        <f>SUMIFS([1]Up!$J:$J,[1]Up!$D:$D,D498)</f>
        <v>#VALUE!</v>
      </c>
      <c r="BR498" s="82"/>
      <c r="BS498" s="82" t="str">
        <f t="shared" si="52"/>
        <v>PL16</v>
      </c>
      <c r="BT498" s="53" t="str">
        <f t="shared" si="53"/>
        <v/>
      </c>
      <c r="BU498" s="53" t="s">
        <v>50</v>
      </c>
      <c r="BV498" s="53" t="s">
        <v>2070</v>
      </c>
      <c r="BW498" s="53"/>
      <c r="BX498" s="53" t="s">
        <v>2071</v>
      </c>
      <c r="BY498" s="53">
        <v>8</v>
      </c>
      <c r="BZ498" s="83">
        <v>46169</v>
      </c>
      <c r="CA498" s="53"/>
      <c r="CB498" s="53"/>
    </row>
    <row r="499" spans="3:80" ht="14.25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1"/>
        <v>2</v>
      </c>
      <c r="M499" s="26">
        <f t="shared" si="54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67" t="e">
        <f>SUMIFS([1]Up!$J:$J,[1]Up!$D:$D,D499)</f>
        <v>#VALUE!</v>
      </c>
      <c r="BR499" s="82"/>
      <c r="BS499" s="82" t="str">
        <f t="shared" si="52"/>
        <v>PL25</v>
      </c>
      <c r="BT499" s="53" t="str">
        <f t="shared" si="53"/>
        <v/>
      </c>
      <c r="BU499" s="53" t="s">
        <v>50</v>
      </c>
      <c r="BV499" s="84" t="s">
        <v>1875</v>
      </c>
      <c r="BW499" s="53"/>
      <c r="BX499" s="53" t="s">
        <v>1876</v>
      </c>
      <c r="BY499" s="53">
        <v>2</v>
      </c>
      <c r="BZ499" s="83">
        <v>46169</v>
      </c>
      <c r="CA499" s="53"/>
      <c r="CB499" s="53"/>
    </row>
    <row r="500" spans="3:80" ht="14.25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1"/>
        <v>4</v>
      </c>
      <c r="M500" s="26">
        <f t="shared" si="54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67" t="e">
        <f>SUMIFS([1]Up!$J:$J,[1]Up!$D:$D,D500)</f>
        <v>#VALUE!</v>
      </c>
      <c r="BR500" s="82"/>
      <c r="BS500" s="82" t="str">
        <f t="shared" si="52"/>
        <v>PL10</v>
      </c>
      <c r="BT500" s="53" t="str">
        <f t="shared" si="53"/>
        <v/>
      </c>
      <c r="BU500" s="53" t="s">
        <v>50</v>
      </c>
      <c r="BV500" s="84" t="s">
        <v>2053</v>
      </c>
      <c r="BW500" s="53"/>
      <c r="BX500" s="53" t="s">
        <v>2054</v>
      </c>
      <c r="BY500" s="53">
        <v>4</v>
      </c>
      <c r="BZ500" s="83">
        <v>46169</v>
      </c>
      <c r="CA500" s="53"/>
      <c r="CB500" s="53"/>
    </row>
    <row r="501" spans="3:80" ht="14.25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1"/>
        <v>1</v>
      </c>
      <c r="M501" s="26">
        <f t="shared" si="54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67" t="e">
        <f>SUMIFS([1]Up!$J:$J,[1]Up!$D:$D,D501)</f>
        <v>#VALUE!</v>
      </c>
      <c r="BR501" s="82"/>
      <c r="BS501" s="82" t="str">
        <f t="shared" si="52"/>
        <v/>
      </c>
      <c r="BT501" s="53" t="str">
        <f t="shared" si="53"/>
        <v/>
      </c>
      <c r="BU501" s="53" t="s">
        <v>50</v>
      </c>
      <c r="BV501" s="84" t="s">
        <v>1953</v>
      </c>
      <c r="BW501" s="53"/>
      <c r="BX501" s="53" t="s">
        <v>1954</v>
      </c>
      <c r="BY501" s="53">
        <v>1</v>
      </c>
      <c r="BZ501" s="83">
        <v>46169</v>
      </c>
      <c r="CA501" s="53"/>
      <c r="CB501" s="53"/>
    </row>
    <row r="502" spans="3:80" ht="14.25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1"/>
        <v>1</v>
      </c>
      <c r="M502" s="26">
        <f t="shared" si="54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67" t="e">
        <f>SUMIFS([1]Up!$J:$J,[1]Up!$D:$D,D502)</f>
        <v>#VALUE!</v>
      </c>
      <c r="BR502" s="82"/>
      <c r="BS502" s="82" t="str">
        <f t="shared" si="52"/>
        <v/>
      </c>
      <c r="BT502" s="53" t="str">
        <f t="shared" si="53"/>
        <v/>
      </c>
      <c r="BU502" s="53" t="s">
        <v>50</v>
      </c>
      <c r="BV502" s="84" t="s">
        <v>1948</v>
      </c>
      <c r="BW502" s="53"/>
      <c r="BX502" s="53" t="s">
        <v>1949</v>
      </c>
      <c r="BY502" s="53">
        <v>1</v>
      </c>
      <c r="BZ502" s="83">
        <v>46169</v>
      </c>
      <c r="CA502" s="53"/>
      <c r="CB502" s="53"/>
    </row>
    <row r="503" spans="3:80" ht="14.25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1"/>
        <v>5</v>
      </c>
      <c r="M503" s="26">
        <f t="shared" si="54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67" t="e">
        <f>SUMIFS([1]Up!$J:$J,[1]Up!$D:$D,D503)</f>
        <v>#VALUE!</v>
      </c>
      <c r="BR503" s="82"/>
      <c r="BS503" s="82" t="str">
        <f t="shared" si="52"/>
        <v/>
      </c>
      <c r="BT503" s="53" t="str">
        <f t="shared" si="53"/>
        <v/>
      </c>
      <c r="BU503" s="53" t="s">
        <v>50</v>
      </c>
      <c r="BV503" s="84" t="s">
        <v>1870</v>
      </c>
      <c r="BW503" s="53"/>
      <c r="BX503" s="53" t="s">
        <v>1871</v>
      </c>
      <c r="BY503" s="53">
        <v>5</v>
      </c>
      <c r="BZ503" s="83">
        <v>46169</v>
      </c>
      <c r="CA503" s="53"/>
      <c r="CB503" s="53"/>
    </row>
    <row r="504" spans="3:80" ht="14.25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1"/>
        <v>5</v>
      </c>
      <c r="M504" s="26">
        <f t="shared" si="54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67" t="e">
        <f>SUMIFS([1]Up!$J:$J,[1]Up!$D:$D,D504)</f>
        <v>#VALUE!</v>
      </c>
      <c r="BR504" s="82"/>
      <c r="BS504" s="82" t="str">
        <f t="shared" si="52"/>
        <v/>
      </c>
      <c r="BT504" s="53" t="str">
        <f t="shared" si="53"/>
        <v/>
      </c>
      <c r="BU504" s="53" t="s">
        <v>50</v>
      </c>
      <c r="BV504" s="84" t="s">
        <v>1870</v>
      </c>
      <c r="BW504" s="53"/>
      <c r="BX504" s="53" t="s">
        <v>1871</v>
      </c>
      <c r="BY504" s="53">
        <v>5</v>
      </c>
      <c r="BZ504" s="83">
        <v>46169</v>
      </c>
      <c r="CA504" s="53"/>
      <c r="CB504" s="53"/>
    </row>
    <row r="505" spans="3:80" ht="14.25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1"/>
        <v>8</v>
      </c>
      <c r="M505" s="26">
        <f t="shared" si="54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67" t="e">
        <f>SUMIFS([1]Up!$J:$J,[1]Up!$D:$D,D505)</f>
        <v>#VALUE!</v>
      </c>
      <c r="BR505" s="82"/>
      <c r="BS505" s="82" t="str">
        <f t="shared" si="52"/>
        <v/>
      </c>
      <c r="BT505" s="53" t="str">
        <f t="shared" si="53"/>
        <v/>
      </c>
      <c r="BU505" s="53" t="s">
        <v>50</v>
      </c>
      <c r="BV505" s="84" t="s">
        <v>1870</v>
      </c>
      <c r="BW505" s="53"/>
      <c r="BX505" s="53" t="s">
        <v>1871</v>
      </c>
      <c r="BY505" s="53">
        <v>8</v>
      </c>
      <c r="BZ505" s="83">
        <v>46169</v>
      </c>
      <c r="CA505" s="53"/>
      <c r="CB505" s="53"/>
    </row>
    <row r="506" spans="3:80" ht="14.25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1"/>
        <v>2</v>
      </c>
      <c r="M506" s="26">
        <f t="shared" si="54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67" t="e">
        <f>SUMIFS([1]Up!$J:$J,[1]Up!$D:$D,D506)</f>
        <v>#VALUE!</v>
      </c>
      <c r="BR506" s="82"/>
      <c r="BS506" s="82" t="str">
        <f t="shared" si="52"/>
        <v/>
      </c>
      <c r="BT506" s="53" t="str">
        <f t="shared" si="53"/>
        <v/>
      </c>
      <c r="BU506" s="53" t="s">
        <v>50</v>
      </c>
      <c r="BV506" s="84" t="s">
        <v>1870</v>
      </c>
      <c r="BW506" s="53"/>
      <c r="BX506" s="53" t="s">
        <v>1871</v>
      </c>
      <c r="BY506" s="53">
        <v>2</v>
      </c>
      <c r="BZ506" s="83">
        <v>46169</v>
      </c>
      <c r="CA506" s="53"/>
      <c r="CB506" s="53"/>
    </row>
    <row r="507" spans="3:80" ht="14.25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1"/>
        <v>1</v>
      </c>
      <c r="M507" s="26">
        <f t="shared" si="54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67" t="e">
        <f>SUMIFS([1]Up!$J:$J,[1]Up!$D:$D,D507)</f>
        <v>#VALUE!</v>
      </c>
      <c r="BR507" s="82"/>
      <c r="BS507" s="82" t="str">
        <f t="shared" si="52"/>
        <v/>
      </c>
      <c r="BT507" s="53" t="str">
        <f t="shared" si="53"/>
        <v/>
      </c>
      <c r="BU507" s="53" t="s">
        <v>50</v>
      </c>
      <c r="BV507" s="84" t="s">
        <v>1870</v>
      </c>
      <c r="BW507" s="53"/>
      <c r="BX507" s="53" t="s">
        <v>1871</v>
      </c>
      <c r="BY507" s="53">
        <v>1</v>
      </c>
      <c r="BZ507" s="83">
        <v>46169</v>
      </c>
      <c r="CA507" s="53"/>
      <c r="CB507" s="53"/>
    </row>
    <row r="508" spans="3:80" ht="14.25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1"/>
        <v>0</v>
      </c>
      <c r="M508" s="26">
        <f t="shared" si="54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67" t="e">
        <f>SUMIFS([1]Up!$J:$J,[1]Up!$D:$D,D508)</f>
        <v>#VALUE!</v>
      </c>
      <c r="BR508" s="82"/>
      <c r="BS508" s="82" t="str">
        <f t="shared" si="52"/>
        <v/>
      </c>
      <c r="BT508" s="53" t="str">
        <f t="shared" si="53"/>
        <v>Thừa 1</v>
      </c>
      <c r="BU508" s="53"/>
      <c r="BV508" s="84"/>
      <c r="BW508" s="53"/>
      <c r="BX508" s="53"/>
      <c r="BY508" s="53"/>
      <c r="BZ508" s="83"/>
      <c r="CA508" s="53"/>
      <c r="CB508" s="53"/>
    </row>
    <row r="509" spans="3:80" ht="14.25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1"/>
        <v>1</v>
      </c>
      <c r="M509" s="26">
        <f t="shared" si="54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>
        <v>1</v>
      </c>
      <c r="BQ509" s="67" t="e">
        <f>SUMIFS([1]Up!$J:$J,[1]Up!$D:$D,D509)</f>
        <v>#VALUE!</v>
      </c>
      <c r="BR509" s="82"/>
      <c r="BS509" s="82" t="str">
        <f t="shared" si="52"/>
        <v/>
      </c>
      <c r="BT509" s="53" t="str">
        <f t="shared" si="53"/>
        <v/>
      </c>
      <c r="BU509" s="53" t="s">
        <v>50</v>
      </c>
      <c r="BV509" s="84" t="s">
        <v>1870</v>
      </c>
      <c r="BW509" s="53"/>
      <c r="BX509" s="53" t="s">
        <v>1871</v>
      </c>
      <c r="BY509" s="53">
        <v>1</v>
      </c>
      <c r="BZ509" s="83">
        <v>46169</v>
      </c>
      <c r="CA509" s="53"/>
      <c r="CB509" s="53"/>
    </row>
    <row r="510" spans="3:80" ht="14.25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1"/>
        <v>1</v>
      </c>
      <c r="M510" s="26">
        <f t="shared" si="54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67" t="e">
        <f>SUMIFS([1]Up!$J:$J,[1]Up!$D:$D,D510)</f>
        <v>#VALUE!</v>
      </c>
      <c r="BR510" s="82"/>
      <c r="BS510" s="82" t="str">
        <f t="shared" si="52"/>
        <v/>
      </c>
      <c r="BT510" s="53" t="str">
        <f t="shared" si="53"/>
        <v/>
      </c>
      <c r="BU510" s="53" t="s">
        <v>50</v>
      </c>
      <c r="BV510" s="84" t="s">
        <v>1870</v>
      </c>
      <c r="BW510" s="53"/>
      <c r="BX510" s="53" t="s">
        <v>1871</v>
      </c>
      <c r="BY510" s="53">
        <v>1</v>
      </c>
      <c r="BZ510" s="83">
        <v>46169</v>
      </c>
      <c r="CA510" s="53"/>
      <c r="CB510" s="53"/>
    </row>
    <row r="511" spans="3:80" ht="14.25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1"/>
        <v>2</v>
      </c>
      <c r="M511" s="26">
        <f t="shared" si="54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67" t="e">
        <f>SUMIFS([1]Up!$J:$J,[1]Up!$D:$D,D511)</f>
        <v>#VALUE!</v>
      </c>
      <c r="BR511" s="82"/>
      <c r="BS511" s="82" t="str">
        <f t="shared" si="52"/>
        <v/>
      </c>
      <c r="BT511" s="53" t="str">
        <f t="shared" si="53"/>
        <v/>
      </c>
      <c r="BU511" s="53" t="s">
        <v>50</v>
      </c>
      <c r="BV511" s="53" t="s">
        <v>2085</v>
      </c>
      <c r="BW511" s="53"/>
      <c r="BX511" s="53" t="s">
        <v>2086</v>
      </c>
      <c r="BY511" s="53">
        <v>2</v>
      </c>
      <c r="BZ511" s="83">
        <v>46169</v>
      </c>
      <c r="CA511" s="53"/>
      <c r="CB511" s="53"/>
    </row>
    <row r="512" spans="3:80" ht="14.25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1"/>
        <v>12</v>
      </c>
      <c r="M512" s="26">
        <f t="shared" si="54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67" t="e">
        <f>SUMIFS([1]Up!$J:$J,[1]Up!$D:$D,D512)</f>
        <v>#VALUE!</v>
      </c>
      <c r="BR512" s="82"/>
      <c r="BS512" s="82" t="str">
        <f t="shared" si="52"/>
        <v/>
      </c>
      <c r="BT512" s="53" t="str">
        <f t="shared" si="53"/>
        <v/>
      </c>
      <c r="BU512" s="53" t="s">
        <v>50</v>
      </c>
      <c r="BV512" s="84" t="s">
        <v>2090</v>
      </c>
      <c r="BW512" s="53"/>
      <c r="BX512" s="53" t="s">
        <v>2091</v>
      </c>
      <c r="BY512" s="53">
        <v>12</v>
      </c>
      <c r="BZ512" s="83">
        <v>46169</v>
      </c>
      <c r="CA512" s="53"/>
      <c r="CB512" s="53"/>
    </row>
    <row r="513" spans="3:80" ht="14.25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1"/>
        <v>1</v>
      </c>
      <c r="M513" s="26">
        <f t="shared" si="54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67" t="e">
        <f>SUMIFS([1]Up!$J:$J,[1]Up!$D:$D,D513)</f>
        <v>#VALUE!</v>
      </c>
      <c r="BR513" s="82"/>
      <c r="BS513" s="82" t="str">
        <f t="shared" si="52"/>
        <v/>
      </c>
      <c r="BT513" s="53" t="str">
        <f t="shared" si="53"/>
        <v/>
      </c>
      <c r="BU513" s="53" t="s">
        <v>61</v>
      </c>
      <c r="BV513" s="53" t="s">
        <v>1984</v>
      </c>
      <c r="BW513" s="53"/>
      <c r="BX513" s="53" t="s">
        <v>1985</v>
      </c>
      <c r="BY513" s="53">
        <v>1</v>
      </c>
      <c r="BZ513" s="83">
        <v>46169</v>
      </c>
      <c r="CA513" s="53"/>
      <c r="CB513" s="53"/>
    </row>
    <row r="514" spans="3:80" ht="14.25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1"/>
        <v>1</v>
      </c>
      <c r="M514" s="26">
        <f t="shared" si="54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67" t="e">
        <f>SUMIFS([1]Up!$J:$J,[1]Up!$D:$D,D514)</f>
        <v>#VALUE!</v>
      </c>
      <c r="BR514" s="82"/>
      <c r="BS514" s="82" t="str">
        <f t="shared" si="52"/>
        <v>PL6</v>
      </c>
      <c r="BT514" s="53" t="str">
        <f t="shared" si="53"/>
        <v/>
      </c>
      <c r="BU514" s="53" t="s">
        <v>50</v>
      </c>
      <c r="BV514" s="53"/>
      <c r="BW514" s="53"/>
      <c r="BX514" s="53" t="s">
        <v>1992</v>
      </c>
      <c r="BY514" s="53">
        <v>1</v>
      </c>
      <c r="BZ514" s="83">
        <v>46169</v>
      </c>
      <c r="CA514" s="53"/>
      <c r="CB514" s="53"/>
    </row>
    <row r="515" spans="3:80" ht="14.25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1"/>
        <v>2</v>
      </c>
      <c r="M515" s="26">
        <f t="shared" si="54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67" t="e">
        <f>SUMIFS([1]Up!$J:$J,[1]Up!$D:$D,D515)</f>
        <v>#VALUE!</v>
      </c>
      <c r="BR515" s="82"/>
      <c r="BS515" s="82" t="str">
        <f t="shared" si="52"/>
        <v>PL6</v>
      </c>
      <c r="BT515" s="53" t="str">
        <f t="shared" si="53"/>
        <v/>
      </c>
      <c r="BU515" s="53" t="s">
        <v>50</v>
      </c>
      <c r="BV515" s="84" t="s">
        <v>1780</v>
      </c>
      <c r="BW515" s="53"/>
      <c r="BX515" s="53" t="s">
        <v>1781</v>
      </c>
      <c r="BY515" s="53">
        <v>2</v>
      </c>
      <c r="BZ515" s="83">
        <v>46169</v>
      </c>
      <c r="CA515" s="53"/>
      <c r="CB515" s="53"/>
    </row>
    <row r="516" spans="3:80" ht="14.25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1"/>
        <v>0</v>
      </c>
      <c r="M516" s="26">
        <f t="shared" si="54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67" t="e">
        <f>SUMIFS([1]Up!$J:$J,[1]Up!$D:$D,D516)</f>
        <v>#VALUE!</v>
      </c>
      <c r="BR516" s="82"/>
      <c r="BS516" s="82" t="str">
        <f t="shared" si="52"/>
        <v/>
      </c>
      <c r="BT516" s="53" t="str">
        <f t="shared" si="53"/>
        <v/>
      </c>
      <c r="BU516" s="53" t="s">
        <v>75</v>
      </c>
      <c r="BV516" s="53"/>
      <c r="BW516" s="53"/>
      <c r="BX516" s="53"/>
      <c r="BY516" s="53"/>
      <c r="BZ516" s="83"/>
      <c r="CA516" s="53"/>
      <c r="CB516" s="53"/>
    </row>
    <row r="517" spans="3:80" ht="14.25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1"/>
        <v>0</v>
      </c>
      <c r="M517" s="26">
        <f t="shared" si="54"/>
        <v>2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67" t="e">
        <f>SUMIFS([1]Up!$J:$J,[1]Up!$D:$D,D517)</f>
        <v>#VALUE!</v>
      </c>
      <c r="BR517" s="82"/>
      <c r="BS517" s="82" t="str">
        <f t="shared" si="52"/>
        <v/>
      </c>
      <c r="BT517" s="53" t="str">
        <f t="shared" si="53"/>
        <v/>
      </c>
      <c r="BU517" s="53" t="s">
        <v>75</v>
      </c>
      <c r="BV517" s="53"/>
      <c r="BW517" s="53"/>
      <c r="BX517" s="53"/>
      <c r="BY517" s="53"/>
      <c r="BZ517" s="83"/>
      <c r="CA517" s="53"/>
      <c r="CB517" s="53"/>
    </row>
    <row r="518" spans="3:80" ht="14.25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1"/>
        <v>0</v>
      </c>
      <c r="M518" s="26">
        <f t="shared" si="54"/>
        <v>2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67" t="e">
        <f>SUMIFS([1]Up!$J:$J,[1]Up!$D:$D,D518)</f>
        <v>#VALUE!</v>
      </c>
      <c r="BR518" s="82"/>
      <c r="BS518" s="82" t="str">
        <f t="shared" si="52"/>
        <v/>
      </c>
      <c r="BT518" s="53" t="str">
        <f t="shared" si="53"/>
        <v/>
      </c>
      <c r="BU518" s="53" t="s">
        <v>75</v>
      </c>
      <c r="BV518" s="53"/>
      <c r="BW518" s="53"/>
      <c r="BX518" s="53"/>
      <c r="BY518" s="53"/>
      <c r="BZ518" s="83"/>
      <c r="CA518" s="53"/>
      <c r="CB518" s="53"/>
    </row>
    <row r="519" spans="3:80" ht="14.25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1"/>
        <v>0</v>
      </c>
      <c r="M519" s="26">
        <f t="shared" si="54"/>
        <v>310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67" t="e">
        <f>SUMIFS([1]Up!$J:$J,[1]Up!$D:$D,D519)</f>
        <v>#VALUE!</v>
      </c>
      <c r="BR519" s="82"/>
      <c r="BS519" s="82" t="str">
        <f t="shared" si="52"/>
        <v/>
      </c>
      <c r="BT519" s="53" t="str">
        <f t="shared" si="53"/>
        <v/>
      </c>
      <c r="BU519" s="53" t="s">
        <v>75</v>
      </c>
      <c r="BV519" s="53"/>
      <c r="BW519" s="53"/>
      <c r="BX519" s="53"/>
      <c r="BY519" s="53"/>
      <c r="BZ519" s="83"/>
      <c r="CA519" s="53"/>
      <c r="CB519" s="53"/>
    </row>
    <row r="520" spans="3:80" ht="14.25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1"/>
        <v>157</v>
      </c>
      <c r="M520" s="26">
        <f t="shared" si="54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67" t="e">
        <f>SUMIFS([1]Up!$J:$J,[1]Up!$D:$D,D520)</f>
        <v>#VALUE!</v>
      </c>
      <c r="BR520" s="82"/>
      <c r="BS520" s="82" t="str">
        <f t="shared" si="52"/>
        <v/>
      </c>
      <c r="BT520" s="53" t="str">
        <f t="shared" si="53"/>
        <v/>
      </c>
      <c r="BU520" s="53" t="s">
        <v>75</v>
      </c>
      <c r="BV520" s="53"/>
      <c r="BW520" s="53"/>
      <c r="BX520" s="53"/>
      <c r="BY520" s="53"/>
      <c r="BZ520" s="83"/>
      <c r="CA520" s="53"/>
      <c r="CB520" s="53"/>
    </row>
    <row r="521" spans="3:80" ht="14.25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1"/>
        <v>0</v>
      </c>
      <c r="M521" s="26">
        <f t="shared" si="54"/>
        <v>15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67" t="e">
        <f>SUMIFS([1]Up!$J:$J,[1]Up!$D:$D,D521)</f>
        <v>#VALUE!</v>
      </c>
      <c r="BR521" s="82"/>
      <c r="BS521" s="82" t="str">
        <f t="shared" si="52"/>
        <v/>
      </c>
      <c r="BT521" s="53" t="str">
        <f t="shared" si="53"/>
        <v/>
      </c>
      <c r="BU521" s="53" t="s">
        <v>75</v>
      </c>
      <c r="BV521" s="53"/>
      <c r="BW521" s="53"/>
      <c r="BX521" s="53"/>
      <c r="BY521" s="53"/>
      <c r="BZ521" s="83"/>
      <c r="CA521" s="53"/>
      <c r="CB521" s="53"/>
    </row>
    <row r="522" spans="3:80" ht="14.25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1"/>
        <v>0</v>
      </c>
      <c r="M522" s="26">
        <f t="shared" si="54"/>
        <v>4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67" t="e">
        <f>SUMIFS([1]Up!$J:$J,[1]Up!$D:$D,D522)</f>
        <v>#VALUE!</v>
      </c>
      <c r="BR522" s="82"/>
      <c r="BS522" s="82" t="str">
        <f t="shared" si="52"/>
        <v/>
      </c>
      <c r="BT522" s="53" t="str">
        <f t="shared" si="53"/>
        <v/>
      </c>
      <c r="BU522" s="53" t="s">
        <v>75</v>
      </c>
      <c r="BV522" s="53"/>
      <c r="BW522" s="53"/>
      <c r="BX522" s="53"/>
      <c r="BY522" s="53"/>
      <c r="BZ522" s="83"/>
      <c r="CA522" s="53"/>
      <c r="CB522" s="53"/>
    </row>
    <row r="523" spans="3:80" ht="14.25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1"/>
        <v>2</v>
      </c>
      <c r="M523" s="26">
        <f t="shared" si="54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67" t="e">
        <f>SUMIFS([1]Up!$J:$J,[1]Up!$D:$D,D523)</f>
        <v>#VALUE!</v>
      </c>
      <c r="BR523" s="82"/>
      <c r="BS523" s="82" t="str">
        <f t="shared" si="52"/>
        <v/>
      </c>
      <c r="BT523" s="53" t="str">
        <f t="shared" si="53"/>
        <v/>
      </c>
      <c r="BU523" s="53" t="s">
        <v>75</v>
      </c>
      <c r="BV523" s="53"/>
      <c r="BW523" s="53"/>
      <c r="BX523" s="53"/>
      <c r="BY523" s="53"/>
      <c r="BZ523" s="83"/>
      <c r="CA523" s="53"/>
      <c r="CB523" s="53"/>
    </row>
    <row r="524" spans="3:80" ht="14.25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1"/>
        <v>0</v>
      </c>
      <c r="M524" s="26">
        <f t="shared" si="54"/>
        <v>4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67" t="e">
        <f>SUMIFS([1]Up!$J:$J,[1]Up!$D:$D,D524)</f>
        <v>#VALUE!</v>
      </c>
      <c r="BR524" s="82"/>
      <c r="BS524" s="82" t="str">
        <f t="shared" si="52"/>
        <v/>
      </c>
      <c r="BT524" s="53" t="str">
        <f t="shared" si="53"/>
        <v/>
      </c>
      <c r="BU524" s="53" t="s">
        <v>75</v>
      </c>
      <c r="BV524" s="53"/>
      <c r="BW524" s="53"/>
      <c r="BX524" s="53"/>
      <c r="BY524" s="53"/>
      <c r="BZ524" s="83"/>
      <c r="CA524" s="53"/>
      <c r="CB524" s="53"/>
    </row>
    <row r="525" spans="3:80" ht="14.25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1"/>
        <v>0</v>
      </c>
      <c r="M525" s="26">
        <f t="shared" si="54"/>
        <v>1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67" t="e">
        <f>SUMIFS([1]Up!$J:$J,[1]Up!$D:$D,D525)</f>
        <v>#VALUE!</v>
      </c>
      <c r="BR525" s="82"/>
      <c r="BS525" s="82" t="str">
        <f t="shared" si="52"/>
        <v/>
      </c>
      <c r="BT525" s="53" t="str">
        <f t="shared" si="53"/>
        <v/>
      </c>
      <c r="BU525" s="53" t="s">
        <v>75</v>
      </c>
      <c r="BV525" s="53"/>
      <c r="BW525" s="53"/>
      <c r="BX525" s="53"/>
      <c r="BY525" s="53"/>
      <c r="BZ525" s="83"/>
      <c r="CA525" s="53"/>
      <c r="CB525" s="53"/>
    </row>
    <row r="526" spans="3:80" ht="14.25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1"/>
        <v>0</v>
      </c>
      <c r="M526" s="26">
        <f t="shared" si="54"/>
        <v>1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67" t="e">
        <f>SUMIFS([1]Up!$J:$J,[1]Up!$D:$D,D526)</f>
        <v>#VALUE!</v>
      </c>
      <c r="BR526" s="82"/>
      <c r="BS526" s="82" t="str">
        <f t="shared" si="52"/>
        <v/>
      </c>
      <c r="BT526" s="53" t="str">
        <f t="shared" si="53"/>
        <v/>
      </c>
      <c r="BU526" s="53" t="s">
        <v>75</v>
      </c>
      <c r="BV526" s="53"/>
      <c r="BW526" s="53"/>
      <c r="BX526" s="53"/>
      <c r="BY526" s="53"/>
      <c r="BZ526" s="83"/>
      <c r="CA526" s="53"/>
      <c r="CB526" s="53"/>
    </row>
    <row r="527" spans="3:80" ht="14.25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1"/>
        <v>8</v>
      </c>
      <c r="M527" s="26">
        <f t="shared" si="54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67" t="e">
        <f>SUMIFS([1]Up!$J:$J,[1]Up!$D:$D,D527)</f>
        <v>#VALUE!</v>
      </c>
      <c r="BR527" s="82"/>
      <c r="BS527" s="82" t="str">
        <f t="shared" si="52"/>
        <v>PL10</v>
      </c>
      <c r="BT527" s="53" t="str">
        <f t="shared" si="53"/>
        <v/>
      </c>
      <c r="BU527" s="53" t="s">
        <v>50</v>
      </c>
      <c r="BV527" s="84" t="s">
        <v>1789</v>
      </c>
      <c r="BW527" s="53"/>
      <c r="BX527" s="53" t="s">
        <v>1790</v>
      </c>
      <c r="BY527" s="53">
        <v>8</v>
      </c>
      <c r="BZ527" s="83">
        <v>46169</v>
      </c>
      <c r="CA527" s="53"/>
      <c r="CB527" s="53"/>
    </row>
    <row r="528" spans="3:80" ht="14.25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1"/>
        <v>12</v>
      </c>
      <c r="M528" s="26">
        <f t="shared" si="54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67" t="e">
        <f>SUMIFS([1]Up!$J:$J,[1]Up!$D:$D,D528)</f>
        <v>#VALUE!</v>
      </c>
      <c r="BR528" s="82"/>
      <c r="BS528" s="82" t="str">
        <f t="shared" si="52"/>
        <v>PL6</v>
      </c>
      <c r="BT528" s="53" t="str">
        <f t="shared" si="53"/>
        <v/>
      </c>
      <c r="BU528" s="53" t="s">
        <v>50</v>
      </c>
      <c r="BV528" s="84" t="s">
        <v>1780</v>
      </c>
      <c r="BW528" s="53"/>
      <c r="BX528" s="53" t="s">
        <v>1781</v>
      </c>
      <c r="BY528" s="53">
        <v>12</v>
      </c>
      <c r="BZ528" s="83">
        <v>46169</v>
      </c>
      <c r="CA528" s="53"/>
      <c r="CB528" s="53"/>
    </row>
    <row r="529" spans="3:80" ht="14.25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1"/>
        <v>12</v>
      </c>
      <c r="M529" s="26">
        <f t="shared" si="54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67" t="e">
        <f>SUMIFS([1]Up!$J:$J,[1]Up!$D:$D,D529)</f>
        <v>#VALUE!</v>
      </c>
      <c r="BR529" s="82"/>
      <c r="BS529" s="82" t="str">
        <f t="shared" si="52"/>
        <v>PL6</v>
      </c>
      <c r="BT529" s="53" t="str">
        <f t="shared" si="53"/>
        <v/>
      </c>
      <c r="BU529" s="53" t="s">
        <v>50</v>
      </c>
      <c r="BV529" s="84" t="s">
        <v>1780</v>
      </c>
      <c r="BW529" s="53"/>
      <c r="BX529" s="53" t="s">
        <v>1781</v>
      </c>
      <c r="BY529" s="53">
        <v>12</v>
      </c>
      <c r="BZ529" s="83">
        <v>46169</v>
      </c>
      <c r="CA529" s="53"/>
      <c r="CB529" s="53"/>
    </row>
    <row r="530" spans="3:80" ht="14.25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1"/>
        <v>1</v>
      </c>
      <c r="M530" s="26">
        <f t="shared" si="54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67" t="e">
        <f>SUMIFS([1]Up!$J:$J,[1]Up!$D:$D,D530)</f>
        <v>#VALUE!</v>
      </c>
      <c r="BR530" s="82"/>
      <c r="BS530" s="82" t="str">
        <f t="shared" si="52"/>
        <v>PL6</v>
      </c>
      <c r="BT530" s="53" t="str">
        <f t="shared" si="53"/>
        <v/>
      </c>
      <c r="BU530" s="53" t="s">
        <v>50</v>
      </c>
      <c r="BV530" s="84" t="s">
        <v>1780</v>
      </c>
      <c r="BW530" s="53"/>
      <c r="BX530" s="53" t="s">
        <v>1781</v>
      </c>
      <c r="BY530" s="53">
        <v>1</v>
      </c>
      <c r="BZ530" s="83">
        <v>46169</v>
      </c>
      <c r="CA530" s="53"/>
      <c r="CB530" s="53"/>
    </row>
    <row r="531" spans="3:80" ht="14.25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1"/>
        <v>1</v>
      </c>
      <c r="M531" s="26">
        <f t="shared" si="54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67" t="e">
        <f>SUMIFS([1]Up!$J:$J,[1]Up!$D:$D,D531)</f>
        <v>#VALUE!</v>
      </c>
      <c r="BR531" s="82"/>
      <c r="BS531" s="82" t="str">
        <f t="shared" si="52"/>
        <v/>
      </c>
      <c r="BT531" s="53" t="str">
        <f t="shared" si="53"/>
        <v/>
      </c>
      <c r="BU531" s="53" t="s">
        <v>50</v>
      </c>
      <c r="BV531" s="84" t="s">
        <v>1953</v>
      </c>
      <c r="BW531" s="53"/>
      <c r="BX531" s="53" t="s">
        <v>1954</v>
      </c>
      <c r="BY531" s="53">
        <v>1</v>
      </c>
      <c r="BZ531" s="83">
        <v>46169</v>
      </c>
      <c r="CA531" s="53"/>
      <c r="CB531" s="53"/>
    </row>
    <row r="532" spans="3:80" ht="14.25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1"/>
        <v>1</v>
      </c>
      <c r="M532" s="26">
        <f t="shared" si="54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67" t="e">
        <f>SUMIFS([1]Up!$J:$J,[1]Up!$D:$D,D532)</f>
        <v>#VALUE!</v>
      </c>
      <c r="BR532" s="82"/>
      <c r="BS532" s="82" t="str">
        <f t="shared" si="52"/>
        <v/>
      </c>
      <c r="BT532" s="53" t="str">
        <f t="shared" si="53"/>
        <v/>
      </c>
      <c r="BU532" s="53" t="s">
        <v>50</v>
      </c>
      <c r="BV532" s="53"/>
      <c r="BW532" s="53"/>
      <c r="BX532" s="53" t="s">
        <v>1681</v>
      </c>
      <c r="BY532" s="53">
        <v>1</v>
      </c>
      <c r="BZ532" s="83"/>
      <c r="CA532" s="53"/>
      <c r="CB532" s="53"/>
    </row>
    <row r="533" spans="3:80" ht="14.25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1"/>
        <v>1</v>
      </c>
      <c r="M533" s="26">
        <f t="shared" si="54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67" t="e">
        <f>SUMIFS([1]Up!$J:$J,[1]Up!$D:$D,D533)</f>
        <v>#VALUE!</v>
      </c>
      <c r="BR533" s="82"/>
      <c r="BS533" s="82" t="str">
        <f t="shared" si="52"/>
        <v/>
      </c>
      <c r="BT533" s="53" t="str">
        <f t="shared" si="53"/>
        <v/>
      </c>
      <c r="BU533" s="53" t="s">
        <v>50</v>
      </c>
      <c r="BV533" s="84" t="s">
        <v>1921</v>
      </c>
      <c r="BW533" s="53"/>
      <c r="BX533" s="53" t="s">
        <v>1922</v>
      </c>
      <c r="BY533" s="53">
        <v>1</v>
      </c>
      <c r="BZ533" s="83">
        <v>46169</v>
      </c>
      <c r="CA533" s="53"/>
      <c r="CB533" s="53"/>
    </row>
    <row r="534" spans="3:80" ht="14.25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1"/>
        <v>1</v>
      </c>
      <c r="M534" s="26">
        <f t="shared" si="54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5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67" t="e">
        <f>SUMIFS([1]Up!$J:$J,[1]Up!$D:$D,D534)</f>
        <v>#VALUE!</v>
      </c>
      <c r="BR534" s="82"/>
      <c r="BS534" s="82" t="str">
        <f t="shared" si="52"/>
        <v/>
      </c>
      <c r="BT534" s="53" t="str">
        <f t="shared" si="53"/>
        <v/>
      </c>
      <c r="BU534" s="53" t="s">
        <v>50</v>
      </c>
      <c r="BV534" s="53"/>
      <c r="BW534" s="53"/>
      <c r="BX534" s="53" t="s">
        <v>1681</v>
      </c>
      <c r="BY534" s="53">
        <v>1</v>
      </c>
      <c r="BZ534" s="83"/>
      <c r="CA534" s="53"/>
      <c r="CB534" s="53"/>
    </row>
    <row r="535" spans="3:80" ht="14.25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1"/>
        <v>1</v>
      </c>
      <c r="M535" s="26">
        <f t="shared" si="54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5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67" t="e">
        <f>SUMIFS([1]Up!$J:$J,[1]Up!$D:$D,D535)</f>
        <v>#VALUE!</v>
      </c>
      <c r="BR535" s="82"/>
      <c r="BS535" s="82" t="str">
        <f t="shared" si="52"/>
        <v/>
      </c>
      <c r="BT535" s="53" t="str">
        <f t="shared" si="53"/>
        <v/>
      </c>
      <c r="BU535" s="53" t="s">
        <v>50</v>
      </c>
      <c r="BV535" s="53"/>
      <c r="BW535" s="53"/>
      <c r="BX535" s="53" t="s">
        <v>1681</v>
      </c>
      <c r="BY535" s="53">
        <v>1</v>
      </c>
      <c r="BZ535" s="83"/>
      <c r="CA535" s="53"/>
      <c r="CB535" s="53"/>
    </row>
    <row r="536" spans="3:80" ht="14.25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1"/>
        <v>8</v>
      </c>
      <c r="M536" s="26">
        <f t="shared" si="54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67" t="e">
        <f>SUMIFS([1]Up!$J:$J,[1]Up!$D:$D,D536)</f>
        <v>#VALUE!</v>
      </c>
      <c r="BR536" s="82"/>
      <c r="BS536" s="82" t="str">
        <f t="shared" si="52"/>
        <v/>
      </c>
      <c r="BT536" s="53" t="str">
        <f t="shared" si="53"/>
        <v/>
      </c>
      <c r="BU536" s="53" t="s">
        <v>50</v>
      </c>
      <c r="BV536" s="84" t="s">
        <v>1870</v>
      </c>
      <c r="BW536" s="53"/>
      <c r="BX536" s="53" t="s">
        <v>1871</v>
      </c>
      <c r="BY536" s="53">
        <v>8</v>
      </c>
      <c r="BZ536" s="83">
        <v>46169</v>
      </c>
      <c r="CA536" s="53"/>
      <c r="CB536" s="53"/>
    </row>
    <row r="537" spans="3:80" ht="14.25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1"/>
        <v>8</v>
      </c>
      <c r="M537" s="26">
        <f t="shared" si="54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67" t="e">
        <f>SUMIFS([1]Up!$J:$J,[1]Up!$D:$D,D537)</f>
        <v>#VALUE!</v>
      </c>
      <c r="BR537" s="82"/>
      <c r="BS537" s="82" t="str">
        <f t="shared" si="52"/>
        <v/>
      </c>
      <c r="BT537" s="53" t="str">
        <f t="shared" si="53"/>
        <v/>
      </c>
      <c r="BU537" s="53" t="s">
        <v>50</v>
      </c>
      <c r="BV537" s="84" t="s">
        <v>1870</v>
      </c>
      <c r="BW537" s="53"/>
      <c r="BX537" s="53" t="s">
        <v>1871</v>
      </c>
      <c r="BY537" s="53">
        <v>8</v>
      </c>
      <c r="BZ537" s="83">
        <v>46169</v>
      </c>
      <c r="CA537" s="53"/>
      <c r="CB537" s="53"/>
    </row>
    <row r="538" spans="3:80" ht="14.25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1"/>
        <v>8</v>
      </c>
      <c r="M538" s="26">
        <f t="shared" si="54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67" t="e">
        <f>SUMIFS([1]Up!$J:$J,[1]Up!$D:$D,D538)</f>
        <v>#VALUE!</v>
      </c>
      <c r="BR538" s="82"/>
      <c r="BS538" s="82" t="str">
        <f t="shared" si="52"/>
        <v/>
      </c>
      <c r="BT538" s="53" t="str">
        <f t="shared" si="53"/>
        <v/>
      </c>
      <c r="BU538" s="53" t="s">
        <v>50</v>
      </c>
      <c r="BV538" s="84" t="s">
        <v>1870</v>
      </c>
      <c r="BW538" s="53"/>
      <c r="BX538" s="53" t="s">
        <v>1871</v>
      </c>
      <c r="BY538" s="53">
        <v>8</v>
      </c>
      <c r="BZ538" s="83">
        <v>46169</v>
      </c>
      <c r="CA538" s="53"/>
      <c r="CB538" s="53"/>
    </row>
    <row r="539" spans="3:80" ht="14.25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1"/>
        <v>1</v>
      </c>
      <c r="M539" s="26">
        <f t="shared" si="54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67" t="e">
        <f>SUMIFS([1]Up!$J:$J,[1]Up!$D:$D,D539)</f>
        <v>#VALUE!</v>
      </c>
      <c r="BR539" s="82"/>
      <c r="BS539" s="82" t="str">
        <f t="shared" si="52"/>
        <v/>
      </c>
      <c r="BT539" s="53" t="str">
        <f t="shared" si="53"/>
        <v/>
      </c>
      <c r="BU539" s="53" t="s">
        <v>50</v>
      </c>
      <c r="BV539" s="53" t="s">
        <v>2125</v>
      </c>
      <c r="BW539" s="53"/>
      <c r="BX539" s="53" t="s">
        <v>2126</v>
      </c>
      <c r="BY539" s="53">
        <v>1</v>
      </c>
      <c r="BZ539" s="83">
        <v>46169</v>
      </c>
      <c r="CA539" s="53"/>
      <c r="CB539" s="53"/>
    </row>
    <row r="540" spans="3:80" ht="14.25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1"/>
        <v>9</v>
      </c>
      <c r="M540" s="26">
        <f t="shared" si="54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67" t="e">
        <f>SUMIFS([1]Up!$J:$J,[1]Up!$D:$D,D540)</f>
        <v>#VALUE!</v>
      </c>
      <c r="BR540" s="82"/>
      <c r="BS540" s="82" t="str">
        <f t="shared" si="52"/>
        <v/>
      </c>
      <c r="BT540" s="53" t="str">
        <f t="shared" si="53"/>
        <v/>
      </c>
      <c r="BU540" s="53" t="s">
        <v>50</v>
      </c>
      <c r="BV540" s="84" t="s">
        <v>2090</v>
      </c>
      <c r="BW540" s="53"/>
      <c r="BX540" s="53" t="s">
        <v>2091</v>
      </c>
      <c r="BY540" s="53">
        <v>9</v>
      </c>
      <c r="BZ540" s="83">
        <v>46169</v>
      </c>
      <c r="CA540" s="53"/>
      <c r="CB540" s="53"/>
    </row>
    <row r="541" spans="3:80" ht="14.25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1"/>
        <v>1</v>
      </c>
      <c r="M541" s="26">
        <f t="shared" si="54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67" t="e">
        <f>SUMIFS([1]Up!$J:$J,[1]Up!$D:$D,D541)</f>
        <v>#VALUE!</v>
      </c>
      <c r="BR541" s="82"/>
      <c r="BS541" s="82" t="str">
        <f t="shared" si="52"/>
        <v/>
      </c>
      <c r="BT541" s="53" t="str">
        <f t="shared" si="53"/>
        <v/>
      </c>
      <c r="BU541" s="53" t="s">
        <v>61</v>
      </c>
      <c r="BV541" s="53" t="s">
        <v>1984</v>
      </c>
      <c r="BW541" s="53"/>
      <c r="BX541" s="53" t="s">
        <v>1985</v>
      </c>
      <c r="BY541" s="53">
        <v>1</v>
      </c>
      <c r="BZ541" s="83">
        <v>46169</v>
      </c>
      <c r="CA541" s="53"/>
      <c r="CB541" s="53"/>
    </row>
    <row r="542" spans="3:80" ht="14.25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6">MIN(SUM(N542:BP542),I542)</f>
        <v>1</v>
      </c>
      <c r="M542" s="26">
        <f t="shared" si="54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67" t="e">
        <f>SUMIFS([1]Up!$J:$J,[1]Up!$D:$D,D542)</f>
        <v>#VALUE!</v>
      </c>
      <c r="BR542" s="82"/>
      <c r="BS542" s="82" t="str">
        <f t="shared" ref="BS542:BS605" si="57">IFERROR(IF(C542="Plate",LEFT(E542,FIND("*",E542,1)-1),""),IF(C542="Plate",LEFT(E542,FIND("x",E542,1)-1),""))</f>
        <v>PL6</v>
      </c>
      <c r="BT542" s="53" t="str">
        <f t="shared" ref="BT542:BT605" si="58">IF(ROUND(SUM(N542:BP542)-I542,0)&gt;0,"Thừa "&amp;SUM(N542:BP542)-I542,"")</f>
        <v/>
      </c>
      <c r="BU542" s="53" t="s">
        <v>50</v>
      </c>
      <c r="BV542" s="53"/>
      <c r="BW542" s="53"/>
      <c r="BX542" s="53" t="s">
        <v>1992</v>
      </c>
      <c r="BY542" s="53">
        <v>1</v>
      </c>
      <c r="BZ542" s="83">
        <v>46169</v>
      </c>
      <c r="CA542" s="53"/>
      <c r="CB542" s="53"/>
    </row>
    <row r="543" spans="3:80" ht="14.25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6"/>
        <v>1</v>
      </c>
      <c r="M543" s="26">
        <f t="shared" si="54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67" t="e">
        <f>SUMIFS([1]Up!$J:$J,[1]Up!$D:$D,D543)</f>
        <v>#VALUE!</v>
      </c>
      <c r="BR543" s="82"/>
      <c r="BS543" s="82" t="str">
        <f t="shared" si="57"/>
        <v/>
      </c>
      <c r="BT543" s="53" t="str">
        <f t="shared" si="58"/>
        <v/>
      </c>
      <c r="BU543" s="53" t="s">
        <v>50</v>
      </c>
      <c r="BV543" s="53" t="s">
        <v>3799</v>
      </c>
      <c r="BW543" s="53"/>
      <c r="BX543" s="53" t="s">
        <v>3801</v>
      </c>
      <c r="BY543" s="53">
        <v>1</v>
      </c>
      <c r="BZ543" s="83">
        <v>46169</v>
      </c>
      <c r="CA543" s="53"/>
      <c r="CB543" s="53"/>
    </row>
    <row r="544" spans="3:80" ht="14.25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6"/>
        <v>0</v>
      </c>
      <c r="M544" s="26">
        <f t="shared" si="54"/>
        <v>352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67" t="e">
        <f>SUMIFS([1]Up!$J:$J,[1]Up!$D:$D,D544)</f>
        <v>#VALUE!</v>
      </c>
      <c r="BR544" s="82"/>
      <c r="BS544" s="82" t="str">
        <f t="shared" si="57"/>
        <v/>
      </c>
      <c r="BT544" s="53" t="str">
        <f t="shared" si="58"/>
        <v/>
      </c>
      <c r="BU544" s="53" t="s">
        <v>75</v>
      </c>
      <c r="BV544" s="53"/>
      <c r="BW544" s="53"/>
      <c r="BX544" s="53"/>
      <c r="BY544" s="53"/>
      <c r="BZ544" s="83"/>
      <c r="CA544" s="53"/>
      <c r="CB544" s="53"/>
    </row>
    <row r="545" spans="3:80" ht="14.25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6"/>
        <v>0</v>
      </c>
      <c r="M545" s="26">
        <f t="shared" si="54"/>
        <v>1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67" t="e">
        <f>SUMIFS([1]Up!$J:$J,[1]Up!$D:$D,D545)</f>
        <v>#VALUE!</v>
      </c>
      <c r="BR545" s="82"/>
      <c r="BS545" s="82" t="str">
        <f t="shared" si="57"/>
        <v/>
      </c>
      <c r="BT545" s="53" t="str">
        <f t="shared" si="58"/>
        <v/>
      </c>
      <c r="BU545" s="53" t="s">
        <v>75</v>
      </c>
      <c r="BV545" s="53"/>
      <c r="BW545" s="53"/>
      <c r="BX545" s="53"/>
      <c r="BY545" s="53"/>
      <c r="BZ545" s="83"/>
      <c r="CA545" s="53"/>
      <c r="CB545" s="53"/>
    </row>
    <row r="546" spans="3:80" ht="14.25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6"/>
        <v>178</v>
      </c>
      <c r="M546" s="26">
        <f t="shared" si="54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67" t="e">
        <f>SUMIFS([1]Up!$J:$J,[1]Up!$D:$D,D546)</f>
        <v>#VALUE!</v>
      </c>
      <c r="BR546" s="82"/>
      <c r="BS546" s="82" t="str">
        <f t="shared" si="57"/>
        <v/>
      </c>
      <c r="BT546" s="53" t="str">
        <f t="shared" si="58"/>
        <v/>
      </c>
      <c r="BU546" s="53" t="s">
        <v>75</v>
      </c>
      <c r="BV546" s="53"/>
      <c r="BW546" s="53"/>
      <c r="BX546" s="53"/>
      <c r="BY546" s="53"/>
      <c r="BZ546" s="83"/>
      <c r="CA546" s="53"/>
      <c r="CB546" s="53"/>
    </row>
    <row r="547" spans="3:80" ht="14.25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6"/>
        <v>0</v>
      </c>
      <c r="M547" s="26">
        <f t="shared" si="54"/>
        <v>21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67" t="e">
        <f>SUMIFS([1]Up!$J:$J,[1]Up!$D:$D,D547)</f>
        <v>#VALUE!</v>
      </c>
      <c r="BR547" s="82"/>
      <c r="BS547" s="82" t="str">
        <f t="shared" si="57"/>
        <v/>
      </c>
      <c r="BT547" s="53" t="str">
        <f t="shared" si="58"/>
        <v/>
      </c>
      <c r="BU547" s="53" t="s">
        <v>75</v>
      </c>
      <c r="BV547" s="53"/>
      <c r="BW547" s="53"/>
      <c r="BX547" s="53"/>
      <c r="BY547" s="53"/>
      <c r="BZ547" s="83"/>
      <c r="CA547" s="53"/>
      <c r="CB547" s="53"/>
    </row>
    <row r="548" spans="3:80" ht="14.25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6"/>
        <v>0</v>
      </c>
      <c r="M548" s="26">
        <f t="shared" si="54"/>
        <v>4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67" t="e">
        <f>SUMIFS([1]Up!$J:$J,[1]Up!$D:$D,D548)</f>
        <v>#VALUE!</v>
      </c>
      <c r="BR548" s="82"/>
      <c r="BS548" s="82" t="str">
        <f t="shared" si="57"/>
        <v/>
      </c>
      <c r="BT548" s="53" t="str">
        <f t="shared" si="58"/>
        <v/>
      </c>
      <c r="BU548" s="53" t="s">
        <v>75</v>
      </c>
      <c r="BV548" s="53"/>
      <c r="BW548" s="53"/>
      <c r="BX548" s="53"/>
      <c r="BY548" s="53"/>
      <c r="BZ548" s="83"/>
      <c r="CA548" s="53"/>
      <c r="CB548" s="53"/>
    </row>
    <row r="549" spans="3:80" ht="14.25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6"/>
        <v>0</v>
      </c>
      <c r="M549" s="26">
        <f t="shared" si="54"/>
        <v>4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67" t="e">
        <f>SUMIFS([1]Up!$J:$J,[1]Up!$D:$D,D549)</f>
        <v>#VALUE!</v>
      </c>
      <c r="BR549" s="82"/>
      <c r="BS549" s="82" t="str">
        <f t="shared" si="57"/>
        <v/>
      </c>
      <c r="BT549" s="53" t="str">
        <f t="shared" si="58"/>
        <v/>
      </c>
      <c r="BU549" s="53" t="s">
        <v>75</v>
      </c>
      <c r="BV549" s="53"/>
      <c r="BW549" s="53"/>
      <c r="BX549" s="53"/>
      <c r="BY549" s="53"/>
      <c r="BZ549" s="83"/>
      <c r="CA549" s="53"/>
      <c r="CB549" s="53"/>
    </row>
    <row r="550" spans="3:80" ht="14.25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6"/>
        <v>0</v>
      </c>
      <c r="M550" s="26">
        <f t="shared" si="54"/>
        <v>1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67" t="e">
        <f>SUMIFS([1]Up!$J:$J,[1]Up!$D:$D,D550)</f>
        <v>#VALUE!</v>
      </c>
      <c r="BR550" s="82"/>
      <c r="BS550" s="82" t="str">
        <f t="shared" si="57"/>
        <v/>
      </c>
      <c r="BT550" s="53" t="str">
        <f t="shared" si="58"/>
        <v/>
      </c>
      <c r="BU550" s="53" t="s">
        <v>75</v>
      </c>
      <c r="BV550" s="53"/>
      <c r="BW550" s="53"/>
      <c r="BX550" s="53"/>
      <c r="BY550" s="53"/>
      <c r="BZ550" s="83"/>
      <c r="CA550" s="53"/>
      <c r="CB550" s="53"/>
    </row>
    <row r="551" spans="3:80" ht="14.25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6"/>
        <v>0</v>
      </c>
      <c r="M551" s="26">
        <f t="shared" si="54"/>
        <v>1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67" t="e">
        <f>SUMIFS([1]Up!$J:$J,[1]Up!$D:$D,D551)</f>
        <v>#VALUE!</v>
      </c>
      <c r="BR551" s="82"/>
      <c r="BS551" s="82" t="str">
        <f t="shared" si="57"/>
        <v/>
      </c>
      <c r="BT551" s="53" t="str">
        <f t="shared" si="58"/>
        <v/>
      </c>
      <c r="BU551" s="53" t="s">
        <v>75</v>
      </c>
      <c r="BV551" s="53"/>
      <c r="BW551" s="53"/>
      <c r="BX551" s="53"/>
      <c r="BY551" s="53"/>
      <c r="BZ551" s="83"/>
      <c r="CA551" s="53"/>
      <c r="CB551" s="53"/>
    </row>
    <row r="552" spans="3:80" ht="14.25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6"/>
        <v>8</v>
      </c>
      <c r="M552" s="26">
        <f t="shared" si="54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67" t="e">
        <f>SUMIFS([1]Up!$J:$J,[1]Up!$D:$D,D552)</f>
        <v>#VALUE!</v>
      </c>
      <c r="BR552" s="82"/>
      <c r="BS552" s="82" t="str">
        <f t="shared" si="57"/>
        <v>PL10</v>
      </c>
      <c r="BT552" s="53" t="str">
        <f t="shared" si="58"/>
        <v/>
      </c>
      <c r="BU552" s="53" t="s">
        <v>50</v>
      </c>
      <c r="BV552" s="84" t="s">
        <v>1789</v>
      </c>
      <c r="BW552" s="53"/>
      <c r="BX552" s="53" t="s">
        <v>1790</v>
      </c>
      <c r="BY552" s="53">
        <v>8</v>
      </c>
      <c r="BZ552" s="83">
        <v>46169</v>
      </c>
      <c r="CA552" s="53"/>
      <c r="CB552" s="53"/>
    </row>
    <row r="553" spans="3:80" ht="14.25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6"/>
        <v>1</v>
      </c>
      <c r="M553" s="26">
        <f t="shared" si="54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67" t="e">
        <f>SUMIFS([1]Up!$J:$J,[1]Up!$D:$D,D553)</f>
        <v>#VALUE!</v>
      </c>
      <c r="BR553" s="82"/>
      <c r="BS553" s="82" t="str">
        <f t="shared" si="57"/>
        <v>PL6</v>
      </c>
      <c r="BT553" s="53" t="str">
        <f t="shared" si="58"/>
        <v/>
      </c>
      <c r="BU553" s="53" t="s">
        <v>50</v>
      </c>
      <c r="BV553" s="84" t="s">
        <v>1780</v>
      </c>
      <c r="BW553" s="53"/>
      <c r="BX553" s="53" t="s">
        <v>1781</v>
      </c>
      <c r="BY553" s="53">
        <v>1</v>
      </c>
      <c r="BZ553" s="83">
        <v>46169</v>
      </c>
      <c r="CA553" s="53"/>
      <c r="CB553" s="53"/>
    </row>
    <row r="554" spans="3:80" ht="14.25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6"/>
        <v>9</v>
      </c>
      <c r="M554" s="26">
        <f t="shared" si="54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67" t="e">
        <f>SUMIFS([1]Up!$J:$J,[1]Up!$D:$D,D554)</f>
        <v>#VALUE!</v>
      </c>
      <c r="BR554" s="82"/>
      <c r="BS554" s="82" t="str">
        <f t="shared" si="57"/>
        <v>PL6</v>
      </c>
      <c r="BT554" s="53" t="str">
        <f t="shared" si="58"/>
        <v/>
      </c>
      <c r="BU554" s="53" t="s">
        <v>50</v>
      </c>
      <c r="BV554" s="84" t="s">
        <v>1780</v>
      </c>
      <c r="BW554" s="53"/>
      <c r="BX554" s="53" t="s">
        <v>1781</v>
      </c>
      <c r="BY554" s="53">
        <v>9</v>
      </c>
      <c r="BZ554" s="83">
        <v>46169</v>
      </c>
      <c r="CA554" s="53"/>
      <c r="CB554" s="53"/>
    </row>
    <row r="555" spans="3:80" ht="14.25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6"/>
        <v>9</v>
      </c>
      <c r="M555" s="26">
        <f t="shared" si="54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67" t="e">
        <f>SUMIFS([1]Up!$J:$J,[1]Up!$D:$D,D555)</f>
        <v>#VALUE!</v>
      </c>
      <c r="BR555" s="82"/>
      <c r="BS555" s="82" t="str">
        <f t="shared" si="57"/>
        <v>PL6</v>
      </c>
      <c r="BT555" s="53" t="str">
        <f t="shared" si="58"/>
        <v/>
      </c>
      <c r="BU555" s="53" t="s">
        <v>50</v>
      </c>
      <c r="BV555" s="84" t="s">
        <v>1780</v>
      </c>
      <c r="BW555" s="53"/>
      <c r="BX555" s="53" t="s">
        <v>1781</v>
      </c>
      <c r="BY555" s="53">
        <v>9</v>
      </c>
      <c r="BZ555" s="83">
        <v>46169</v>
      </c>
      <c r="CA555" s="53"/>
      <c r="CB555" s="53"/>
    </row>
    <row r="556" spans="3:80" ht="14.25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6"/>
        <v>4</v>
      </c>
      <c r="M556" s="26">
        <f t="shared" si="54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67" t="e">
        <f>SUMIFS([1]Up!$J:$J,[1]Up!$D:$D,D556)</f>
        <v>#VALUE!</v>
      </c>
      <c r="BR556" s="82"/>
      <c r="BS556" s="82" t="str">
        <f t="shared" si="57"/>
        <v>PL2.6</v>
      </c>
      <c r="BT556" s="53" t="str">
        <f t="shared" si="58"/>
        <v/>
      </c>
      <c r="BU556" s="53" t="s">
        <v>61</v>
      </c>
      <c r="BV556" s="84" t="s">
        <v>3877</v>
      </c>
      <c r="BW556" s="53"/>
      <c r="BX556" s="53" t="s">
        <v>3878</v>
      </c>
      <c r="BY556" s="53">
        <v>4</v>
      </c>
      <c r="BZ556" s="83">
        <v>46191</v>
      </c>
      <c r="CA556" s="53"/>
      <c r="CB556" s="53"/>
    </row>
    <row r="557" spans="3:80" ht="14.25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6"/>
        <v>1</v>
      </c>
      <c r="M557" s="26">
        <f t="shared" si="54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67" t="e">
        <f>SUMIFS([1]Up!$J:$J,[1]Up!$D:$D,D557)</f>
        <v>#VALUE!</v>
      </c>
      <c r="BR557" s="82"/>
      <c r="BS557" s="82" t="str">
        <f t="shared" si="57"/>
        <v/>
      </c>
      <c r="BT557" s="53" t="str">
        <f t="shared" si="58"/>
        <v/>
      </c>
      <c r="BU557" s="53" t="s">
        <v>50</v>
      </c>
      <c r="BV557" s="53"/>
      <c r="BW557" s="53"/>
      <c r="BX557" s="53" t="s">
        <v>1681</v>
      </c>
      <c r="BY557" s="53">
        <v>1</v>
      </c>
      <c r="BZ557" s="83"/>
      <c r="CA557" s="53"/>
      <c r="CB557" s="53"/>
    </row>
    <row r="558" spans="3:80" ht="14.25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6"/>
        <v>1</v>
      </c>
      <c r="M558" s="26">
        <f t="shared" si="54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67" t="e">
        <f>SUMIFS([1]Up!$J:$J,[1]Up!$D:$D,D558)</f>
        <v>#VALUE!</v>
      </c>
      <c r="BR558" s="82"/>
      <c r="BS558" s="82" t="str">
        <f t="shared" si="57"/>
        <v/>
      </c>
      <c r="BT558" s="53" t="str">
        <f t="shared" si="58"/>
        <v/>
      </c>
      <c r="BU558" s="53" t="s">
        <v>50</v>
      </c>
      <c r="BV558" s="84" t="s">
        <v>1870</v>
      </c>
      <c r="BW558" s="53"/>
      <c r="BX558" s="53" t="s">
        <v>1871</v>
      </c>
      <c r="BY558" s="53">
        <v>1</v>
      </c>
      <c r="BZ558" s="83">
        <v>46169</v>
      </c>
      <c r="CA558" s="53"/>
      <c r="CB558" s="53"/>
    </row>
    <row r="559" spans="3:80" ht="14.25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6"/>
        <v>4</v>
      </c>
      <c r="M559" s="26">
        <f t="shared" si="54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67" t="e">
        <f>SUMIFS([1]Up!$J:$J,[1]Up!$D:$D,D559)</f>
        <v>#VALUE!</v>
      </c>
      <c r="BR559" s="82"/>
      <c r="BS559" s="82" t="str">
        <f t="shared" si="57"/>
        <v/>
      </c>
      <c r="BT559" s="53" t="str">
        <f t="shared" si="58"/>
        <v/>
      </c>
      <c r="BU559" s="53" t="s">
        <v>50</v>
      </c>
      <c r="BV559" s="84" t="s">
        <v>1870</v>
      </c>
      <c r="BW559" s="53"/>
      <c r="BX559" s="53" t="s">
        <v>1871</v>
      </c>
      <c r="BY559" s="53">
        <v>4</v>
      </c>
      <c r="BZ559" s="83">
        <v>46169</v>
      </c>
      <c r="CA559" s="53"/>
      <c r="CB559" s="53"/>
    </row>
    <row r="560" spans="3:80" ht="14.25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6"/>
        <v>4</v>
      </c>
      <c r="M560" s="26">
        <f t="shared" si="54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67" t="e">
        <f>SUMIFS([1]Up!$J:$J,[1]Up!$D:$D,D560)</f>
        <v>#VALUE!</v>
      </c>
      <c r="BR560" s="82"/>
      <c r="BS560" s="82" t="str">
        <f t="shared" si="57"/>
        <v/>
      </c>
      <c r="BT560" s="53" t="str">
        <f t="shared" si="58"/>
        <v/>
      </c>
      <c r="BU560" s="53" t="s">
        <v>50</v>
      </c>
      <c r="BV560" s="84" t="s">
        <v>1870</v>
      </c>
      <c r="BW560" s="53"/>
      <c r="BX560" s="53" t="s">
        <v>1871</v>
      </c>
      <c r="BY560" s="53">
        <v>4</v>
      </c>
      <c r="BZ560" s="83">
        <v>46169</v>
      </c>
      <c r="CA560" s="53"/>
      <c r="CB560" s="53"/>
    </row>
    <row r="561" spans="3:80" ht="14.25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6"/>
        <v>4</v>
      </c>
      <c r="M561" s="26">
        <f t="shared" si="54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67" t="e">
        <f>SUMIFS([1]Up!$J:$J,[1]Up!$D:$D,D561)</f>
        <v>#VALUE!</v>
      </c>
      <c r="BR561" s="82"/>
      <c r="BS561" s="82" t="str">
        <f t="shared" si="57"/>
        <v/>
      </c>
      <c r="BT561" s="53" t="str">
        <f t="shared" si="58"/>
        <v/>
      </c>
      <c r="BU561" s="53" t="s">
        <v>50</v>
      </c>
      <c r="BV561" s="84" t="s">
        <v>1870</v>
      </c>
      <c r="BW561" s="53"/>
      <c r="BX561" s="53" t="s">
        <v>1871</v>
      </c>
      <c r="BY561" s="53">
        <v>4</v>
      </c>
      <c r="BZ561" s="83">
        <v>46169</v>
      </c>
      <c r="CA561" s="53"/>
      <c r="CB561" s="53"/>
    </row>
    <row r="562" spans="3:80" ht="14.25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6"/>
        <v>4</v>
      </c>
      <c r="M562" s="26">
        <f t="shared" si="54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67" t="e">
        <f>SUMIFS([1]Up!$J:$J,[1]Up!$D:$D,D562)</f>
        <v>#VALUE!</v>
      </c>
      <c r="BR562" s="82"/>
      <c r="BS562" s="82" t="str">
        <f t="shared" si="57"/>
        <v/>
      </c>
      <c r="BT562" s="53" t="str">
        <f t="shared" si="58"/>
        <v/>
      </c>
      <c r="BU562" s="53" t="s">
        <v>50</v>
      </c>
      <c r="BV562" s="84" t="s">
        <v>1870</v>
      </c>
      <c r="BW562" s="53"/>
      <c r="BX562" s="53" t="s">
        <v>1871</v>
      </c>
      <c r="BY562" s="53">
        <v>4</v>
      </c>
      <c r="BZ562" s="83">
        <v>46169</v>
      </c>
      <c r="CA562" s="53"/>
      <c r="CB562" s="53"/>
    </row>
    <row r="563" spans="3:80" ht="14.25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6"/>
        <v>4</v>
      </c>
      <c r="M563" s="26">
        <f t="shared" si="54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67" t="e">
        <f>SUMIFS([1]Up!$J:$J,[1]Up!$D:$D,D563)</f>
        <v>#VALUE!</v>
      </c>
      <c r="BR563" s="82"/>
      <c r="BS563" s="82" t="str">
        <f t="shared" si="57"/>
        <v/>
      </c>
      <c r="BT563" s="53" t="str">
        <f t="shared" si="58"/>
        <v/>
      </c>
      <c r="BU563" s="53" t="s">
        <v>50</v>
      </c>
      <c r="BV563" s="84" t="s">
        <v>1870</v>
      </c>
      <c r="BW563" s="53"/>
      <c r="BX563" s="53" t="s">
        <v>1871</v>
      </c>
      <c r="BY563" s="53">
        <v>4</v>
      </c>
      <c r="BZ563" s="83">
        <v>46169</v>
      </c>
      <c r="CA563" s="53"/>
      <c r="CB563" s="53"/>
    </row>
    <row r="564" spans="3:80" ht="14.25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6"/>
        <v>4</v>
      </c>
      <c r="M564" s="26">
        <f t="shared" ref="M564:M632" si="59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67" t="e">
        <f>SUMIFS([1]Up!$J:$J,[1]Up!$D:$D,D564)</f>
        <v>#VALUE!</v>
      </c>
      <c r="BR564" s="82"/>
      <c r="BS564" s="82" t="str">
        <f t="shared" si="57"/>
        <v/>
      </c>
      <c r="BT564" s="53" t="str">
        <f t="shared" si="58"/>
        <v/>
      </c>
      <c r="BU564" s="53" t="s">
        <v>50</v>
      </c>
      <c r="BV564" s="84" t="s">
        <v>1870</v>
      </c>
      <c r="BW564" s="53"/>
      <c r="BX564" s="53" t="s">
        <v>1871</v>
      </c>
      <c r="BY564" s="53">
        <v>4</v>
      </c>
      <c r="BZ564" s="83">
        <v>46169</v>
      </c>
      <c r="CA564" s="53"/>
      <c r="CB564" s="53"/>
    </row>
    <row r="565" spans="3:80" ht="14.25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6"/>
        <v>2</v>
      </c>
      <c r="M565" s="26">
        <f t="shared" si="59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67" t="e">
        <f>SUMIFS([1]Up!$J:$J,[1]Up!$D:$D,D565)</f>
        <v>#VALUE!</v>
      </c>
      <c r="BR565" s="82"/>
      <c r="BS565" s="82" t="str">
        <f t="shared" si="57"/>
        <v/>
      </c>
      <c r="BT565" s="53" t="str">
        <f t="shared" si="58"/>
        <v/>
      </c>
      <c r="BU565" s="53" t="s">
        <v>50</v>
      </c>
      <c r="BV565" s="53" t="s">
        <v>2167</v>
      </c>
      <c r="BW565" s="53"/>
      <c r="BX565" s="53" t="s">
        <v>2168</v>
      </c>
      <c r="BY565" s="53">
        <v>2</v>
      </c>
      <c r="BZ565" s="83">
        <v>46169</v>
      </c>
      <c r="CA565" s="53"/>
      <c r="CB565" s="53"/>
    </row>
    <row r="566" spans="3:80" ht="14.25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6"/>
        <v>0</v>
      </c>
      <c r="M566" s="26">
        <f t="shared" si="59"/>
        <v>6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67" t="e">
        <f>SUMIFS([1]Up!$J:$J,[1]Up!$D:$D,D566)</f>
        <v>#VALUE!</v>
      </c>
      <c r="BR566" s="82"/>
      <c r="BS566" s="82" t="str">
        <f t="shared" si="57"/>
        <v/>
      </c>
      <c r="BT566" s="53" t="str">
        <f t="shared" si="58"/>
        <v/>
      </c>
      <c r="BU566" s="53" t="s">
        <v>61</v>
      </c>
      <c r="BV566" s="84" t="s">
        <v>1974</v>
      </c>
      <c r="BW566" s="53"/>
      <c r="BX566" s="53" t="s">
        <v>1975</v>
      </c>
      <c r="BY566" s="53">
        <v>6</v>
      </c>
      <c r="BZ566" s="83">
        <v>46169</v>
      </c>
      <c r="CA566" s="53"/>
      <c r="CB566" s="53"/>
    </row>
    <row r="567" spans="3:80" ht="14.25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6"/>
        <v>2</v>
      </c>
      <c r="M567" s="26">
        <f t="shared" si="59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67" t="e">
        <f>SUMIFS([1]Up!$J:$J,[1]Up!$D:$D,D567)</f>
        <v>#VALUE!</v>
      </c>
      <c r="BR567" s="82"/>
      <c r="BS567" s="82" t="str">
        <f t="shared" si="57"/>
        <v>PL38</v>
      </c>
      <c r="BT567" s="53" t="str">
        <f t="shared" si="58"/>
        <v/>
      </c>
      <c r="BU567" s="53" t="s">
        <v>50</v>
      </c>
      <c r="BV567" s="53" t="s">
        <v>2046</v>
      </c>
      <c r="BW567" s="53"/>
      <c r="BX567" s="53" t="s">
        <v>2047</v>
      </c>
      <c r="BY567" s="53">
        <v>2</v>
      </c>
      <c r="BZ567" s="83">
        <v>46169</v>
      </c>
      <c r="CA567" s="53"/>
      <c r="CB567" s="53"/>
    </row>
    <row r="568" spans="3:80" ht="14.25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6"/>
        <v>4</v>
      </c>
      <c r="M568" s="26">
        <f t="shared" si="59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67" t="e">
        <f>SUMIFS([1]Up!$J:$J,[1]Up!$D:$D,D568)</f>
        <v>#VALUE!</v>
      </c>
      <c r="BR568" s="82"/>
      <c r="BS568" s="82" t="str">
        <f t="shared" si="57"/>
        <v>PL10</v>
      </c>
      <c r="BT568" s="53" t="str">
        <f t="shared" si="58"/>
        <v/>
      </c>
      <c r="BU568" s="53" t="s">
        <v>61</v>
      </c>
      <c r="BV568" s="84" t="s">
        <v>1789</v>
      </c>
      <c r="BW568" s="53"/>
      <c r="BX568" s="53" t="s">
        <v>1790</v>
      </c>
      <c r="BY568" s="53">
        <v>4</v>
      </c>
      <c r="BZ568" s="83">
        <v>46169</v>
      </c>
      <c r="CA568" s="53"/>
      <c r="CB568" s="53"/>
    </row>
    <row r="569" spans="3:80" ht="14.25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6"/>
        <v>2</v>
      </c>
      <c r="M569" s="26">
        <f t="shared" si="59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67" t="e">
        <f>SUMIFS([1]Up!$J:$J,[1]Up!$D:$D,D569)</f>
        <v>#VALUE!</v>
      </c>
      <c r="BR569" s="82"/>
      <c r="BS569" s="82" t="str">
        <f t="shared" si="57"/>
        <v>PL25</v>
      </c>
      <c r="BT569" s="53" t="str">
        <f t="shared" si="58"/>
        <v/>
      </c>
      <c r="BU569" s="53" t="s">
        <v>61</v>
      </c>
      <c r="BV569" s="84" t="s">
        <v>1875</v>
      </c>
      <c r="BW569" s="53"/>
      <c r="BX569" s="53" t="s">
        <v>1876</v>
      </c>
      <c r="BY569" s="53">
        <v>2</v>
      </c>
      <c r="BZ569" s="83">
        <v>46169</v>
      </c>
      <c r="CA569" s="53"/>
      <c r="CB569" s="53"/>
    </row>
    <row r="570" spans="3:80" ht="14.25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6"/>
        <v>1</v>
      </c>
      <c r="M570" s="26">
        <f t="shared" si="59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67" t="e">
        <f>SUMIFS([1]Up!$J:$J,[1]Up!$D:$D,D570)</f>
        <v>#VALUE!</v>
      </c>
      <c r="BR570" s="82"/>
      <c r="BS570" s="82" t="str">
        <f t="shared" si="57"/>
        <v/>
      </c>
      <c r="BT570" s="53" t="str">
        <f t="shared" si="58"/>
        <v/>
      </c>
      <c r="BU570" s="53" t="s">
        <v>50</v>
      </c>
      <c r="BV570" s="84" t="s">
        <v>1835</v>
      </c>
      <c r="BW570" s="53"/>
      <c r="BX570" s="53" t="s">
        <v>1836</v>
      </c>
      <c r="BY570" s="53">
        <v>1</v>
      </c>
      <c r="BZ570" s="83">
        <v>46169</v>
      </c>
      <c r="CA570" s="53"/>
      <c r="CB570" s="53"/>
    </row>
    <row r="571" spans="3:80" ht="14.25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6"/>
        <v>6</v>
      </c>
      <c r="M571" s="26">
        <f t="shared" si="59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67" t="e">
        <f>SUMIFS([1]Up!$J:$J,[1]Up!$D:$D,D571)</f>
        <v>#VALUE!</v>
      </c>
      <c r="BR571" s="82"/>
      <c r="BS571" s="82" t="str">
        <f t="shared" si="57"/>
        <v/>
      </c>
      <c r="BT571" s="53" t="str">
        <f t="shared" si="58"/>
        <v/>
      </c>
      <c r="BU571" s="53" t="s">
        <v>75</v>
      </c>
      <c r="BV571" s="53"/>
      <c r="BW571" s="53"/>
      <c r="BX571" s="53"/>
      <c r="BY571" s="53"/>
      <c r="BZ571" s="83"/>
      <c r="CA571" s="53"/>
      <c r="CB571" s="53"/>
    </row>
    <row r="572" spans="3:80" ht="14.25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6"/>
        <v>0</v>
      </c>
      <c r="M572" s="26">
        <f t="shared" si="59"/>
        <v>136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67" t="e">
        <f>SUMIFS([1]Up!$J:$J,[1]Up!$D:$D,D572)</f>
        <v>#VALUE!</v>
      </c>
      <c r="BR572" s="82"/>
      <c r="BS572" s="82" t="str">
        <f t="shared" si="57"/>
        <v/>
      </c>
      <c r="BT572" s="53" t="str">
        <f t="shared" si="58"/>
        <v/>
      </c>
      <c r="BU572" s="53" t="s">
        <v>75</v>
      </c>
      <c r="BV572" s="53"/>
      <c r="BW572" s="53"/>
      <c r="BX572" s="53"/>
      <c r="BY572" s="53"/>
      <c r="BZ572" s="83"/>
      <c r="CA572" s="53"/>
      <c r="CB572" s="53"/>
    </row>
    <row r="573" spans="3:80" ht="14.25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6"/>
        <v>0</v>
      </c>
      <c r="M573" s="26">
        <f t="shared" si="59"/>
        <v>6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67" t="e">
        <f>SUMIFS([1]Up!$J:$J,[1]Up!$D:$D,D573)</f>
        <v>#VALUE!</v>
      </c>
      <c r="BR573" s="82"/>
      <c r="BS573" s="82" t="str">
        <f t="shared" si="57"/>
        <v/>
      </c>
      <c r="BT573" s="53" t="str">
        <f t="shared" si="58"/>
        <v/>
      </c>
      <c r="BU573" s="53" t="s">
        <v>75</v>
      </c>
      <c r="BV573" s="53"/>
      <c r="BW573" s="53"/>
      <c r="BX573" s="53"/>
      <c r="BY573" s="53"/>
      <c r="BZ573" s="83"/>
      <c r="CA573" s="53"/>
      <c r="CB573" s="53"/>
    </row>
    <row r="574" spans="3:80" ht="14.25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6"/>
        <v>1</v>
      </c>
      <c r="M574" s="26">
        <f t="shared" si="59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67" t="e">
        <f>SUMIFS([1]Up!$J:$J,[1]Up!$D:$D,D574)</f>
        <v>#VALUE!</v>
      </c>
      <c r="BR574" s="82"/>
      <c r="BS574" s="82" t="str">
        <f t="shared" si="57"/>
        <v/>
      </c>
      <c r="BT574" s="53" t="str">
        <f t="shared" si="58"/>
        <v/>
      </c>
      <c r="BU574" s="53" t="s">
        <v>75</v>
      </c>
      <c r="BV574" s="53"/>
      <c r="BW574" s="53"/>
      <c r="BX574" s="53"/>
      <c r="BY574" s="53"/>
      <c r="BZ574" s="83"/>
      <c r="CA574" s="53"/>
      <c r="CB574" s="53"/>
    </row>
    <row r="575" spans="3:80" ht="14.25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6"/>
        <v>180</v>
      </c>
      <c r="M575" s="26">
        <f t="shared" si="59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67" t="e">
        <f>SUMIFS([1]Up!$J:$J,[1]Up!$D:$D,D575)</f>
        <v>#VALUE!</v>
      </c>
      <c r="BR575" s="82"/>
      <c r="BS575" s="82" t="str">
        <f t="shared" si="57"/>
        <v/>
      </c>
      <c r="BT575" s="53" t="str">
        <f t="shared" si="58"/>
        <v/>
      </c>
      <c r="BU575" s="53" t="s">
        <v>75</v>
      </c>
      <c r="BV575" s="53"/>
      <c r="BW575" s="53"/>
      <c r="BX575" s="53"/>
      <c r="BY575" s="53"/>
      <c r="BZ575" s="83"/>
      <c r="CA575" s="53"/>
      <c r="CB575" s="53"/>
    </row>
    <row r="576" spans="3:80" ht="14.25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6"/>
        <v>0</v>
      </c>
      <c r="M576" s="26">
        <f t="shared" si="59"/>
        <v>360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67" t="e">
        <f>SUMIFS([1]Up!$J:$J,[1]Up!$D:$D,D576)</f>
        <v>#VALUE!</v>
      </c>
      <c r="BR576" s="82"/>
      <c r="BS576" s="82" t="str">
        <f t="shared" si="57"/>
        <v/>
      </c>
      <c r="BT576" s="53" t="str">
        <f t="shared" si="58"/>
        <v/>
      </c>
      <c r="BU576" s="53" t="s">
        <v>75</v>
      </c>
      <c r="BV576" s="53"/>
      <c r="BW576" s="53"/>
      <c r="BX576" s="53"/>
      <c r="BY576" s="53"/>
      <c r="BZ576" s="83"/>
      <c r="CA576" s="53"/>
      <c r="CB576" s="53"/>
    </row>
    <row r="577" spans="3:80" ht="14.25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6"/>
        <v>61</v>
      </c>
      <c r="M577" s="26">
        <f t="shared" si="59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67" t="e">
        <f>SUMIFS([1]Up!$J:$J,[1]Up!$D:$D,D577)</f>
        <v>#VALUE!</v>
      </c>
      <c r="BR577" s="82"/>
      <c r="BS577" s="82" t="str">
        <f t="shared" si="57"/>
        <v/>
      </c>
      <c r="BT577" s="53" t="str">
        <f t="shared" si="58"/>
        <v/>
      </c>
      <c r="BU577" s="53" t="s">
        <v>75</v>
      </c>
      <c r="BV577" s="53"/>
      <c r="BW577" s="53"/>
      <c r="BX577" s="53"/>
      <c r="BY577" s="53"/>
      <c r="BZ577" s="83"/>
      <c r="CA577" s="53"/>
      <c r="CB577" s="53"/>
    </row>
    <row r="578" spans="3:80" ht="14.25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6"/>
        <v>1</v>
      </c>
      <c r="M578" s="26">
        <f t="shared" si="59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67" t="e">
        <f>SUMIFS([1]Up!$J:$J,[1]Up!$D:$D,D578)</f>
        <v>#VALUE!</v>
      </c>
      <c r="BR578" s="82" t="s">
        <v>82</v>
      </c>
      <c r="BS578" s="82" t="str">
        <f t="shared" si="57"/>
        <v>PL6</v>
      </c>
      <c r="BT578" s="53" t="str">
        <f t="shared" si="58"/>
        <v>Thừa 1</v>
      </c>
      <c r="BU578" s="53" t="s">
        <v>50</v>
      </c>
      <c r="BV578" s="53"/>
      <c r="BW578" s="53"/>
      <c r="BX578" s="53" t="s">
        <v>1681</v>
      </c>
      <c r="BY578" s="53">
        <v>1</v>
      </c>
      <c r="BZ578" s="83"/>
      <c r="CA578" s="53"/>
      <c r="CB578" s="53"/>
    </row>
    <row r="579" spans="3:80" ht="14.25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6"/>
        <v>2</v>
      </c>
      <c r="M579" s="26">
        <f t="shared" si="59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67" t="e">
        <f>SUMIFS([1]Up!$J:$J,[1]Up!$D:$D,D579)</f>
        <v>#VALUE!</v>
      </c>
      <c r="BR579" s="82"/>
      <c r="BS579" s="82" t="str">
        <f t="shared" si="57"/>
        <v>PL6</v>
      </c>
      <c r="BT579" s="53" t="str">
        <f t="shared" si="58"/>
        <v/>
      </c>
      <c r="BU579" s="53" t="s">
        <v>50</v>
      </c>
      <c r="BV579" s="53" t="s">
        <v>2180</v>
      </c>
      <c r="BW579" s="53"/>
      <c r="BX579" s="53" t="s">
        <v>2181</v>
      </c>
      <c r="BY579" s="53">
        <v>2</v>
      </c>
      <c r="BZ579" s="83">
        <v>46169</v>
      </c>
      <c r="CA579" s="53"/>
      <c r="CB579" s="53"/>
    </row>
    <row r="580" spans="3:80" ht="14.25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6"/>
        <v>2</v>
      </c>
      <c r="M580" s="26">
        <f t="shared" si="59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67" t="e">
        <f>SUMIFS([1]Up!$J:$J,[1]Up!$D:$D,D580)</f>
        <v>#VALUE!</v>
      </c>
      <c r="BR580" s="82"/>
      <c r="BS580" s="82" t="str">
        <f t="shared" si="57"/>
        <v>PL10</v>
      </c>
      <c r="BT580" s="53" t="str">
        <f t="shared" si="58"/>
        <v/>
      </c>
      <c r="BU580" s="53" t="s">
        <v>50</v>
      </c>
      <c r="BV580" s="84" t="s">
        <v>1789</v>
      </c>
      <c r="BW580" s="53"/>
      <c r="BX580" s="53" t="s">
        <v>1790</v>
      </c>
      <c r="BY580" s="53">
        <v>2</v>
      </c>
      <c r="BZ580" s="83">
        <v>46169</v>
      </c>
      <c r="CA580" s="53"/>
      <c r="CB580" s="53"/>
    </row>
    <row r="581" spans="3:80" ht="14.25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6"/>
        <v>4</v>
      </c>
      <c r="M581" s="26">
        <f t="shared" si="59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67" t="e">
        <f>SUMIFS([1]Up!$J:$J,[1]Up!$D:$D,D581)</f>
        <v>#VALUE!</v>
      </c>
      <c r="BR581" s="82"/>
      <c r="BS581" s="82" t="str">
        <f t="shared" si="57"/>
        <v>PL10</v>
      </c>
      <c r="BT581" s="53" t="str">
        <f t="shared" si="58"/>
        <v/>
      </c>
      <c r="BU581" s="53" t="s">
        <v>50</v>
      </c>
      <c r="BV581" s="84" t="s">
        <v>1789</v>
      </c>
      <c r="BW581" s="53"/>
      <c r="BX581" s="53" t="s">
        <v>1790</v>
      </c>
      <c r="BY581" s="53">
        <v>4</v>
      </c>
      <c r="BZ581" s="83">
        <v>46169</v>
      </c>
      <c r="CA581" s="53"/>
      <c r="CB581" s="53"/>
    </row>
    <row r="582" spans="3:80" ht="14.25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6"/>
        <v>2</v>
      </c>
      <c r="M582" s="26">
        <f t="shared" si="59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67" t="e">
        <f>SUMIFS([1]Up!$J:$J,[1]Up!$D:$D,D582)</f>
        <v>#VALUE!</v>
      </c>
      <c r="BR582" s="82"/>
      <c r="BS582" s="82" t="str">
        <f t="shared" si="57"/>
        <v/>
      </c>
      <c r="BT582" s="53" t="str">
        <f t="shared" si="58"/>
        <v/>
      </c>
      <c r="BU582" s="53" t="s">
        <v>50</v>
      </c>
      <c r="BV582" s="53" t="s">
        <v>2190</v>
      </c>
      <c r="BW582" s="53"/>
      <c r="BX582" s="53" t="s">
        <v>2192</v>
      </c>
      <c r="BY582" s="53">
        <v>2</v>
      </c>
      <c r="BZ582" s="83">
        <v>46169</v>
      </c>
      <c r="CA582" s="53"/>
      <c r="CB582" s="53"/>
    </row>
    <row r="583" spans="3:80" ht="14.25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6"/>
        <v>2</v>
      </c>
      <c r="M583" s="26">
        <f t="shared" si="59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67" t="e">
        <f>SUMIFS([1]Up!$J:$J,[1]Up!$D:$D,D583)</f>
        <v>#VALUE!</v>
      </c>
      <c r="BR583" s="82"/>
      <c r="BS583" s="82" t="str">
        <f t="shared" si="57"/>
        <v/>
      </c>
      <c r="BT583" s="53" t="str">
        <f t="shared" si="58"/>
        <v/>
      </c>
      <c r="BU583" s="53" t="s">
        <v>50</v>
      </c>
      <c r="BV583" s="53" t="s">
        <v>2190</v>
      </c>
      <c r="BW583" s="53"/>
      <c r="BX583" s="53" t="s">
        <v>2192</v>
      </c>
      <c r="BY583" s="53">
        <v>2</v>
      </c>
      <c r="BZ583" s="83">
        <v>46169</v>
      </c>
      <c r="CA583" s="53"/>
      <c r="CB583" s="53"/>
    </row>
    <row r="584" spans="3:80" ht="14.25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6"/>
        <v>2</v>
      </c>
      <c r="M584" s="26">
        <f t="shared" si="59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67" t="e">
        <f>SUMIFS([1]Up!$J:$J,[1]Up!$D:$D,D584)</f>
        <v>#VALUE!</v>
      </c>
      <c r="BR584" s="82"/>
      <c r="BS584" s="82" t="str">
        <f t="shared" si="57"/>
        <v/>
      </c>
      <c r="BT584" s="53" t="str">
        <f t="shared" si="58"/>
        <v/>
      </c>
      <c r="BU584" s="53" t="s">
        <v>50</v>
      </c>
      <c r="BV584" s="84" t="s">
        <v>2197</v>
      </c>
      <c r="BW584" s="53"/>
      <c r="BX584" s="53" t="s">
        <v>2198</v>
      </c>
      <c r="BY584" s="53">
        <v>2</v>
      </c>
      <c r="BZ584" s="83">
        <v>46169</v>
      </c>
      <c r="CA584" s="53"/>
      <c r="CB584" s="53"/>
    </row>
    <row r="585" spans="3:80" ht="14.25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6"/>
        <v>2</v>
      </c>
      <c r="M585" s="26">
        <f t="shared" si="59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67" t="e">
        <f>SUMIFS([1]Up!$J:$J,[1]Up!$D:$D,D585)</f>
        <v>#VALUE!</v>
      </c>
      <c r="BR585" s="82"/>
      <c r="BS585" s="82" t="str">
        <f t="shared" si="57"/>
        <v/>
      </c>
      <c r="BT585" s="53" t="str">
        <f t="shared" si="58"/>
        <v/>
      </c>
      <c r="BU585" s="53" t="s">
        <v>96</v>
      </c>
      <c r="BV585" s="53"/>
      <c r="BW585" s="53"/>
      <c r="BX585" s="53" t="s">
        <v>1681</v>
      </c>
      <c r="BY585" s="53">
        <v>2</v>
      </c>
      <c r="BZ585" s="83"/>
      <c r="CA585" s="53"/>
      <c r="CB585" s="53"/>
    </row>
    <row r="586" spans="3:80" ht="14.25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6"/>
        <v>16</v>
      </c>
      <c r="M586" s="26">
        <f t="shared" si="59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67" t="e">
        <f>SUMIFS([1]Up!$J:$J,[1]Up!$D:$D,D586)</f>
        <v>#VALUE!</v>
      </c>
      <c r="BR586" s="82"/>
      <c r="BS586" s="82" t="str">
        <f t="shared" si="57"/>
        <v/>
      </c>
      <c r="BT586" s="53" t="str">
        <f t="shared" si="58"/>
        <v/>
      </c>
      <c r="BU586" s="53" t="s">
        <v>50</v>
      </c>
      <c r="BV586" s="84" t="s">
        <v>1870</v>
      </c>
      <c r="BW586" s="53"/>
      <c r="BX586" s="53" t="s">
        <v>1871</v>
      </c>
      <c r="BY586" s="53">
        <v>16</v>
      </c>
      <c r="BZ586" s="83">
        <v>46169</v>
      </c>
      <c r="CA586" s="53"/>
      <c r="CB586" s="53"/>
    </row>
    <row r="587" spans="3:80" ht="14.25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6"/>
        <v>4</v>
      </c>
      <c r="M587" s="26">
        <f t="shared" si="59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67" t="e">
        <f>SUMIFS([1]Up!$J:$J,[1]Up!$D:$D,D587)</f>
        <v>#VALUE!</v>
      </c>
      <c r="BR587" s="82"/>
      <c r="BS587" s="82" t="str">
        <f t="shared" si="57"/>
        <v/>
      </c>
      <c r="BT587" s="53" t="str">
        <f t="shared" si="58"/>
        <v/>
      </c>
      <c r="BU587" s="53" t="s">
        <v>50</v>
      </c>
      <c r="BV587" s="84" t="s">
        <v>1870</v>
      </c>
      <c r="BW587" s="53"/>
      <c r="BX587" s="53" t="s">
        <v>1871</v>
      </c>
      <c r="BY587" s="53">
        <v>4</v>
      </c>
      <c r="BZ587" s="83">
        <v>46169</v>
      </c>
      <c r="CA587" s="53"/>
      <c r="CB587" s="53"/>
    </row>
    <row r="588" spans="3:80" ht="14.25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6"/>
        <v>4</v>
      </c>
      <c r="M588" s="26">
        <f t="shared" si="59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67" t="e">
        <f>SUMIFS([1]Up!$J:$J,[1]Up!$D:$D,D588)</f>
        <v>#VALUE!</v>
      </c>
      <c r="BR588" s="82"/>
      <c r="BS588" s="82" t="str">
        <f t="shared" si="57"/>
        <v/>
      </c>
      <c r="BT588" s="53" t="str">
        <f t="shared" si="58"/>
        <v/>
      </c>
      <c r="BU588" s="53" t="s">
        <v>50</v>
      </c>
      <c r="BV588" s="84" t="s">
        <v>1870</v>
      </c>
      <c r="BW588" s="53"/>
      <c r="BX588" s="53" t="s">
        <v>1871</v>
      </c>
      <c r="BY588" s="53">
        <v>4</v>
      </c>
      <c r="BZ588" s="83">
        <v>46169</v>
      </c>
      <c r="CA588" s="53"/>
      <c r="CB588" s="53"/>
    </row>
    <row r="589" spans="3:80" ht="14.25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6"/>
        <v>4</v>
      </c>
      <c r="M589" s="26">
        <f t="shared" si="59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67" t="e">
        <f>SUMIFS([1]Up!$J:$J,[1]Up!$D:$D,D589)</f>
        <v>#VALUE!</v>
      </c>
      <c r="BR589" s="82"/>
      <c r="BS589" s="82" t="str">
        <f t="shared" si="57"/>
        <v/>
      </c>
      <c r="BT589" s="53" t="str">
        <f t="shared" si="58"/>
        <v/>
      </c>
      <c r="BU589" s="53" t="s">
        <v>50</v>
      </c>
      <c r="BV589" s="84" t="s">
        <v>1870</v>
      </c>
      <c r="BW589" s="53"/>
      <c r="BX589" s="53" t="s">
        <v>1871</v>
      </c>
      <c r="BY589" s="53">
        <v>4</v>
      </c>
      <c r="BZ589" s="83">
        <v>46169</v>
      </c>
      <c r="CA589" s="53"/>
      <c r="CB589" s="53"/>
    </row>
    <row r="590" spans="3:80" ht="14.25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6"/>
        <v>4</v>
      </c>
      <c r="M590" s="26">
        <f t="shared" si="59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67" t="e">
        <f>SUMIFS([1]Up!$J:$J,[1]Up!$D:$D,D590)</f>
        <v>#VALUE!</v>
      </c>
      <c r="BR590" s="82"/>
      <c r="BS590" s="82" t="str">
        <f t="shared" si="57"/>
        <v/>
      </c>
      <c r="BT590" s="53" t="str">
        <f t="shared" si="58"/>
        <v/>
      </c>
      <c r="BU590" s="53" t="s">
        <v>50</v>
      </c>
      <c r="BV590" s="84" t="s">
        <v>1870</v>
      </c>
      <c r="BW590" s="53"/>
      <c r="BX590" s="53" t="s">
        <v>1871</v>
      </c>
      <c r="BY590" s="53">
        <v>4</v>
      </c>
      <c r="BZ590" s="83">
        <v>46169</v>
      </c>
      <c r="CA590" s="53"/>
      <c r="CB590" s="53"/>
    </row>
    <row r="591" spans="3:80" ht="14.25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6"/>
        <v>4</v>
      </c>
      <c r="M591" s="26">
        <f t="shared" si="59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67" t="e">
        <f>SUMIFS([1]Up!$J:$J,[1]Up!$D:$D,D591)</f>
        <v>#VALUE!</v>
      </c>
      <c r="BR591" s="82"/>
      <c r="BS591" s="82" t="str">
        <f t="shared" si="57"/>
        <v/>
      </c>
      <c r="BT591" s="53" t="str">
        <f t="shared" si="58"/>
        <v/>
      </c>
      <c r="BU591" s="53" t="s">
        <v>50</v>
      </c>
      <c r="BV591" s="84" t="s">
        <v>1870</v>
      </c>
      <c r="BW591" s="53"/>
      <c r="BX591" s="53" t="s">
        <v>1871</v>
      </c>
      <c r="BY591" s="53">
        <v>4</v>
      </c>
      <c r="BZ591" s="83">
        <v>46169</v>
      </c>
      <c r="CA591" s="53"/>
      <c r="CB591" s="53"/>
    </row>
    <row r="592" spans="3:80" ht="14.25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6"/>
        <v>4</v>
      </c>
      <c r="M592" s="26">
        <f t="shared" si="59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67" t="e">
        <f>SUMIFS([1]Up!$J:$J,[1]Up!$D:$D,D592)</f>
        <v>#VALUE!</v>
      </c>
      <c r="BR592" s="82"/>
      <c r="BS592" s="82" t="str">
        <f t="shared" si="57"/>
        <v/>
      </c>
      <c r="BT592" s="53" t="str">
        <f t="shared" si="58"/>
        <v/>
      </c>
      <c r="BU592" s="53" t="s">
        <v>50</v>
      </c>
      <c r="BV592" s="84" t="s">
        <v>1870</v>
      </c>
      <c r="BW592" s="53"/>
      <c r="BX592" s="53" t="s">
        <v>1871</v>
      </c>
      <c r="BY592" s="53">
        <v>4</v>
      </c>
      <c r="BZ592" s="83">
        <v>46169</v>
      </c>
      <c r="CA592" s="53"/>
      <c r="CB592" s="53"/>
    </row>
    <row r="593" spans="3:80" ht="14.25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6"/>
        <v>4</v>
      </c>
      <c r="M593" s="26">
        <f t="shared" si="59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67" t="e">
        <f>SUMIFS([1]Up!$J:$J,[1]Up!$D:$D,D593)</f>
        <v>#VALUE!</v>
      </c>
      <c r="BR593" s="82"/>
      <c r="BS593" s="82" t="str">
        <f t="shared" si="57"/>
        <v>PL25</v>
      </c>
      <c r="BT593" s="53" t="str">
        <f t="shared" si="58"/>
        <v/>
      </c>
      <c r="BU593" s="53" t="s">
        <v>50</v>
      </c>
      <c r="BV593" s="84" t="s">
        <v>1875</v>
      </c>
      <c r="BW593" s="53"/>
      <c r="BX593" s="53" t="s">
        <v>1876</v>
      </c>
      <c r="BY593" s="53">
        <v>4</v>
      </c>
      <c r="BZ593" s="83">
        <v>46169</v>
      </c>
      <c r="CA593" s="53"/>
      <c r="CB593" s="53"/>
    </row>
    <row r="594" spans="3:80" ht="14.25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6"/>
        <v>4</v>
      </c>
      <c r="M594" s="26">
        <f t="shared" si="59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67" t="e">
        <f>SUMIFS([1]Up!$J:$J,[1]Up!$D:$D,D594)</f>
        <v>#VALUE!</v>
      </c>
      <c r="BR594" s="82"/>
      <c r="BS594" s="82" t="str">
        <f t="shared" si="57"/>
        <v>PL38</v>
      </c>
      <c r="BT594" s="53" t="str">
        <f t="shared" si="58"/>
        <v/>
      </c>
      <c r="BU594" s="53" t="s">
        <v>50</v>
      </c>
      <c r="BV594" s="53" t="s">
        <v>2046</v>
      </c>
      <c r="BW594" s="53"/>
      <c r="BX594" s="53" t="s">
        <v>2047</v>
      </c>
      <c r="BY594" s="53">
        <v>4</v>
      </c>
      <c r="BZ594" s="83">
        <v>46169</v>
      </c>
      <c r="CA594" s="53"/>
      <c r="CB594" s="53"/>
    </row>
    <row r="595" spans="3:80" ht="14.25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6"/>
        <v>8</v>
      </c>
      <c r="M595" s="26">
        <f t="shared" si="59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67" t="e">
        <f>SUMIFS([1]Up!$J:$J,[1]Up!$D:$D,D595)</f>
        <v>#VALUE!</v>
      </c>
      <c r="BR595" s="82"/>
      <c r="BS595" s="82" t="str">
        <f t="shared" si="57"/>
        <v>PL10</v>
      </c>
      <c r="BT595" s="53" t="str">
        <f t="shared" si="58"/>
        <v/>
      </c>
      <c r="BU595" s="53" t="s">
        <v>61</v>
      </c>
      <c r="BV595" s="84" t="s">
        <v>1789</v>
      </c>
      <c r="BW595" s="53"/>
      <c r="BX595" s="53" t="s">
        <v>1790</v>
      </c>
      <c r="BY595" s="53">
        <v>8</v>
      </c>
      <c r="BZ595" s="83">
        <v>46169</v>
      </c>
      <c r="CA595" s="53"/>
      <c r="CB595" s="53"/>
    </row>
    <row r="596" spans="3:80" ht="14.25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6"/>
        <v>1</v>
      </c>
      <c r="M596" s="26">
        <f t="shared" si="59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67" t="e">
        <f>SUMIFS([1]Up!$J:$J,[1]Up!$D:$D,D596)</f>
        <v>#VALUE!</v>
      </c>
      <c r="BR596" s="82"/>
      <c r="BS596" s="82" t="str">
        <f t="shared" si="57"/>
        <v/>
      </c>
      <c r="BT596" s="53" t="str">
        <f t="shared" si="58"/>
        <v/>
      </c>
      <c r="BU596" s="53" t="s">
        <v>50</v>
      </c>
      <c r="BV596" s="53" t="s">
        <v>2207</v>
      </c>
      <c r="BW596" s="53"/>
      <c r="BX596" s="53" t="s">
        <v>2209</v>
      </c>
      <c r="BY596" s="53">
        <v>1</v>
      </c>
      <c r="BZ596" s="83">
        <v>46169</v>
      </c>
      <c r="CA596" s="53"/>
      <c r="CB596" s="53"/>
    </row>
    <row r="597" spans="3:80" ht="14.25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6"/>
        <v>0</v>
      </c>
      <c r="M597" s="26">
        <f t="shared" si="59"/>
        <v>500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67" t="e">
        <f>SUMIFS([1]Up!$J:$J,[1]Up!$D:$D,D597)</f>
        <v>#VALUE!</v>
      </c>
      <c r="BR597" s="82"/>
      <c r="BS597" s="82" t="str">
        <f t="shared" si="57"/>
        <v/>
      </c>
      <c r="BT597" s="53" t="str">
        <f t="shared" si="58"/>
        <v/>
      </c>
      <c r="BU597" s="53" t="s">
        <v>75</v>
      </c>
      <c r="BV597" s="53"/>
      <c r="BW597" s="53"/>
      <c r="BX597" s="53"/>
      <c r="BY597" s="53"/>
      <c r="BZ597" s="83"/>
      <c r="CA597" s="53"/>
      <c r="CB597" s="53"/>
    </row>
    <row r="598" spans="3:80" ht="14.25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6"/>
        <v>120</v>
      </c>
      <c r="M598" s="26">
        <f t="shared" si="59"/>
        <v>130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67" t="e">
        <f>SUMIFS([1]Up!$J:$J,[1]Up!$D:$D,D598)</f>
        <v>#VALUE!</v>
      </c>
      <c r="BR598" s="82"/>
      <c r="BS598" s="82" t="str">
        <f t="shared" si="57"/>
        <v/>
      </c>
      <c r="BT598" s="53" t="str">
        <f t="shared" si="58"/>
        <v/>
      </c>
      <c r="BU598" s="53" t="s">
        <v>75</v>
      </c>
      <c r="BV598" s="53"/>
      <c r="BW598" s="53"/>
      <c r="BX598" s="53"/>
      <c r="BY598" s="53"/>
      <c r="BZ598" s="83"/>
      <c r="CA598" s="53"/>
      <c r="CB598" s="53"/>
    </row>
    <row r="599" spans="3:80" ht="14.25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6"/>
        <v>1</v>
      </c>
      <c r="M599" s="26">
        <f t="shared" si="59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67" t="e">
        <f>SUMIFS([1]Up!$J:$J,[1]Up!$D:$D,D599)</f>
        <v>#VALUE!</v>
      </c>
      <c r="BR599" s="82" t="s">
        <v>793</v>
      </c>
      <c r="BS599" s="82" t="str">
        <f t="shared" si="57"/>
        <v>PL6</v>
      </c>
      <c r="BT599" s="53" t="str">
        <f t="shared" si="58"/>
        <v>Thừa 3</v>
      </c>
      <c r="BU599" s="53" t="s">
        <v>50</v>
      </c>
      <c r="BV599" s="53"/>
      <c r="BW599" s="53"/>
      <c r="BX599" s="53" t="s">
        <v>1681</v>
      </c>
      <c r="BY599" s="53">
        <v>1</v>
      </c>
      <c r="BZ599" s="83"/>
      <c r="CA599" s="53"/>
      <c r="CB599" s="53"/>
    </row>
    <row r="600" spans="3:80" ht="14.25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6"/>
        <v>8</v>
      </c>
      <c r="M600" s="26">
        <f t="shared" si="59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67" t="e">
        <f>SUMIFS([1]Up!$J:$J,[1]Up!$D:$D,D600)</f>
        <v>#VALUE!</v>
      </c>
      <c r="BR600" s="82"/>
      <c r="BS600" s="82" t="str">
        <f t="shared" si="57"/>
        <v>PL10</v>
      </c>
      <c r="BT600" s="53" t="str">
        <f t="shared" si="58"/>
        <v/>
      </c>
      <c r="BU600" s="53" t="s">
        <v>50</v>
      </c>
      <c r="BV600" s="84" t="s">
        <v>1789</v>
      </c>
      <c r="BW600" s="53"/>
      <c r="BX600" s="53" t="s">
        <v>1790</v>
      </c>
      <c r="BY600" s="53">
        <v>8</v>
      </c>
      <c r="BZ600" s="83">
        <v>46169</v>
      </c>
      <c r="CA600" s="53"/>
      <c r="CB600" s="53"/>
    </row>
    <row r="601" spans="3:80" ht="14.25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6"/>
        <v>8</v>
      </c>
      <c r="M601" s="26">
        <f t="shared" si="59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67" t="e">
        <f>SUMIFS([1]Up!$J:$J,[1]Up!$D:$D,D601)</f>
        <v>#VALUE!</v>
      </c>
      <c r="BR601" s="82"/>
      <c r="BS601" s="82" t="str">
        <f t="shared" si="57"/>
        <v>PL20</v>
      </c>
      <c r="BT601" s="53" t="str">
        <f t="shared" si="58"/>
        <v/>
      </c>
      <c r="BU601" s="53" t="s">
        <v>50</v>
      </c>
      <c r="BV601" s="53"/>
      <c r="BW601" s="53"/>
      <c r="BX601" s="53"/>
      <c r="BY601" s="53"/>
      <c r="BZ601" s="83"/>
      <c r="CA601" s="53"/>
      <c r="CB601" s="53"/>
    </row>
    <row r="602" spans="3:80" ht="14.25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6"/>
        <v>8</v>
      </c>
      <c r="M602" s="26">
        <f t="shared" si="59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67" t="e">
        <f>SUMIFS([1]Up!$J:$J,[1]Up!$D:$D,D602)</f>
        <v>#VALUE!</v>
      </c>
      <c r="BR602" s="82"/>
      <c r="BS602" s="82" t="str">
        <f t="shared" si="57"/>
        <v>PL19</v>
      </c>
      <c r="BT602" s="53" t="str">
        <f t="shared" si="58"/>
        <v/>
      </c>
      <c r="BU602" s="53" t="s">
        <v>50</v>
      </c>
      <c r="BV602" s="84" t="s">
        <v>1914</v>
      </c>
      <c r="BW602" s="53"/>
      <c r="BX602" s="53" t="s">
        <v>1915</v>
      </c>
      <c r="BY602" s="53">
        <v>8</v>
      </c>
      <c r="BZ602" s="83">
        <v>46169</v>
      </c>
      <c r="CA602" s="53"/>
      <c r="CB602" s="53"/>
    </row>
    <row r="603" spans="3:80" ht="14.25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6"/>
        <v>3</v>
      </c>
      <c r="M603" s="26">
        <f t="shared" si="59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67" t="e">
        <f>SUMIFS([1]Up!$J:$J,[1]Up!$D:$D,D603)</f>
        <v>#VALUE!</v>
      </c>
      <c r="BR603" s="82"/>
      <c r="BS603" s="82" t="str">
        <f t="shared" si="57"/>
        <v/>
      </c>
      <c r="BT603" s="53" t="str">
        <f t="shared" si="58"/>
        <v/>
      </c>
      <c r="BU603" s="53" t="s">
        <v>50</v>
      </c>
      <c r="BV603" s="84" t="s">
        <v>2218</v>
      </c>
      <c r="BW603" s="53"/>
      <c r="BX603" s="53" t="s">
        <v>2219</v>
      </c>
      <c r="BY603" s="53">
        <v>3</v>
      </c>
      <c r="BZ603" s="83">
        <v>46169</v>
      </c>
      <c r="CA603" s="53"/>
      <c r="CB603" s="53"/>
    </row>
    <row r="604" spans="3:80" ht="14.25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6"/>
        <v>1</v>
      </c>
      <c r="M604" s="26">
        <f t="shared" si="59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67" t="e">
        <f>SUMIFS([1]Up!$J:$J,[1]Up!$D:$D,D604)</f>
        <v>#VALUE!</v>
      </c>
      <c r="BR604" s="82"/>
      <c r="BS604" s="82" t="str">
        <f t="shared" si="57"/>
        <v/>
      </c>
      <c r="BT604" s="53" t="str">
        <f t="shared" si="58"/>
        <v/>
      </c>
      <c r="BU604" s="53" t="s">
        <v>50</v>
      </c>
      <c r="BV604" s="53"/>
      <c r="BW604" s="53"/>
      <c r="BX604" s="53"/>
      <c r="BY604" s="53"/>
      <c r="BZ604" s="83"/>
      <c r="CA604" s="53"/>
      <c r="CB604" s="53"/>
    </row>
    <row r="605" spans="3:80" ht="14.25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6"/>
        <v>1</v>
      </c>
      <c r="M605" s="26">
        <f t="shared" si="59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67" t="e">
        <f>SUMIFS([1]Up!$J:$J,[1]Up!$D:$D,D605)</f>
        <v>#VALUE!</v>
      </c>
      <c r="BR605" s="82"/>
      <c r="BS605" s="82" t="str">
        <f t="shared" si="57"/>
        <v/>
      </c>
      <c r="BT605" s="53" t="str">
        <f t="shared" si="58"/>
        <v/>
      </c>
      <c r="BU605" s="53" t="s">
        <v>50</v>
      </c>
      <c r="BV605" s="53"/>
      <c r="BW605" s="53"/>
      <c r="BX605" s="53"/>
      <c r="BY605" s="53"/>
      <c r="BZ605" s="83"/>
      <c r="CA605" s="53"/>
      <c r="CB605" s="53"/>
    </row>
    <row r="606" spans="3:80" ht="14.25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0">MIN(SUM(N606:BP606),I606)</f>
        <v>0</v>
      </c>
      <c r="M606" s="26">
        <f t="shared" si="59"/>
        <v>1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67" t="e">
        <f>SUMIFS([1]Up!$J:$J,[1]Up!$D:$D,D606)</f>
        <v>#VALUE!</v>
      </c>
      <c r="BR606" s="82"/>
      <c r="BS606" s="82" t="str">
        <f t="shared" ref="BS606:BS669" si="61">IFERROR(IF(C606="Plate",LEFT(E606,FIND("*",E606,1)-1),""),IF(C606="Plate",LEFT(E606,FIND("x",E606,1)-1),""))</f>
        <v/>
      </c>
      <c r="BT606" s="53" t="str">
        <f t="shared" ref="BT606:BT669" si="62">IF(ROUND(SUM(N606:BP606)-I606,0)&gt;0,"Thừa "&amp;SUM(N606:BP606)-I606,"")</f>
        <v/>
      </c>
      <c r="BU606" s="53" t="s">
        <v>75</v>
      </c>
      <c r="BV606" s="53"/>
      <c r="BW606" s="53"/>
      <c r="BX606" s="53"/>
      <c r="BY606" s="53"/>
      <c r="BZ606" s="83"/>
      <c r="CA606" s="53"/>
      <c r="CB606" s="53"/>
    </row>
    <row r="607" spans="3:80" ht="14.25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0</v>
      </c>
      <c r="M607" s="26">
        <f t="shared" si="59"/>
        <v>2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67" t="e">
        <f>SUMIFS([1]Up!$J:$J,[1]Up!$D:$D,D607)</f>
        <v>#VALUE!</v>
      </c>
      <c r="BR607" s="82"/>
      <c r="BS607" s="82" t="str">
        <f t="shared" si="61"/>
        <v/>
      </c>
      <c r="BT607" s="53" t="str">
        <f t="shared" si="62"/>
        <v/>
      </c>
      <c r="BU607" s="53" t="s">
        <v>75</v>
      </c>
      <c r="BV607" s="53"/>
      <c r="BW607" s="53"/>
      <c r="BX607" s="53"/>
      <c r="BY607" s="53"/>
      <c r="BZ607" s="83"/>
      <c r="CA607" s="53"/>
      <c r="CB607" s="53"/>
    </row>
    <row r="608" spans="3:80" ht="14.25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0"/>
        <v>2</v>
      </c>
      <c r="M608" s="26">
        <f t="shared" si="59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67" t="e">
        <f>SUMIFS([1]Up!$J:$J,[1]Up!$D:$D,D608)</f>
        <v>#VALUE!</v>
      </c>
      <c r="BR608" s="82"/>
      <c r="BS608" s="82" t="str">
        <f t="shared" si="61"/>
        <v>PL12</v>
      </c>
      <c r="BT608" s="53" t="str">
        <f t="shared" si="62"/>
        <v/>
      </c>
      <c r="BU608" s="53" t="s">
        <v>50</v>
      </c>
      <c r="BV608" s="84" t="s">
        <v>1808</v>
      </c>
      <c r="BW608" s="53"/>
      <c r="BX608" s="53" t="s">
        <v>1809</v>
      </c>
      <c r="BY608" s="53">
        <v>2</v>
      </c>
      <c r="BZ608" s="83">
        <v>46169</v>
      </c>
      <c r="CA608" s="53"/>
      <c r="CB608" s="53"/>
    </row>
    <row r="609" spans="3:80" ht="14.25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0"/>
        <v>1</v>
      </c>
      <c r="M609" s="26">
        <f t="shared" si="59"/>
        <v>1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67" t="e">
        <f>SUMIFS([1]Up!$J:$J,[1]Up!$D:$D,D609)</f>
        <v>#VALUE!</v>
      </c>
      <c r="BR609" s="82"/>
      <c r="BS609" s="82" t="str">
        <f t="shared" si="61"/>
        <v>PL6</v>
      </c>
      <c r="BT609" s="53" t="str">
        <f t="shared" si="62"/>
        <v/>
      </c>
      <c r="BU609" s="53" t="s">
        <v>50</v>
      </c>
      <c r="BV609" s="84" t="s">
        <v>1780</v>
      </c>
      <c r="BW609" s="53"/>
      <c r="BX609" s="53" t="s">
        <v>1781</v>
      </c>
      <c r="BY609" s="53">
        <v>1</v>
      </c>
      <c r="BZ609" s="83">
        <v>46169</v>
      </c>
      <c r="CA609" s="53"/>
      <c r="CB609" s="53"/>
    </row>
    <row r="610" spans="3:80" ht="14.25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0"/>
        <v>1</v>
      </c>
      <c r="M610" s="26">
        <f t="shared" si="59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67" t="e">
        <f>SUMIFS([1]Up!$J:$J,[1]Up!$D:$D,D610)</f>
        <v>#VALUE!</v>
      </c>
      <c r="BR610" s="82"/>
      <c r="BS610" s="82" t="str">
        <f t="shared" si="61"/>
        <v>PL6</v>
      </c>
      <c r="BT610" s="53" t="str">
        <f t="shared" si="62"/>
        <v/>
      </c>
      <c r="BU610" s="53" t="s">
        <v>50</v>
      </c>
      <c r="BV610" s="53"/>
      <c r="BW610" s="53"/>
      <c r="BX610" s="53"/>
      <c r="BY610" s="53"/>
      <c r="BZ610" s="83"/>
      <c r="CA610" s="53"/>
      <c r="CB610" s="53"/>
    </row>
    <row r="611" spans="3:80" ht="14.25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0"/>
        <v>0</v>
      </c>
      <c r="M611" s="26">
        <f t="shared" si="59"/>
        <v>80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67" t="e">
        <f>SUMIFS([1]Up!$J:$J,[1]Up!$D:$D,D611)</f>
        <v>#VALUE!</v>
      </c>
      <c r="BR611" s="82"/>
      <c r="BS611" s="82" t="str">
        <f t="shared" si="61"/>
        <v/>
      </c>
      <c r="BT611" s="53" t="str">
        <f t="shared" si="62"/>
        <v/>
      </c>
      <c r="BU611" s="53" t="s">
        <v>75</v>
      </c>
      <c r="BV611" s="53"/>
      <c r="BW611" s="53"/>
      <c r="BX611" s="53"/>
      <c r="BY611" s="53"/>
      <c r="BZ611" s="83"/>
      <c r="CA611" s="53"/>
      <c r="CB611" s="53"/>
    </row>
    <row r="612" spans="3:80" ht="14.25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0"/>
        <v>40</v>
      </c>
      <c r="M612" s="26">
        <f t="shared" si="59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67" t="e">
        <f>SUMIFS([1]Up!$J:$J,[1]Up!$D:$D,D612)</f>
        <v>#VALUE!</v>
      </c>
      <c r="BR612" s="82"/>
      <c r="BS612" s="82" t="str">
        <f t="shared" si="61"/>
        <v/>
      </c>
      <c r="BT612" s="53" t="str">
        <f t="shared" si="62"/>
        <v/>
      </c>
      <c r="BU612" s="53" t="s">
        <v>75</v>
      </c>
      <c r="BV612" s="53"/>
      <c r="BW612" s="53"/>
      <c r="BX612" s="53"/>
      <c r="BY612" s="53"/>
      <c r="BZ612" s="83"/>
      <c r="CA612" s="53"/>
      <c r="CB612" s="53"/>
    </row>
    <row r="613" spans="3:80" ht="14.25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0"/>
        <v>2</v>
      </c>
      <c r="M613" s="26">
        <f t="shared" si="59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67" t="e">
        <f>SUMIFS([1]Up!$J:$J,[1]Up!$D:$D,D613)</f>
        <v>#VALUE!</v>
      </c>
      <c r="BR613" s="82"/>
      <c r="BS613" s="82" t="str">
        <f t="shared" si="61"/>
        <v/>
      </c>
      <c r="BT613" s="53" t="str">
        <f t="shared" si="62"/>
        <v/>
      </c>
      <c r="BU613" s="53" t="s">
        <v>50</v>
      </c>
      <c r="BV613" s="53"/>
      <c r="BW613" s="53"/>
      <c r="BX613" s="53"/>
      <c r="BY613" s="53"/>
      <c r="BZ613" s="83"/>
      <c r="CA613" s="53"/>
      <c r="CB613" s="53"/>
    </row>
    <row r="614" spans="3:80" ht="14.25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0"/>
        <v>3</v>
      </c>
      <c r="M614" s="26">
        <f t="shared" si="59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67" t="e">
        <f>SUMIFS([1]Up!$J:$J,[1]Up!$D:$D,D614)</f>
        <v>#VALUE!</v>
      </c>
      <c r="BR614" s="82"/>
      <c r="BS614" s="82" t="str">
        <f t="shared" si="61"/>
        <v/>
      </c>
      <c r="BT614" s="53" t="str">
        <f t="shared" si="62"/>
        <v/>
      </c>
      <c r="BU614" s="53" t="s">
        <v>50</v>
      </c>
      <c r="BV614" s="84" t="s">
        <v>2218</v>
      </c>
      <c r="BW614" s="53"/>
      <c r="BX614" s="53" t="s">
        <v>2219</v>
      </c>
      <c r="BY614" s="53">
        <v>3</v>
      </c>
      <c r="BZ614" s="83">
        <v>46169</v>
      </c>
      <c r="CA614" s="53"/>
      <c r="CB614" s="53"/>
    </row>
    <row r="615" spans="3:80" ht="14.25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0"/>
        <v>1</v>
      </c>
      <c r="M615" s="26">
        <f t="shared" si="59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67" t="e">
        <f>SUMIFS([1]Up!$J:$J,[1]Up!$D:$D,D615)</f>
        <v>#VALUE!</v>
      </c>
      <c r="BR615" s="82"/>
      <c r="BS615" s="82" t="str">
        <f t="shared" si="61"/>
        <v>PL6</v>
      </c>
      <c r="BT615" s="53" t="str">
        <f t="shared" si="62"/>
        <v/>
      </c>
      <c r="BU615" s="53" t="s">
        <v>50</v>
      </c>
      <c r="BV615" s="53"/>
      <c r="BW615" s="53"/>
      <c r="BX615" s="53"/>
      <c r="BY615" s="53"/>
      <c r="BZ615" s="83"/>
      <c r="CA615" s="53"/>
      <c r="CB615" s="53"/>
    </row>
    <row r="616" spans="3:80" ht="14.25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0"/>
        <v>4</v>
      </c>
      <c r="M616" s="26">
        <f t="shared" si="59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67" t="e">
        <f>SUMIFS([1]Up!$J:$J,[1]Up!$D:$D,D616)</f>
        <v>#VALUE!</v>
      </c>
      <c r="BR616" s="82"/>
      <c r="BS616" s="82" t="str">
        <f t="shared" si="61"/>
        <v>PL12</v>
      </c>
      <c r="BT616" s="53" t="str">
        <f t="shared" si="62"/>
        <v/>
      </c>
      <c r="BU616" s="53" t="s">
        <v>50</v>
      </c>
      <c r="BV616" s="84"/>
      <c r="BW616" s="53"/>
      <c r="BX616" s="53"/>
      <c r="BY616" s="53"/>
      <c r="BZ616" s="83"/>
      <c r="CA616" s="53"/>
      <c r="CB616" s="53"/>
    </row>
    <row r="617" spans="3:80" ht="14.25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0"/>
        <v>2</v>
      </c>
      <c r="M617" s="26">
        <f t="shared" si="59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67" t="e">
        <f>SUMIFS([1]Up!$J:$J,[1]Up!$D:$D,D617)</f>
        <v>#VALUE!</v>
      </c>
      <c r="BR617" s="82"/>
      <c r="BS617" s="82" t="str">
        <f t="shared" si="61"/>
        <v>PL6</v>
      </c>
      <c r="BT617" s="53" t="str">
        <f t="shared" si="62"/>
        <v>Thừa 1</v>
      </c>
      <c r="BU617" s="53" t="s">
        <v>50</v>
      </c>
      <c r="BV617" s="84"/>
      <c r="BW617" s="53"/>
      <c r="BX617" s="53"/>
      <c r="BY617" s="53"/>
      <c r="BZ617" s="83"/>
      <c r="CA617" s="53"/>
      <c r="CB617" s="53"/>
    </row>
    <row r="618" spans="3:80" ht="14.25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0"/>
        <v>0</v>
      </c>
      <c r="M618" s="26">
        <f t="shared" si="59"/>
        <v>80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67" t="e">
        <f>SUMIFS([1]Up!$J:$J,[1]Up!$D:$D,D618)</f>
        <v>#VALUE!</v>
      </c>
      <c r="BR618" s="82"/>
      <c r="BS618" s="82" t="str">
        <f t="shared" si="61"/>
        <v/>
      </c>
      <c r="BT618" s="53" t="str">
        <f t="shared" si="62"/>
        <v/>
      </c>
      <c r="BU618" s="53" t="s">
        <v>75</v>
      </c>
      <c r="BV618" s="53"/>
      <c r="BW618" s="53"/>
      <c r="BX618" s="53"/>
      <c r="BY618" s="53"/>
      <c r="BZ618" s="83"/>
      <c r="CA618" s="53"/>
      <c r="CB618" s="53"/>
    </row>
    <row r="619" spans="3:80" ht="14.25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0"/>
        <v>40</v>
      </c>
      <c r="M619" s="26">
        <f t="shared" si="59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67" t="e">
        <f>SUMIFS([1]Up!$J:$J,[1]Up!$D:$D,D619)</f>
        <v>#VALUE!</v>
      </c>
      <c r="BR619" s="82"/>
      <c r="BS619" s="82" t="str">
        <f t="shared" si="61"/>
        <v/>
      </c>
      <c r="BT619" s="53" t="str">
        <f t="shared" si="62"/>
        <v/>
      </c>
      <c r="BU619" s="53" t="s">
        <v>75</v>
      </c>
      <c r="BV619" s="53"/>
      <c r="BW619" s="53"/>
      <c r="BX619" s="53"/>
      <c r="BY619" s="53"/>
      <c r="BZ619" s="83"/>
      <c r="CA619" s="53"/>
      <c r="CB619" s="53"/>
    </row>
    <row r="620" spans="3:80" ht="14.25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0"/>
        <v>2</v>
      </c>
      <c r="M620" s="26">
        <f t="shared" si="59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67" t="e">
        <f>SUMIFS([1]Up!$J:$J,[1]Up!$D:$D,D620)</f>
        <v>#VALUE!</v>
      </c>
      <c r="BR620" s="82"/>
      <c r="BS620" s="82" t="str">
        <f t="shared" si="61"/>
        <v/>
      </c>
      <c r="BT620" s="53" t="str">
        <f t="shared" si="62"/>
        <v/>
      </c>
      <c r="BU620" s="53" t="s">
        <v>50</v>
      </c>
      <c r="BV620" s="84" t="s">
        <v>2218</v>
      </c>
      <c r="BW620" s="53"/>
      <c r="BX620" s="53" t="s">
        <v>2219</v>
      </c>
      <c r="BY620" s="53">
        <v>2</v>
      </c>
      <c r="BZ620" s="83">
        <v>46169</v>
      </c>
      <c r="CA620" s="53"/>
      <c r="CB620" s="53"/>
    </row>
    <row r="621" spans="3:80" ht="14.25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0"/>
        <v>3</v>
      </c>
      <c r="M621" s="26">
        <f t="shared" si="59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67" t="e">
        <f>SUMIFS([1]Up!$J:$J,[1]Up!$D:$D,D621)</f>
        <v>#VALUE!</v>
      </c>
      <c r="BR621" s="82"/>
      <c r="BS621" s="82" t="str">
        <f t="shared" si="61"/>
        <v/>
      </c>
      <c r="BT621" s="53" t="str">
        <f t="shared" si="62"/>
        <v/>
      </c>
      <c r="BU621" s="53" t="s">
        <v>50</v>
      </c>
      <c r="BV621" s="84" t="s">
        <v>2218</v>
      </c>
      <c r="BW621" s="53"/>
      <c r="BX621" s="53" t="s">
        <v>2219</v>
      </c>
      <c r="BY621" s="53">
        <v>3</v>
      </c>
      <c r="BZ621" s="83">
        <v>46169</v>
      </c>
      <c r="CA621" s="53"/>
      <c r="CB621" s="53"/>
    </row>
    <row r="622" spans="3:80" ht="14.25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0"/>
        <v>0</v>
      </c>
      <c r="M622" s="26">
        <f t="shared" si="59"/>
        <v>1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67" t="e">
        <f>SUMIFS([1]Up!$J:$J,[1]Up!$D:$D,D622)</f>
        <v>#VALUE!</v>
      </c>
      <c r="BR622" s="82"/>
      <c r="BS622" s="82" t="str">
        <f t="shared" si="61"/>
        <v/>
      </c>
      <c r="BT622" s="53" t="str">
        <f t="shared" si="62"/>
        <v/>
      </c>
      <c r="BU622" s="53" t="s">
        <v>75</v>
      </c>
      <c r="BV622" s="53"/>
      <c r="BW622" s="53"/>
      <c r="BX622" s="53"/>
      <c r="BY622" s="53"/>
      <c r="BZ622" s="83"/>
      <c r="CA622" s="53"/>
      <c r="CB622" s="53"/>
    </row>
    <row r="623" spans="3:80" ht="14.25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0"/>
        <v>1</v>
      </c>
      <c r="M623" s="26">
        <f t="shared" si="59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67" t="e">
        <f>SUMIFS([1]Up!$J:$J,[1]Up!$D:$D,D623)</f>
        <v>#VALUE!</v>
      </c>
      <c r="BR623" s="82"/>
      <c r="BS623" s="82" t="str">
        <f t="shared" si="61"/>
        <v>PL6</v>
      </c>
      <c r="BT623" s="53" t="str">
        <f t="shared" si="62"/>
        <v/>
      </c>
      <c r="BU623" s="53" t="s">
        <v>50</v>
      </c>
      <c r="BV623" s="84" t="s">
        <v>1780</v>
      </c>
      <c r="BW623" s="53"/>
      <c r="BX623" s="53" t="s">
        <v>1781</v>
      </c>
      <c r="BY623" s="53">
        <v>1</v>
      </c>
      <c r="BZ623" s="83">
        <v>46169</v>
      </c>
      <c r="CA623" s="53"/>
      <c r="CB623" s="53"/>
    </row>
    <row r="624" spans="3:80" ht="14.25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0"/>
        <v>0</v>
      </c>
      <c r="M624" s="26">
        <f t="shared" si="59"/>
        <v>1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67" t="e">
        <f>SUMIFS([1]Up!$J:$J,[1]Up!$D:$D,D624)</f>
        <v>#VALUE!</v>
      </c>
      <c r="BR624" s="82"/>
      <c r="BS624" s="82" t="str">
        <f t="shared" si="61"/>
        <v/>
      </c>
      <c r="BT624" s="53" t="str">
        <f t="shared" si="62"/>
        <v/>
      </c>
      <c r="BU624" s="53" t="s">
        <v>75</v>
      </c>
      <c r="BV624" s="53"/>
      <c r="BW624" s="53"/>
      <c r="BX624" s="53"/>
      <c r="BY624" s="53"/>
      <c r="BZ624" s="83"/>
      <c r="CA624" s="53"/>
      <c r="CB624" s="53"/>
    </row>
    <row r="625" spans="3:80" ht="14.25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0"/>
        <v>0</v>
      </c>
      <c r="M625" s="26">
        <f t="shared" si="59"/>
        <v>2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67" t="e">
        <f>SUMIFS([1]Up!$J:$J,[1]Up!$D:$D,D625)</f>
        <v>#VALUE!</v>
      </c>
      <c r="BR625" s="82"/>
      <c r="BS625" s="82" t="str">
        <f t="shared" si="61"/>
        <v/>
      </c>
      <c r="BT625" s="53" t="str">
        <f t="shared" si="62"/>
        <v/>
      </c>
      <c r="BU625" s="53" t="s">
        <v>75</v>
      </c>
      <c r="BV625" s="53"/>
      <c r="BW625" s="53"/>
      <c r="BX625" s="53"/>
      <c r="BY625" s="53"/>
      <c r="BZ625" s="83"/>
      <c r="CA625" s="53"/>
      <c r="CB625" s="53"/>
    </row>
    <row r="626" spans="3:80" ht="14.25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0"/>
        <v>2</v>
      </c>
      <c r="M626" s="26">
        <f t="shared" si="59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67" t="e">
        <f>SUMIFS([1]Up!$J:$J,[1]Up!$D:$D,D626)</f>
        <v>#VALUE!</v>
      </c>
      <c r="BR626" s="82"/>
      <c r="BS626" s="82" t="str">
        <f t="shared" si="61"/>
        <v>PL12</v>
      </c>
      <c r="BT626" s="53" t="str">
        <f t="shared" si="62"/>
        <v/>
      </c>
      <c r="BU626" s="53" t="s">
        <v>50</v>
      </c>
      <c r="BV626" s="84" t="s">
        <v>1808</v>
      </c>
      <c r="BW626" s="53"/>
      <c r="BX626" s="53" t="s">
        <v>1809</v>
      </c>
      <c r="BY626" s="53">
        <v>2</v>
      </c>
      <c r="BZ626" s="83">
        <v>46169</v>
      </c>
      <c r="CA626" s="53"/>
      <c r="CB626" s="53"/>
    </row>
    <row r="627" spans="3:80" ht="14.25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0"/>
        <v>1</v>
      </c>
      <c r="M627" s="26">
        <f t="shared" si="59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67" t="e">
        <f>SUMIFS([1]Up!$J:$J,[1]Up!$D:$D,D627)</f>
        <v>#VALUE!</v>
      </c>
      <c r="BR627" s="82"/>
      <c r="BS627" s="82" t="str">
        <f t="shared" si="61"/>
        <v>PL6</v>
      </c>
      <c r="BT627" s="53" t="str">
        <f t="shared" si="62"/>
        <v/>
      </c>
      <c r="BU627" s="53" t="s">
        <v>50</v>
      </c>
      <c r="BV627" s="84" t="s">
        <v>1780</v>
      </c>
      <c r="BW627" s="53"/>
      <c r="BX627" s="53" t="s">
        <v>1781</v>
      </c>
      <c r="BY627" s="53">
        <v>1</v>
      </c>
      <c r="BZ627" s="83">
        <v>46169</v>
      </c>
      <c r="CA627" s="53"/>
      <c r="CB627" s="53"/>
    </row>
    <row r="628" spans="3:80" ht="14.25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0"/>
        <v>0</v>
      </c>
      <c r="M628" s="26">
        <f t="shared" si="59"/>
        <v>80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67" t="e">
        <f>SUMIFS([1]Up!$J:$J,[1]Up!$D:$D,D628)</f>
        <v>#VALUE!</v>
      </c>
      <c r="BR628" s="82"/>
      <c r="BS628" s="82" t="str">
        <f t="shared" si="61"/>
        <v/>
      </c>
      <c r="BT628" s="53" t="str">
        <f t="shared" si="62"/>
        <v/>
      </c>
      <c r="BU628" s="53" t="s">
        <v>75</v>
      </c>
      <c r="BV628" s="53"/>
      <c r="BW628" s="53"/>
      <c r="BX628" s="53"/>
      <c r="BY628" s="53"/>
      <c r="BZ628" s="83"/>
      <c r="CA628" s="53"/>
      <c r="CB628" s="53"/>
    </row>
    <row r="629" spans="3:80" ht="14.25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0"/>
        <v>40</v>
      </c>
      <c r="M629" s="26">
        <f t="shared" si="59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67" t="e">
        <f>SUMIFS([1]Up!$J:$J,[1]Up!$D:$D,D629)</f>
        <v>#VALUE!</v>
      </c>
      <c r="BR629" s="82"/>
      <c r="BS629" s="82" t="str">
        <f t="shared" si="61"/>
        <v/>
      </c>
      <c r="BT629" s="53" t="str">
        <f t="shared" si="62"/>
        <v/>
      </c>
      <c r="BU629" s="53" t="s">
        <v>75</v>
      </c>
      <c r="BV629" s="53"/>
      <c r="BW629" s="53"/>
      <c r="BX629" s="53"/>
      <c r="BY629" s="53"/>
      <c r="BZ629" s="83"/>
      <c r="CA629" s="53"/>
      <c r="CB629" s="53"/>
    </row>
    <row r="630" spans="3:80" ht="14.25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0"/>
        <v>1</v>
      </c>
      <c r="M630" s="26">
        <f t="shared" si="59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67" t="e">
        <f>SUMIFS([1]Up!$J:$J,[1]Up!$D:$D,D630)</f>
        <v>#VALUE!</v>
      </c>
      <c r="BR630" s="82"/>
      <c r="BS630" s="82" t="str">
        <f t="shared" si="61"/>
        <v/>
      </c>
      <c r="BT630" s="53" t="str">
        <f t="shared" si="62"/>
        <v/>
      </c>
      <c r="BU630" s="53" t="s">
        <v>50</v>
      </c>
      <c r="BV630" s="53"/>
      <c r="BW630" s="53"/>
      <c r="BX630" s="53" t="s">
        <v>1681</v>
      </c>
      <c r="BY630" s="53">
        <v>1</v>
      </c>
      <c r="BZ630" s="83"/>
      <c r="CA630" s="53"/>
      <c r="CB630" s="53"/>
    </row>
    <row r="631" spans="3:80" ht="14.25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0"/>
        <v>2</v>
      </c>
      <c r="M631" s="26">
        <f t="shared" si="59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67" t="e">
        <f>SUMIFS([1]Up!$J:$J,[1]Up!$D:$D,D631)</f>
        <v>#VALUE!</v>
      </c>
      <c r="BR631" s="82"/>
      <c r="BS631" s="82" t="str">
        <f t="shared" si="61"/>
        <v/>
      </c>
      <c r="BT631" s="53" t="str">
        <f t="shared" si="62"/>
        <v/>
      </c>
      <c r="BU631" s="53" t="s">
        <v>50</v>
      </c>
      <c r="BV631" s="84" t="s">
        <v>1870</v>
      </c>
      <c r="BW631" s="53"/>
      <c r="BX631" s="53" t="s">
        <v>1871</v>
      </c>
      <c r="BY631" s="53">
        <v>2</v>
      </c>
      <c r="BZ631" s="83">
        <v>46169</v>
      </c>
      <c r="CA631" s="53"/>
      <c r="CB631" s="53"/>
    </row>
    <row r="632" spans="3:80" ht="14.25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0"/>
        <v>4</v>
      </c>
      <c r="M632" s="26">
        <f t="shared" si="59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67" t="e">
        <f>SUMIFS([1]Up!$J:$J,[1]Up!$D:$D,D632)</f>
        <v>#VALUE!</v>
      </c>
      <c r="BR632" s="82"/>
      <c r="BS632" s="82" t="str">
        <f t="shared" si="61"/>
        <v/>
      </c>
      <c r="BT632" s="53" t="str">
        <f t="shared" si="62"/>
        <v/>
      </c>
      <c r="BU632" s="53" t="s">
        <v>50</v>
      </c>
      <c r="BV632" s="84" t="s">
        <v>1870</v>
      </c>
      <c r="BW632" s="53"/>
      <c r="BX632" s="53" t="s">
        <v>1871</v>
      </c>
      <c r="BY632" s="53">
        <v>4</v>
      </c>
      <c r="BZ632" s="83">
        <v>46169</v>
      </c>
      <c r="CA632" s="53"/>
      <c r="CB632" s="53"/>
    </row>
    <row r="633" spans="3:80" ht="14.25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0"/>
        <v>4</v>
      </c>
      <c r="M633" s="26">
        <f t="shared" ref="M633:M705" si="63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67" t="e">
        <f>SUMIFS([1]Up!$J:$J,[1]Up!$D:$D,D633)</f>
        <v>#VALUE!</v>
      </c>
      <c r="BR633" s="82"/>
      <c r="BS633" s="82" t="str">
        <f t="shared" si="61"/>
        <v/>
      </c>
      <c r="BT633" s="53" t="str">
        <f t="shared" si="62"/>
        <v/>
      </c>
      <c r="BU633" s="53" t="s">
        <v>50</v>
      </c>
      <c r="BV633" s="84" t="s">
        <v>1870</v>
      </c>
      <c r="BW633" s="53"/>
      <c r="BX633" s="53" t="s">
        <v>1871</v>
      </c>
      <c r="BY633" s="53">
        <v>4</v>
      </c>
      <c r="BZ633" s="83">
        <v>46169</v>
      </c>
      <c r="CA633" s="53"/>
      <c r="CB633" s="53"/>
    </row>
    <row r="634" spans="3:80" ht="14.25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0"/>
        <v>8</v>
      </c>
      <c r="M634" s="26">
        <f t="shared" si="63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67" t="e">
        <f>SUMIFS([1]Up!$J:$J,[1]Up!$D:$D,D634)</f>
        <v>#VALUE!</v>
      </c>
      <c r="BR634" s="82"/>
      <c r="BS634" s="82" t="str">
        <f t="shared" si="61"/>
        <v/>
      </c>
      <c r="BT634" s="53" t="str">
        <f t="shared" si="62"/>
        <v/>
      </c>
      <c r="BU634" s="53" t="s">
        <v>50</v>
      </c>
      <c r="BV634" s="84" t="s">
        <v>1870</v>
      </c>
      <c r="BW634" s="53"/>
      <c r="BX634" s="53" t="s">
        <v>1871</v>
      </c>
      <c r="BY634" s="53">
        <v>8</v>
      </c>
      <c r="BZ634" s="83">
        <v>46169</v>
      </c>
      <c r="CA634" s="53"/>
      <c r="CB634" s="53"/>
    </row>
    <row r="635" spans="3:80" ht="14.25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0"/>
        <v>4</v>
      </c>
      <c r="M635" s="26">
        <f t="shared" si="63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67" t="e">
        <f>SUMIFS([1]Up!$J:$J,[1]Up!$D:$D,D635)</f>
        <v>#VALUE!</v>
      </c>
      <c r="BR635" s="82"/>
      <c r="BS635" s="82" t="str">
        <f t="shared" si="61"/>
        <v/>
      </c>
      <c r="BT635" s="53" t="str">
        <f t="shared" si="62"/>
        <v/>
      </c>
      <c r="BU635" s="53" t="s">
        <v>50</v>
      </c>
      <c r="BV635" s="84" t="s">
        <v>1870</v>
      </c>
      <c r="BW635" s="53"/>
      <c r="BX635" s="53" t="s">
        <v>1871</v>
      </c>
      <c r="BY635" s="53">
        <v>4</v>
      </c>
      <c r="BZ635" s="83">
        <v>46169</v>
      </c>
      <c r="CA635" s="53"/>
      <c r="CB635" s="53"/>
    </row>
    <row r="636" spans="3:80" ht="14.25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0"/>
        <v>4</v>
      </c>
      <c r="M636" s="26">
        <f t="shared" si="63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67" t="e">
        <f>SUMIFS([1]Up!$J:$J,[1]Up!$D:$D,D636)</f>
        <v>#VALUE!</v>
      </c>
      <c r="BR636" s="82"/>
      <c r="BS636" s="82" t="str">
        <f t="shared" si="61"/>
        <v/>
      </c>
      <c r="BT636" s="53" t="str">
        <f t="shared" si="62"/>
        <v/>
      </c>
      <c r="BU636" s="53" t="s">
        <v>50</v>
      </c>
      <c r="BV636" s="84" t="s">
        <v>1870</v>
      </c>
      <c r="BW636" s="53"/>
      <c r="BX636" s="53" t="s">
        <v>1871</v>
      </c>
      <c r="BY636" s="53">
        <v>4</v>
      </c>
      <c r="BZ636" s="83">
        <v>46169</v>
      </c>
      <c r="CA636" s="53"/>
      <c r="CB636" s="53"/>
    </row>
    <row r="637" spans="3:80" ht="14.25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0"/>
        <v>0</v>
      </c>
      <c r="M637" s="26">
        <f t="shared" si="63"/>
        <v>6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67" t="e">
        <f>SUMIFS([1]Up!$J:$J,[1]Up!$D:$D,D637)</f>
        <v>#VALUE!</v>
      </c>
      <c r="BR637" s="82"/>
      <c r="BS637" s="82" t="str">
        <f t="shared" si="61"/>
        <v/>
      </c>
      <c r="BT637" s="53" t="str">
        <f t="shared" si="62"/>
        <v/>
      </c>
      <c r="BU637" s="53" t="s">
        <v>61</v>
      </c>
      <c r="BV637" s="84" t="s">
        <v>1974</v>
      </c>
      <c r="BW637" s="53"/>
      <c r="BX637" s="53" t="s">
        <v>1975</v>
      </c>
      <c r="BY637" s="53">
        <v>6</v>
      </c>
      <c r="BZ637" s="83">
        <v>46169</v>
      </c>
      <c r="CA637" s="53"/>
      <c r="CB637" s="53"/>
    </row>
    <row r="638" spans="3:80" ht="14.25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0"/>
        <v>4</v>
      </c>
      <c r="M638" s="26">
        <f t="shared" si="63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67" t="e">
        <f>SUMIFS([1]Up!$J:$J,[1]Up!$D:$D,D638)</f>
        <v>#VALUE!</v>
      </c>
      <c r="BR638" s="82"/>
      <c r="BS638" s="82" t="str">
        <f t="shared" si="61"/>
        <v>PL25</v>
      </c>
      <c r="BT638" s="53" t="str">
        <f t="shared" si="62"/>
        <v/>
      </c>
      <c r="BU638" s="53" t="s">
        <v>61</v>
      </c>
      <c r="BV638" s="84" t="s">
        <v>1875</v>
      </c>
      <c r="BW638" s="53"/>
      <c r="BX638" s="53" t="s">
        <v>1876</v>
      </c>
      <c r="BY638" s="53">
        <v>4</v>
      </c>
      <c r="BZ638" s="83">
        <v>46169</v>
      </c>
      <c r="CA638" s="53"/>
      <c r="CB638" s="53"/>
    </row>
    <row r="639" spans="3:80" ht="14.25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0"/>
        <v>6</v>
      </c>
      <c r="M639" s="26">
        <f t="shared" si="63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67" t="e">
        <f>SUMIFS([1]Up!$J:$J,[1]Up!$D:$D,D639)</f>
        <v>#VALUE!</v>
      </c>
      <c r="BR639" s="82"/>
      <c r="BS639" s="82" t="str">
        <f t="shared" si="61"/>
        <v/>
      </c>
      <c r="BT639" s="53" t="str">
        <f t="shared" si="62"/>
        <v/>
      </c>
      <c r="BU639" s="53" t="s">
        <v>75</v>
      </c>
      <c r="BV639" s="53"/>
      <c r="BW639" s="53"/>
      <c r="BX639" s="53"/>
      <c r="BY639" s="53"/>
      <c r="BZ639" s="83"/>
      <c r="CA639" s="53"/>
      <c r="CB639" s="53"/>
    </row>
    <row r="640" spans="3:80" ht="14.25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0"/>
        <v>0</v>
      </c>
      <c r="M640" s="26">
        <f t="shared" si="63"/>
        <v>312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67" t="e">
        <f>SUMIFS([1]Up!$J:$J,[1]Up!$D:$D,D640)</f>
        <v>#VALUE!</v>
      </c>
      <c r="BR640" s="82"/>
      <c r="BS640" s="82" t="str">
        <f t="shared" si="61"/>
        <v/>
      </c>
      <c r="BT640" s="53" t="str">
        <f t="shared" si="62"/>
        <v/>
      </c>
      <c r="BU640" s="53" t="s">
        <v>75</v>
      </c>
      <c r="BV640" s="53"/>
      <c r="BW640" s="53"/>
      <c r="BX640" s="53"/>
      <c r="BY640" s="53"/>
      <c r="BZ640" s="83"/>
      <c r="CA640" s="53"/>
      <c r="CB640" s="53"/>
    </row>
    <row r="641" spans="3:80" ht="14.25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0"/>
        <v>0</v>
      </c>
      <c r="M641" s="26">
        <f t="shared" si="63"/>
        <v>6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67" t="e">
        <f>SUMIFS([1]Up!$J:$J,[1]Up!$D:$D,D641)</f>
        <v>#VALUE!</v>
      </c>
      <c r="BR641" s="82"/>
      <c r="BS641" s="82" t="str">
        <f t="shared" si="61"/>
        <v/>
      </c>
      <c r="BT641" s="53" t="str">
        <f t="shared" si="62"/>
        <v/>
      </c>
      <c r="BU641" s="53" t="s">
        <v>75</v>
      </c>
      <c r="BV641" s="53"/>
      <c r="BW641" s="53"/>
      <c r="BX641" s="53"/>
      <c r="BY641" s="53"/>
      <c r="BZ641" s="83"/>
      <c r="CA641" s="53"/>
      <c r="CB641" s="53"/>
    </row>
    <row r="642" spans="3:80" ht="14.25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0"/>
        <v>0</v>
      </c>
      <c r="M642" s="26">
        <f t="shared" si="63"/>
        <v>150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67" t="e">
        <f>SUMIFS([1]Up!$J:$J,[1]Up!$D:$D,D642)</f>
        <v>#VALUE!</v>
      </c>
      <c r="BR642" s="82"/>
      <c r="BS642" s="82" t="str">
        <f t="shared" si="61"/>
        <v/>
      </c>
      <c r="BT642" s="53" t="str">
        <f t="shared" si="62"/>
        <v/>
      </c>
      <c r="BU642" s="53" t="s">
        <v>75</v>
      </c>
      <c r="BV642" s="53"/>
      <c r="BW642" s="53"/>
      <c r="BX642" s="53"/>
      <c r="BY642" s="53"/>
      <c r="BZ642" s="83"/>
      <c r="CA642" s="53"/>
      <c r="CB642" s="53"/>
    </row>
    <row r="643" spans="3:80" ht="14.25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0"/>
        <v>1</v>
      </c>
      <c r="M643" s="26">
        <f t="shared" si="63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67" t="e">
        <f>SUMIFS([1]Up!$J:$J,[1]Up!$D:$D,D643)</f>
        <v>#VALUE!</v>
      </c>
      <c r="BR643" s="82"/>
      <c r="BS643" s="82" t="str">
        <f t="shared" si="61"/>
        <v>PL6</v>
      </c>
      <c r="BT643" s="53" t="str">
        <f t="shared" si="62"/>
        <v/>
      </c>
      <c r="BU643" s="53" t="s">
        <v>50</v>
      </c>
      <c r="BV643" s="84" t="s">
        <v>1780</v>
      </c>
      <c r="BW643" s="53"/>
      <c r="BX643" s="53" t="s">
        <v>1781</v>
      </c>
      <c r="BY643" s="53">
        <v>1</v>
      </c>
      <c r="BZ643" s="83">
        <v>46169</v>
      </c>
      <c r="CA643" s="53"/>
      <c r="CB643" s="53"/>
    </row>
    <row r="644" spans="3:80" ht="14.25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0"/>
        <v>4</v>
      </c>
      <c r="M644" s="26">
        <f t="shared" si="63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67" t="e">
        <f>SUMIFS([1]Up!$J:$J,[1]Up!$D:$D,D644)</f>
        <v>#VALUE!</v>
      </c>
      <c r="BR644" s="82"/>
      <c r="BS644" s="82" t="str">
        <f t="shared" si="61"/>
        <v>PL10</v>
      </c>
      <c r="BT644" s="53" t="str">
        <f t="shared" si="62"/>
        <v/>
      </c>
      <c r="BU644" s="53" t="s">
        <v>50</v>
      </c>
      <c r="BV644" s="84" t="s">
        <v>1789</v>
      </c>
      <c r="BW644" s="53"/>
      <c r="BX644" s="53" t="s">
        <v>1790</v>
      </c>
      <c r="BY644" s="53">
        <v>4</v>
      </c>
      <c r="BZ644" s="83">
        <v>46169</v>
      </c>
      <c r="CA644" s="53"/>
      <c r="CB644" s="53"/>
    </row>
    <row r="645" spans="3:80" ht="14.25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0"/>
        <v>4</v>
      </c>
      <c r="M645" s="26">
        <f t="shared" si="63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67" t="e">
        <f>SUMIFS([1]Up!$J:$J,[1]Up!$D:$D,D645)</f>
        <v>#VALUE!</v>
      </c>
      <c r="BR645" s="82"/>
      <c r="BS645" s="82" t="str">
        <f t="shared" si="61"/>
        <v>PL10</v>
      </c>
      <c r="BT645" s="53" t="str">
        <f t="shared" si="62"/>
        <v/>
      </c>
      <c r="BU645" s="53" t="s">
        <v>50</v>
      </c>
      <c r="BV645" s="53" t="s">
        <v>3899</v>
      </c>
      <c r="BW645" s="53"/>
      <c r="BX645" s="53" t="s">
        <v>3900</v>
      </c>
      <c r="BY645" s="53">
        <v>4</v>
      </c>
      <c r="BZ645" s="83">
        <v>46191</v>
      </c>
      <c r="CA645" s="53"/>
      <c r="CB645" s="53"/>
    </row>
    <row r="646" spans="3:80" ht="14.25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0"/>
        <v>4</v>
      </c>
      <c r="M646" s="26">
        <f t="shared" si="63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67" t="e">
        <f>SUMIFS([1]Up!$J:$J,[1]Up!$D:$D,D646)</f>
        <v>#VALUE!</v>
      </c>
      <c r="BR646" s="82"/>
      <c r="BS646" s="82" t="str">
        <f t="shared" si="61"/>
        <v>PL10</v>
      </c>
      <c r="BT646" s="53" t="str">
        <f t="shared" si="62"/>
        <v/>
      </c>
      <c r="BU646" s="53" t="s">
        <v>50</v>
      </c>
      <c r="BV646" s="53" t="s">
        <v>3899</v>
      </c>
      <c r="BW646" s="53"/>
      <c r="BX646" s="53" t="s">
        <v>3900</v>
      </c>
      <c r="BY646" s="53">
        <v>4</v>
      </c>
      <c r="BZ646" s="83">
        <v>46191</v>
      </c>
      <c r="CA646" s="53"/>
      <c r="CB646" s="53"/>
    </row>
    <row r="647" spans="3:80" ht="14.25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0"/>
        <v>50</v>
      </c>
      <c r="M647" s="26">
        <f t="shared" si="63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67" t="e">
        <f>SUMIFS([1]Up!$J:$J,[1]Up!$D:$D,D647)</f>
        <v>#VALUE!</v>
      </c>
      <c r="BR647" s="82"/>
      <c r="BS647" s="82" t="str">
        <f t="shared" si="61"/>
        <v>PL3</v>
      </c>
      <c r="BT647" s="53" t="str">
        <f t="shared" si="62"/>
        <v/>
      </c>
      <c r="BU647" s="53" t="s">
        <v>50</v>
      </c>
      <c r="BV647" s="84" t="s">
        <v>3893</v>
      </c>
      <c r="BW647" s="53"/>
      <c r="BX647" s="53" t="s">
        <v>3894</v>
      </c>
      <c r="BY647" s="53">
        <v>50</v>
      </c>
      <c r="BZ647" s="83">
        <v>46191</v>
      </c>
      <c r="CA647" s="53"/>
      <c r="CB647" s="53"/>
    </row>
    <row r="648" spans="3:80" ht="14.25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0"/>
        <v>0</v>
      </c>
      <c r="M648" s="26">
        <f t="shared" si="63"/>
        <v>1000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67" t="e">
        <f>SUMIFS([1]Up!$J:$J,[1]Up!$D:$D,D648)</f>
        <v>#VALUE!</v>
      </c>
      <c r="BR648" s="82"/>
      <c r="BS648" s="82" t="str">
        <f t="shared" si="61"/>
        <v/>
      </c>
      <c r="BT648" s="53" t="str">
        <f t="shared" si="62"/>
        <v/>
      </c>
      <c r="BU648" s="53" t="s">
        <v>75</v>
      </c>
      <c r="BV648" s="53"/>
      <c r="BW648" s="53"/>
      <c r="BX648" s="53"/>
      <c r="BY648" s="53"/>
      <c r="BZ648" s="83"/>
      <c r="CA648" s="53"/>
      <c r="CB648" s="53"/>
    </row>
    <row r="649" spans="3:80" ht="14.25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0"/>
        <v>1</v>
      </c>
      <c r="M649" s="26">
        <f t="shared" si="63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67" t="e">
        <f>SUMIFS([1]Up!$J:$J,[1]Up!$D:$D,D649)</f>
        <v>#VALUE!</v>
      </c>
      <c r="BR649" s="82"/>
      <c r="BS649" s="82" t="str">
        <f t="shared" si="61"/>
        <v>PL12</v>
      </c>
      <c r="BT649" s="53" t="str">
        <f t="shared" si="62"/>
        <v/>
      </c>
      <c r="BU649" s="53" t="s">
        <v>50</v>
      </c>
      <c r="BV649" s="53" t="s">
        <v>3922</v>
      </c>
      <c r="BW649" s="53"/>
      <c r="BX649" s="53" t="s">
        <v>3923</v>
      </c>
      <c r="BY649" s="53">
        <v>1</v>
      </c>
      <c r="BZ649" s="83">
        <v>46191</v>
      </c>
      <c r="CA649" s="53"/>
      <c r="CB649" s="53"/>
    </row>
    <row r="650" spans="3:80" ht="14.25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0"/>
        <v>2</v>
      </c>
      <c r="M650" s="26">
        <f t="shared" si="63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67" t="e">
        <f>SUMIFS([1]Up!$J:$J,[1]Up!$D:$D,D650)</f>
        <v>#VALUE!</v>
      </c>
      <c r="BR650" s="82"/>
      <c r="BS650" s="82" t="str">
        <f t="shared" si="61"/>
        <v>PL25</v>
      </c>
      <c r="BT650" s="53" t="str">
        <f t="shared" si="62"/>
        <v/>
      </c>
      <c r="BU650" s="53" t="s">
        <v>50</v>
      </c>
      <c r="BV650" s="53" t="s">
        <v>3926</v>
      </c>
      <c r="BW650" s="53"/>
      <c r="BX650" s="53" t="s">
        <v>3927</v>
      </c>
      <c r="BY650" s="53">
        <v>2</v>
      </c>
      <c r="BZ650" s="83">
        <v>46191</v>
      </c>
      <c r="CA650" s="53"/>
      <c r="CB650" s="53"/>
    </row>
    <row r="651" spans="3:80" ht="14.25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0"/>
        <v>4</v>
      </c>
      <c r="M651" s="26">
        <f t="shared" si="63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67" t="e">
        <f>SUMIFS([1]Up!$J:$J,[1]Up!$D:$D,D651)</f>
        <v>#VALUE!</v>
      </c>
      <c r="BR651" s="82"/>
      <c r="BS651" s="82" t="str">
        <f t="shared" si="61"/>
        <v>PL25</v>
      </c>
      <c r="BT651" s="53" t="str">
        <f t="shared" si="62"/>
        <v/>
      </c>
      <c r="BU651" s="53" t="s">
        <v>50</v>
      </c>
      <c r="BV651" s="53" t="s">
        <v>3926</v>
      </c>
      <c r="BW651" s="53"/>
      <c r="BX651" s="53" t="s">
        <v>3927</v>
      </c>
      <c r="BY651" s="53">
        <v>4</v>
      </c>
      <c r="BZ651" s="83">
        <v>46191</v>
      </c>
      <c r="CA651" s="53"/>
      <c r="CB651" s="53"/>
    </row>
    <row r="652" spans="3:80" ht="14.25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0"/>
        <v>1</v>
      </c>
      <c r="M652" s="26">
        <f t="shared" si="63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67" t="e">
        <f>SUMIFS([1]Up!$J:$J,[1]Up!$D:$D,D652)</f>
        <v>#VALUE!</v>
      </c>
      <c r="BR652" s="82"/>
      <c r="BS652" s="82" t="str">
        <f t="shared" si="61"/>
        <v>PL6</v>
      </c>
      <c r="BT652" s="53" t="str">
        <f t="shared" si="62"/>
        <v/>
      </c>
      <c r="BU652" s="53" t="s">
        <v>50</v>
      </c>
      <c r="BV652" s="84" t="s">
        <v>3916</v>
      </c>
      <c r="BW652" s="53"/>
      <c r="BX652" s="53" t="s">
        <v>3917</v>
      </c>
      <c r="BY652" s="53">
        <v>1</v>
      </c>
      <c r="BZ652" s="83">
        <v>46191</v>
      </c>
      <c r="CA652" s="53"/>
      <c r="CB652" s="53"/>
    </row>
    <row r="653" spans="3:80" ht="14.25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0"/>
        <v>1</v>
      </c>
      <c r="M653" s="26">
        <f t="shared" si="63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67" t="e">
        <f>SUMIFS([1]Up!$J:$J,[1]Up!$D:$D,D653)</f>
        <v>#VALUE!</v>
      </c>
      <c r="BR653" s="82"/>
      <c r="BS653" s="82" t="str">
        <f t="shared" si="61"/>
        <v>PL6</v>
      </c>
      <c r="BT653" s="53" t="str">
        <f t="shared" si="62"/>
        <v/>
      </c>
      <c r="BU653" s="53" t="s">
        <v>50</v>
      </c>
      <c r="BV653" s="84" t="s">
        <v>3916</v>
      </c>
      <c r="BW653" s="53"/>
      <c r="BX653" s="53" t="s">
        <v>3917</v>
      </c>
      <c r="BY653" s="53">
        <v>1</v>
      </c>
      <c r="BZ653" s="83">
        <v>46191</v>
      </c>
      <c r="CA653" s="53"/>
      <c r="CB653" s="53"/>
    </row>
    <row r="654" spans="3:80" ht="14.25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0"/>
        <v>1</v>
      </c>
      <c r="M654" s="26">
        <f t="shared" si="63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67" t="e">
        <f>SUMIFS([1]Up!$J:$J,[1]Up!$D:$D,D654)</f>
        <v>#VALUE!</v>
      </c>
      <c r="BR654" s="82" t="s">
        <v>4094</v>
      </c>
      <c r="BS654" s="82" t="str">
        <f t="shared" si="61"/>
        <v>PL6</v>
      </c>
      <c r="BT654" s="53" t="str">
        <f t="shared" si="62"/>
        <v>Thừa 2</v>
      </c>
      <c r="BU654" s="53" t="s">
        <v>61</v>
      </c>
      <c r="BV654" s="53"/>
      <c r="BW654" s="53"/>
      <c r="BX654" s="53" t="s">
        <v>1681</v>
      </c>
      <c r="BY654" s="53">
        <v>1</v>
      </c>
      <c r="BZ654" s="83"/>
      <c r="CA654" s="53"/>
      <c r="CB654" s="53"/>
    </row>
    <row r="655" spans="3:80" ht="14.25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0"/>
        <v>40</v>
      </c>
      <c r="M655" s="26">
        <f t="shared" si="63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-75</v>
      </c>
      <c r="BQ655" s="67" t="e">
        <f>SUMIFS([1]Up!$J:$J,[1]Up!$D:$D,D655)</f>
        <v>#VALUE!</v>
      </c>
      <c r="BR655" s="82"/>
      <c r="BS655" s="82" t="str">
        <f t="shared" si="61"/>
        <v/>
      </c>
      <c r="BT655" s="53" t="str">
        <f t="shared" si="62"/>
        <v/>
      </c>
      <c r="BU655" s="53" t="s">
        <v>50</v>
      </c>
      <c r="BV655" s="53" t="s">
        <v>3934</v>
      </c>
      <c r="BW655" s="53"/>
      <c r="BX655" s="53" t="s">
        <v>3938</v>
      </c>
      <c r="BY655" s="53">
        <v>40</v>
      </c>
      <c r="BZ655" s="83">
        <v>46192</v>
      </c>
      <c r="CA655" s="53"/>
      <c r="CB655" s="53"/>
    </row>
    <row r="656" spans="3:80" ht="14.25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0"/>
        <v>40</v>
      </c>
      <c r="M656" s="26">
        <f t="shared" si="63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f>-20-20-18</f>
        <v>-58</v>
      </c>
      <c r="BQ656" s="67" t="e">
        <f>SUMIFS([1]Up!$J:$J,[1]Up!$D:$D,D656)</f>
        <v>#VALUE!</v>
      </c>
      <c r="BR656" s="82"/>
      <c r="BS656" s="82" t="str">
        <f t="shared" si="61"/>
        <v/>
      </c>
      <c r="BT656" s="53" t="str">
        <f t="shared" si="62"/>
        <v/>
      </c>
      <c r="BU656" s="53" t="s">
        <v>50</v>
      </c>
      <c r="BV656" s="53" t="s">
        <v>3934</v>
      </c>
      <c r="BW656" s="53"/>
      <c r="BX656" s="53" t="s">
        <v>3938</v>
      </c>
      <c r="BY656" s="53">
        <v>40</v>
      </c>
      <c r="BZ656" s="83">
        <v>46192</v>
      </c>
      <c r="CA656" s="53"/>
      <c r="CB656" s="53"/>
    </row>
    <row r="657" spans="3:80" ht="14.25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0"/>
        <v>5</v>
      </c>
      <c r="M657" s="26">
        <f t="shared" si="63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67" t="e">
        <f>SUMIFS([1]Up!$J:$J,[1]Up!$D:$D,D657)</f>
        <v>#VALUE!</v>
      </c>
      <c r="BR657" s="82"/>
      <c r="BS657" s="82" t="str">
        <f t="shared" si="61"/>
        <v/>
      </c>
      <c r="BT657" s="53" t="str">
        <f t="shared" si="62"/>
        <v/>
      </c>
      <c r="BU657" s="53" t="s">
        <v>50</v>
      </c>
      <c r="BV657" s="53" t="s">
        <v>3930</v>
      </c>
      <c r="BW657" s="53"/>
      <c r="BX657" s="53" t="s">
        <v>3931</v>
      </c>
      <c r="BY657" s="53">
        <v>5</v>
      </c>
      <c r="BZ657" s="83">
        <v>46192</v>
      </c>
      <c r="CA657" s="53"/>
      <c r="CB657" s="53"/>
    </row>
    <row r="658" spans="3:80" ht="14.25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0"/>
        <v>0.91289463674400917</v>
      </c>
      <c r="M658" s="26">
        <f t="shared" si="63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67" t="e">
        <f>SUMIFS([1]Up!$J:$J,[1]Up!$D:$D,D658)</f>
        <v>#VALUE!</v>
      </c>
      <c r="BR658" s="82" t="s">
        <v>4095</v>
      </c>
      <c r="BS658" s="82" t="str">
        <f t="shared" si="61"/>
        <v/>
      </c>
      <c r="BT658" s="53" t="str">
        <f t="shared" si="62"/>
        <v/>
      </c>
      <c r="BU658" s="53" t="s">
        <v>50</v>
      </c>
      <c r="BV658" s="53"/>
      <c r="BW658" s="53"/>
      <c r="BX658" s="53" t="s">
        <v>1681</v>
      </c>
      <c r="BY658" s="53">
        <v>1</v>
      </c>
      <c r="BZ658" s="83"/>
      <c r="CA658" s="53"/>
      <c r="CB658" s="53"/>
    </row>
    <row r="659" spans="3:80" ht="14.25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0"/>
        <v>1</v>
      </c>
      <c r="M659" s="26">
        <f t="shared" si="63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67" t="e">
        <f>SUMIFS([1]Up!$J:$J,[1]Up!$D:$D,D659)</f>
        <v>#VALUE!</v>
      </c>
      <c r="BR659" s="82"/>
      <c r="BS659" s="82" t="str">
        <f t="shared" si="61"/>
        <v/>
      </c>
      <c r="BT659" s="53" t="str">
        <f t="shared" si="62"/>
        <v/>
      </c>
      <c r="BU659" s="53" t="s">
        <v>50</v>
      </c>
      <c r="BV659" s="53" t="s">
        <v>3934</v>
      </c>
      <c r="BW659" s="53"/>
      <c r="BX659" s="53" t="s">
        <v>3935</v>
      </c>
      <c r="BY659" s="53">
        <v>1</v>
      </c>
      <c r="BZ659" s="83">
        <v>46192</v>
      </c>
      <c r="CA659" s="53"/>
      <c r="CB659" s="53"/>
    </row>
    <row r="660" spans="3:80" ht="14.25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0"/>
        <v>15</v>
      </c>
      <c r="M660" s="26">
        <f t="shared" si="63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67" t="e">
        <f>SUMIFS([1]Up!$J:$J,[1]Up!$D:$D,D660)</f>
        <v>#VALUE!</v>
      </c>
      <c r="BR660" s="82"/>
      <c r="BS660" s="82" t="str">
        <f t="shared" si="61"/>
        <v/>
      </c>
      <c r="BT660" s="53" t="str">
        <f t="shared" si="62"/>
        <v/>
      </c>
      <c r="BU660" s="53" t="s">
        <v>50</v>
      </c>
      <c r="BV660" s="53"/>
      <c r="BW660" s="53"/>
      <c r="BX660" s="53" t="s">
        <v>1681</v>
      </c>
      <c r="BY660" s="53">
        <v>15</v>
      </c>
      <c r="BZ660" s="83"/>
      <c r="CA660" s="53"/>
      <c r="CB660" s="53"/>
    </row>
    <row r="661" spans="3:80" ht="14.25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0"/>
        <v>1</v>
      </c>
      <c r="M661" s="26">
        <f t="shared" si="63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67" t="e">
        <f>SUMIFS([1]Up!$J:$J,[1]Up!$D:$D,D661)</f>
        <v>#VALUE!</v>
      </c>
      <c r="BR661" s="82" t="s">
        <v>3808</v>
      </c>
      <c r="BS661" s="82" t="str">
        <f t="shared" si="61"/>
        <v/>
      </c>
      <c r="BT661" s="53" t="str">
        <f t="shared" si="62"/>
        <v/>
      </c>
      <c r="BU661" s="53" t="s">
        <v>50</v>
      </c>
      <c r="BV661" s="53"/>
      <c r="BW661" s="53"/>
      <c r="BX661" s="53" t="s">
        <v>1681</v>
      </c>
      <c r="BY661" s="53">
        <v>1</v>
      </c>
      <c r="BZ661" s="83"/>
      <c r="CA661" s="53"/>
      <c r="CB661" s="53"/>
    </row>
    <row r="662" spans="3:80" ht="14.25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0"/>
        <v>196</v>
      </c>
      <c r="M662" s="26">
        <f t="shared" si="63"/>
        <v>304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67" t="e">
        <f>SUMIFS([1]Up!$J:$J,[1]Up!$D:$D,D662)</f>
        <v>#VALUE!</v>
      </c>
      <c r="BR662" s="82"/>
      <c r="BS662" s="82" t="str">
        <f t="shared" si="61"/>
        <v/>
      </c>
      <c r="BT662" s="53" t="str">
        <f t="shared" si="62"/>
        <v/>
      </c>
      <c r="BU662" s="53" t="s">
        <v>75</v>
      </c>
      <c r="BV662" s="53"/>
      <c r="BW662" s="53"/>
      <c r="BX662" s="53"/>
      <c r="BY662" s="53"/>
      <c r="BZ662" s="83"/>
      <c r="CA662" s="53"/>
      <c r="CB662" s="53"/>
    </row>
    <row r="663" spans="3:80" ht="14.25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0"/>
        <v>500</v>
      </c>
      <c r="M663" s="26">
        <f t="shared" si="63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67" t="e">
        <f>SUMIFS([1]Up!$J:$J,[1]Up!$D:$D,D663)</f>
        <v>#VALUE!</v>
      </c>
      <c r="BR663" s="82"/>
      <c r="BS663" s="82" t="str">
        <f t="shared" si="61"/>
        <v>PL3</v>
      </c>
      <c r="BT663" s="53" t="str">
        <f t="shared" si="62"/>
        <v/>
      </c>
      <c r="BU663" s="53" t="s">
        <v>50</v>
      </c>
      <c r="BV663" s="84" t="s">
        <v>3893</v>
      </c>
      <c r="BW663" s="53"/>
      <c r="BX663" s="53" t="s">
        <v>3894</v>
      </c>
      <c r="BY663" s="53">
        <v>500</v>
      </c>
      <c r="BZ663" s="83">
        <v>46191</v>
      </c>
      <c r="CA663" s="53"/>
      <c r="CB663" s="53"/>
    </row>
    <row r="664" spans="3:80" ht="14.25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0"/>
        <v>50</v>
      </c>
      <c r="M664" s="26">
        <f t="shared" si="63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67" t="e">
        <f>SUMIFS([1]Up!$J:$J,[1]Up!$D:$D,D664)</f>
        <v>#VALUE!</v>
      </c>
      <c r="BR664" s="82"/>
      <c r="BS664" s="82" t="str">
        <f t="shared" si="61"/>
        <v>PL3</v>
      </c>
      <c r="BT664" s="53" t="str">
        <f t="shared" si="62"/>
        <v/>
      </c>
      <c r="BU664" s="53" t="s">
        <v>50</v>
      </c>
      <c r="BV664" s="84" t="s">
        <v>3893</v>
      </c>
      <c r="BW664" s="53"/>
      <c r="BX664" s="53" t="s">
        <v>3894</v>
      </c>
      <c r="BY664" s="53">
        <v>50</v>
      </c>
      <c r="BZ664" s="83">
        <v>46191</v>
      </c>
      <c r="CA664" s="53"/>
      <c r="CB664" s="53"/>
    </row>
    <row r="665" spans="3:80" ht="14.25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0"/>
        <v>0</v>
      </c>
      <c r="M665" s="26">
        <f t="shared" si="63"/>
        <v>1000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67" t="e">
        <f>SUMIFS([1]Up!$J:$J,[1]Up!$D:$D,D665)</f>
        <v>#VALUE!</v>
      </c>
      <c r="BR665" s="82"/>
      <c r="BS665" s="82" t="str">
        <f t="shared" si="61"/>
        <v/>
      </c>
      <c r="BT665" s="53" t="str">
        <f t="shared" si="62"/>
        <v/>
      </c>
      <c r="BU665" s="53" t="s">
        <v>75</v>
      </c>
      <c r="BV665" s="53"/>
      <c r="BW665" s="53"/>
      <c r="BX665" s="53"/>
      <c r="BY665" s="53"/>
      <c r="BZ665" s="83"/>
      <c r="CA665" s="53"/>
      <c r="CB665" s="53"/>
    </row>
    <row r="666" spans="3:80" ht="14.25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0"/>
        <v>1</v>
      </c>
      <c r="M666" s="26">
        <f t="shared" si="63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67" t="e">
        <f>SUMIFS([1]Up!$J:$J,[1]Up!$D:$D,D666)</f>
        <v>#VALUE!</v>
      </c>
      <c r="BR666" s="82"/>
      <c r="BS666" s="82" t="str">
        <f t="shared" si="61"/>
        <v>PL12</v>
      </c>
      <c r="BT666" s="53" t="str">
        <f t="shared" si="62"/>
        <v/>
      </c>
      <c r="BU666" s="53" t="s">
        <v>50</v>
      </c>
      <c r="BV666" s="53" t="s">
        <v>3922</v>
      </c>
      <c r="BW666" s="53"/>
      <c r="BX666" s="53" t="s">
        <v>3923</v>
      </c>
      <c r="BY666" s="53">
        <v>1</v>
      </c>
      <c r="BZ666" s="83">
        <v>46191</v>
      </c>
      <c r="CA666" s="53"/>
      <c r="CB666" s="53"/>
    </row>
    <row r="667" spans="3:80" ht="14.25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0"/>
        <v>4</v>
      </c>
      <c r="M667" s="26">
        <f t="shared" si="63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67" t="e">
        <f>SUMIFS([1]Up!$J:$J,[1]Up!$D:$D,D667)</f>
        <v>#VALUE!</v>
      </c>
      <c r="BR667" s="82"/>
      <c r="BS667" s="82" t="str">
        <f t="shared" si="61"/>
        <v>PL25</v>
      </c>
      <c r="BT667" s="53" t="str">
        <f t="shared" si="62"/>
        <v/>
      </c>
      <c r="BU667" s="53" t="s">
        <v>50</v>
      </c>
      <c r="BV667" s="53" t="s">
        <v>3926</v>
      </c>
      <c r="BW667" s="53"/>
      <c r="BX667" s="53" t="s">
        <v>3927</v>
      </c>
      <c r="BY667" s="53">
        <v>4</v>
      </c>
      <c r="BZ667" s="83">
        <v>46191</v>
      </c>
      <c r="CA667" s="53"/>
      <c r="CB667" s="53"/>
    </row>
    <row r="668" spans="3:80" ht="14.25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0"/>
        <v>4</v>
      </c>
      <c r="M668" s="26">
        <f t="shared" si="63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67" t="e">
        <f>SUMIFS([1]Up!$J:$J,[1]Up!$D:$D,D668)</f>
        <v>#VALUE!</v>
      </c>
      <c r="BR668" s="82"/>
      <c r="BS668" s="82" t="str">
        <f t="shared" si="61"/>
        <v>PL25</v>
      </c>
      <c r="BT668" s="53" t="str">
        <f t="shared" si="62"/>
        <v/>
      </c>
      <c r="BU668" s="53" t="s">
        <v>50</v>
      </c>
      <c r="BV668" s="53" t="s">
        <v>3926</v>
      </c>
      <c r="BW668" s="53"/>
      <c r="BX668" s="53" t="s">
        <v>3927</v>
      </c>
      <c r="BY668" s="53">
        <v>4</v>
      </c>
      <c r="BZ668" s="83">
        <v>46191</v>
      </c>
      <c r="CA668" s="53"/>
      <c r="CB668" s="53"/>
    </row>
    <row r="669" spans="3:80" ht="14.25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0"/>
        <v>2</v>
      </c>
      <c r="M669" s="26">
        <f t="shared" si="63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67" t="e">
        <f>SUMIFS([1]Up!$J:$J,[1]Up!$D:$D,D669)</f>
        <v>#VALUE!</v>
      </c>
      <c r="BR669" s="82"/>
      <c r="BS669" s="82" t="str">
        <f t="shared" si="61"/>
        <v>PL6</v>
      </c>
      <c r="BT669" s="53" t="str">
        <f t="shared" si="62"/>
        <v/>
      </c>
      <c r="BU669" s="53" t="s">
        <v>50</v>
      </c>
      <c r="BV669" s="84" t="s">
        <v>3916</v>
      </c>
      <c r="BW669" s="53"/>
      <c r="BX669" s="53" t="s">
        <v>3917</v>
      </c>
      <c r="BY669" s="53">
        <v>2</v>
      </c>
      <c r="BZ669" s="83">
        <v>46191</v>
      </c>
      <c r="CA669" s="53"/>
      <c r="CB669" s="53"/>
    </row>
    <row r="670" spans="3:80" ht="14.25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4">MIN(SUM(N670:BP670),I670)</f>
        <v>5</v>
      </c>
      <c r="M670" s="26">
        <f t="shared" si="63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67" t="e">
        <f>SUMIFS([1]Up!$J:$J,[1]Up!$D:$D,D670)</f>
        <v>#VALUE!</v>
      </c>
      <c r="BR670" s="82"/>
      <c r="BS670" s="82" t="str">
        <f t="shared" ref="BS670:BS733" si="65">IFERROR(IF(C670="Plate",LEFT(E670,FIND("*",E670,1)-1),""),IF(C670="Plate",LEFT(E670,FIND("x",E670,1)-1),""))</f>
        <v/>
      </c>
      <c r="BT670" s="53" t="str">
        <f t="shared" ref="BT670:BT733" si="66">IF(ROUND(SUM(N670:BP670)-I670,0)&gt;0,"Thừa "&amp;SUM(N670:BP670)-I670,"")</f>
        <v/>
      </c>
      <c r="BU670" s="53" t="s">
        <v>50</v>
      </c>
      <c r="BV670" s="53" t="s">
        <v>3930</v>
      </c>
      <c r="BW670" s="53"/>
      <c r="BX670" s="53" t="s">
        <v>3931</v>
      </c>
      <c r="BY670" s="53">
        <v>5</v>
      </c>
      <c r="BZ670" s="83">
        <v>46192</v>
      </c>
      <c r="CA670" s="53"/>
      <c r="CB670" s="53"/>
    </row>
    <row r="671" spans="3:80" ht="14.25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3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67" t="e">
        <f>SUMIFS([1]Up!$J:$J,[1]Up!$D:$D,D671)</f>
        <v>#VALUE!</v>
      </c>
      <c r="BR671" s="82"/>
      <c r="BS671" s="82" t="str">
        <f t="shared" si="65"/>
        <v/>
      </c>
      <c r="BT671" s="53" t="str">
        <f t="shared" si="66"/>
        <v/>
      </c>
      <c r="BU671" s="53" t="s">
        <v>50</v>
      </c>
      <c r="BV671" s="53" t="s">
        <v>3934</v>
      </c>
      <c r="BW671" s="53"/>
      <c r="BX671" s="53" t="s">
        <v>3938</v>
      </c>
      <c r="BY671" s="53">
        <v>40</v>
      </c>
      <c r="BZ671" s="83">
        <v>46192</v>
      </c>
      <c r="CA671" s="53"/>
      <c r="CB671" s="53"/>
    </row>
    <row r="672" spans="3:80" ht="14.25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4"/>
        <v>40</v>
      </c>
      <c r="M672" s="26">
        <f t="shared" si="63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67" t="e">
        <f>SUMIFS([1]Up!$J:$J,[1]Up!$D:$D,D672)</f>
        <v>#VALUE!</v>
      </c>
      <c r="BR672" s="82"/>
      <c r="BS672" s="82" t="str">
        <f t="shared" si="65"/>
        <v/>
      </c>
      <c r="BT672" s="53" t="str">
        <f t="shared" si="66"/>
        <v/>
      </c>
      <c r="BU672" s="53" t="s">
        <v>50</v>
      </c>
      <c r="BV672" s="53" t="s">
        <v>3934</v>
      </c>
      <c r="BW672" s="53"/>
      <c r="BX672" s="53" t="s">
        <v>3938</v>
      </c>
      <c r="BY672" s="53">
        <v>40</v>
      </c>
      <c r="BZ672" s="83">
        <v>46192</v>
      </c>
      <c r="CA672" s="53"/>
      <c r="CB672" s="53"/>
    </row>
    <row r="673" spans="3:80" ht="14.25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4"/>
        <v>2</v>
      </c>
      <c r="M673" s="26">
        <f t="shared" si="63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67" t="e">
        <f>SUMIFS([1]Up!$J:$J,[1]Up!$D:$D,D673)</f>
        <v>#VALUE!</v>
      </c>
      <c r="BR673" s="82" t="s">
        <v>4096</v>
      </c>
      <c r="BS673" s="82" t="str">
        <f t="shared" si="65"/>
        <v/>
      </c>
      <c r="BT673" s="53" t="str">
        <f t="shared" si="66"/>
        <v/>
      </c>
      <c r="BU673" s="53" t="s">
        <v>50</v>
      </c>
      <c r="BV673" s="53"/>
      <c r="BW673" s="53"/>
      <c r="BX673" s="53" t="s">
        <v>1681</v>
      </c>
      <c r="BY673" s="53">
        <v>2</v>
      </c>
      <c r="BZ673" s="83"/>
      <c r="CA673" s="53"/>
      <c r="CB673" s="53"/>
    </row>
    <row r="674" spans="3:80" ht="14.25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4"/>
        <v>1</v>
      </c>
      <c r="M674" s="26">
        <f t="shared" si="63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67" t="e">
        <f>SUMIFS([1]Up!$J:$J,[1]Up!$D:$D,D674)</f>
        <v>#VALUE!</v>
      </c>
      <c r="BR674" s="82"/>
      <c r="BS674" s="82" t="str">
        <f t="shared" si="65"/>
        <v/>
      </c>
      <c r="BT674" s="53" t="str">
        <f t="shared" si="66"/>
        <v/>
      </c>
      <c r="BU674" s="53" t="s">
        <v>50</v>
      </c>
      <c r="BV674" s="53" t="s">
        <v>3934</v>
      </c>
      <c r="BW674" s="53"/>
      <c r="BX674" s="53" t="s">
        <v>3935</v>
      </c>
      <c r="BY674" s="53">
        <v>1</v>
      </c>
      <c r="BZ674" s="83">
        <v>46192</v>
      </c>
      <c r="CA674" s="53"/>
      <c r="CB674" s="53"/>
    </row>
    <row r="675" spans="3:80" ht="14.25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4"/>
        <v>15</v>
      </c>
      <c r="M675" s="26">
        <f t="shared" si="63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67" t="e">
        <f>SUMIFS([1]Up!$J:$J,[1]Up!$D:$D,D675)</f>
        <v>#VALUE!</v>
      </c>
      <c r="BR675" s="82" t="s">
        <v>4102</v>
      </c>
      <c r="BS675" s="82" t="str">
        <f t="shared" si="65"/>
        <v/>
      </c>
      <c r="BT675" s="53" t="str">
        <f t="shared" si="66"/>
        <v/>
      </c>
      <c r="BU675" s="53" t="s">
        <v>50</v>
      </c>
      <c r="BV675" s="53"/>
      <c r="BW675" s="53"/>
      <c r="BX675" s="53" t="s">
        <v>1681</v>
      </c>
      <c r="BY675" s="53">
        <v>15</v>
      </c>
      <c r="BZ675" s="83"/>
      <c r="CA675" s="53"/>
      <c r="CB675" s="53"/>
    </row>
    <row r="676" spans="3:80" ht="14.25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4"/>
        <v>0</v>
      </c>
      <c r="M676" s="26">
        <f t="shared" si="63"/>
        <v>500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67" t="e">
        <f>SUMIFS([1]Up!$J:$J,[1]Up!$D:$D,D676)</f>
        <v>#VALUE!</v>
      </c>
      <c r="BR676" s="82"/>
      <c r="BS676" s="82" t="str">
        <f t="shared" si="65"/>
        <v/>
      </c>
      <c r="BT676" s="53" t="str">
        <f t="shared" si="66"/>
        <v/>
      </c>
      <c r="BU676" s="53" t="s">
        <v>75</v>
      </c>
      <c r="BV676" s="53"/>
      <c r="BW676" s="53"/>
      <c r="BX676" s="53"/>
      <c r="BY676" s="53"/>
      <c r="BZ676" s="83"/>
      <c r="CA676" s="53"/>
      <c r="CB676" s="53"/>
    </row>
    <row r="677" spans="3:80" ht="14.25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4"/>
        <v>500</v>
      </c>
      <c r="M677" s="26">
        <f t="shared" si="63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67" t="e">
        <f>SUMIFS([1]Up!$J:$J,[1]Up!$D:$D,D677)</f>
        <v>#VALUE!</v>
      </c>
      <c r="BR677" s="82"/>
      <c r="BS677" s="82" t="str">
        <f t="shared" si="65"/>
        <v>PL3</v>
      </c>
      <c r="BT677" s="53" t="str">
        <f t="shared" si="66"/>
        <v/>
      </c>
      <c r="BU677" s="53" t="s">
        <v>50</v>
      </c>
      <c r="BV677" s="84" t="s">
        <v>3893</v>
      </c>
      <c r="BW677" s="53"/>
      <c r="BX677" s="53" t="s">
        <v>3894</v>
      </c>
      <c r="BY677" s="53">
        <v>500</v>
      </c>
      <c r="BZ677" s="83">
        <v>46191</v>
      </c>
      <c r="CA677" s="53"/>
      <c r="CB677" s="53"/>
    </row>
    <row r="678" spans="3:80" ht="14.25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4"/>
        <v>9</v>
      </c>
      <c r="M678" s="26">
        <f t="shared" si="63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67" t="e">
        <f>SUMIFS([1]Up!$J:$J,[1]Up!$D:$D,D678)</f>
        <v>#VALUE!</v>
      </c>
      <c r="BR678" s="82"/>
      <c r="BS678" s="82" t="str">
        <f t="shared" si="65"/>
        <v>PL2.6</v>
      </c>
      <c r="BT678" s="53" t="str">
        <f t="shared" si="66"/>
        <v/>
      </c>
      <c r="BU678" s="53" t="s">
        <v>61</v>
      </c>
      <c r="BV678" s="84" t="s">
        <v>3877</v>
      </c>
      <c r="BW678" s="53"/>
      <c r="BX678" s="53" t="s">
        <v>3878</v>
      </c>
      <c r="BY678" s="53">
        <v>9</v>
      </c>
      <c r="BZ678" s="83">
        <v>46191</v>
      </c>
      <c r="CA678" s="53"/>
      <c r="CB678" s="53"/>
    </row>
    <row r="679" spans="3:80" ht="14.25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4"/>
        <v>1</v>
      </c>
      <c r="M679" s="26">
        <f t="shared" si="63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67" t="e">
        <f>SUMIFS([1]Up!$J:$J,[1]Up!$D:$D,D679)</f>
        <v>#VALUE!</v>
      </c>
      <c r="BR679" s="82"/>
      <c r="BS679" s="82" t="str">
        <f t="shared" si="65"/>
        <v>PL2.6</v>
      </c>
      <c r="BT679" s="53" t="str">
        <f t="shared" si="66"/>
        <v/>
      </c>
      <c r="BU679" s="53" t="s">
        <v>61</v>
      </c>
      <c r="BV679" s="84" t="s">
        <v>3877</v>
      </c>
      <c r="BW679" s="53"/>
      <c r="BX679" s="53" t="s">
        <v>3878</v>
      </c>
      <c r="BY679" s="53">
        <v>1</v>
      </c>
      <c r="BZ679" s="83">
        <v>46191</v>
      </c>
      <c r="CA679" s="53"/>
      <c r="CB679" s="53"/>
    </row>
    <row r="680" spans="3:80" ht="14.25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4"/>
        <v>0</v>
      </c>
      <c r="M680" s="26">
        <f t="shared" si="63"/>
        <v>1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67" t="e">
        <f>SUMIFS([1]Up!$J:$J,[1]Up!$D:$D,D680)</f>
        <v>#VALUE!</v>
      </c>
      <c r="BR680" s="82"/>
      <c r="BS680" s="82" t="str">
        <f t="shared" si="65"/>
        <v>PL1.5</v>
      </c>
      <c r="BT680" s="53" t="str">
        <f t="shared" si="66"/>
        <v/>
      </c>
      <c r="BU680" s="53" t="s">
        <v>61</v>
      </c>
      <c r="BV680" s="84" t="s">
        <v>3883</v>
      </c>
      <c r="BW680" s="53"/>
      <c r="BX680" s="53" t="s">
        <v>3884</v>
      </c>
      <c r="BY680" s="53">
        <v>1</v>
      </c>
      <c r="BZ680" s="83">
        <v>46191</v>
      </c>
      <c r="CA680" s="53"/>
      <c r="CB680" s="53"/>
    </row>
    <row r="681" spans="3:80" ht="14.25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4"/>
        <v>0</v>
      </c>
      <c r="M681" s="26">
        <f t="shared" si="63"/>
        <v>21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67" t="e">
        <f>SUMIFS([1]Up!$J:$J,[1]Up!$D:$D,D681)</f>
        <v>#VALUE!</v>
      </c>
      <c r="BR681" s="82"/>
      <c r="BS681" s="82" t="str">
        <f t="shared" si="65"/>
        <v>PL1.5</v>
      </c>
      <c r="BT681" s="53" t="str">
        <f t="shared" si="66"/>
        <v/>
      </c>
      <c r="BU681" s="53" t="s">
        <v>61</v>
      </c>
      <c r="BV681" s="84" t="s">
        <v>3883</v>
      </c>
      <c r="BW681" s="53"/>
      <c r="BX681" s="53" t="s">
        <v>3884</v>
      </c>
      <c r="BY681" s="53">
        <v>21</v>
      </c>
      <c r="BZ681" s="83">
        <v>46191</v>
      </c>
      <c r="CA681" s="53"/>
      <c r="CB681" s="53"/>
    </row>
    <row r="682" spans="3:80" ht="14.25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4"/>
        <v>0</v>
      </c>
      <c r="M682" s="26">
        <f t="shared" si="63"/>
        <v>1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67" t="e">
        <f>SUMIFS([1]Up!$J:$J,[1]Up!$D:$D,D682)</f>
        <v>#VALUE!</v>
      </c>
      <c r="BR682" s="82"/>
      <c r="BS682" s="82" t="str">
        <f t="shared" si="65"/>
        <v>PL1.5</v>
      </c>
      <c r="BT682" s="53" t="str">
        <f t="shared" si="66"/>
        <v/>
      </c>
      <c r="BU682" s="53" t="s">
        <v>61</v>
      </c>
      <c r="BV682" s="84" t="s">
        <v>3883</v>
      </c>
      <c r="BW682" s="53"/>
      <c r="BX682" s="53" t="s">
        <v>3884</v>
      </c>
      <c r="BY682" s="53">
        <v>1</v>
      </c>
      <c r="BZ682" s="83">
        <v>46191</v>
      </c>
      <c r="CA682" s="53"/>
      <c r="CB682" s="53"/>
    </row>
    <row r="683" spans="3:80" ht="14.25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4"/>
        <v>0</v>
      </c>
      <c r="M683" s="26">
        <f t="shared" si="63"/>
        <v>21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67" t="e">
        <f>SUMIFS([1]Up!$J:$J,[1]Up!$D:$D,D683)</f>
        <v>#VALUE!</v>
      </c>
      <c r="BR683" s="82"/>
      <c r="BS683" s="82" t="str">
        <f t="shared" si="65"/>
        <v>PL1.5</v>
      </c>
      <c r="BT683" s="53" t="str">
        <f t="shared" si="66"/>
        <v/>
      </c>
      <c r="BU683" s="53" t="s">
        <v>61</v>
      </c>
      <c r="BV683" s="84" t="s">
        <v>3883</v>
      </c>
      <c r="BW683" s="53"/>
      <c r="BX683" s="53" t="s">
        <v>3884</v>
      </c>
      <c r="BY683" s="53">
        <v>21</v>
      </c>
      <c r="BZ683" s="83">
        <v>46191</v>
      </c>
      <c r="CA683" s="53"/>
      <c r="CB683" s="53"/>
    </row>
    <row r="684" spans="3:80" ht="14.25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4"/>
        <v>0</v>
      </c>
      <c r="M684" s="26">
        <f t="shared" si="63"/>
        <v>9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67" t="e">
        <f>SUMIFS([1]Up!$J:$J,[1]Up!$D:$D,D684)</f>
        <v>#VALUE!</v>
      </c>
      <c r="BR684" s="82"/>
      <c r="BS684" s="82" t="str">
        <f t="shared" si="65"/>
        <v>PL1.5</v>
      </c>
      <c r="BT684" s="53" t="str">
        <f t="shared" si="66"/>
        <v/>
      </c>
      <c r="BU684" s="53" t="s">
        <v>61</v>
      </c>
      <c r="BV684" s="84" t="s">
        <v>3883</v>
      </c>
      <c r="BW684" s="53"/>
      <c r="BX684" s="53" t="s">
        <v>3884</v>
      </c>
      <c r="BY684" s="53">
        <v>9</v>
      </c>
      <c r="BZ684" s="83">
        <v>46191</v>
      </c>
      <c r="CA684" s="53"/>
      <c r="CB684" s="53"/>
    </row>
    <row r="685" spans="3:80" ht="14.25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4"/>
        <v>0</v>
      </c>
      <c r="M685" s="26">
        <f t="shared" si="63"/>
        <v>1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67" t="e">
        <f>SUMIFS([1]Up!$J:$J,[1]Up!$D:$D,D685)</f>
        <v>#VALUE!</v>
      </c>
      <c r="BR685" s="82"/>
      <c r="BS685" s="82" t="str">
        <f t="shared" si="65"/>
        <v>PL1.5</v>
      </c>
      <c r="BT685" s="53" t="str">
        <f t="shared" si="66"/>
        <v/>
      </c>
      <c r="BU685" s="53" t="s">
        <v>61</v>
      </c>
      <c r="BV685" s="84" t="s">
        <v>3883</v>
      </c>
      <c r="BW685" s="53"/>
      <c r="BX685" s="53" t="s">
        <v>3884</v>
      </c>
      <c r="BY685" s="53">
        <v>1</v>
      </c>
      <c r="BZ685" s="83">
        <v>46191</v>
      </c>
      <c r="CA685" s="53"/>
      <c r="CB685" s="53"/>
    </row>
    <row r="686" spans="3:80" ht="14.25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4"/>
        <v>4</v>
      </c>
      <c r="M686" s="26">
        <f t="shared" si="63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67" t="e">
        <f>SUMIFS([1]Up!$J:$J,[1]Up!$D:$D,D686)</f>
        <v>#VALUE!</v>
      </c>
      <c r="BR686" s="82"/>
      <c r="BS686" s="82" t="str">
        <f t="shared" si="65"/>
        <v>PL10</v>
      </c>
      <c r="BT686" s="53" t="str">
        <f t="shared" si="66"/>
        <v/>
      </c>
      <c r="BU686" s="53" t="s">
        <v>50</v>
      </c>
      <c r="BV686" s="53" t="s">
        <v>3899</v>
      </c>
      <c r="BW686" s="53"/>
      <c r="BX686" s="53" t="s">
        <v>3900</v>
      </c>
      <c r="BY686" s="53">
        <v>4</v>
      </c>
      <c r="BZ686" s="83">
        <v>46191</v>
      </c>
      <c r="CA686" s="53"/>
      <c r="CB686" s="53"/>
    </row>
    <row r="687" spans="3:80" ht="14.25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4"/>
        <v>4</v>
      </c>
      <c r="M687" s="26">
        <f t="shared" si="63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67" t="e">
        <f>SUMIFS([1]Up!$J:$J,[1]Up!$D:$D,D687)</f>
        <v>#VALUE!</v>
      </c>
      <c r="BR687" s="82"/>
      <c r="BS687" s="82" t="str">
        <f t="shared" si="65"/>
        <v>PL10</v>
      </c>
      <c r="BT687" s="53" t="str">
        <f t="shared" si="66"/>
        <v/>
      </c>
      <c r="BU687" s="53" t="s">
        <v>50</v>
      </c>
      <c r="BV687" s="53" t="s">
        <v>3899</v>
      </c>
      <c r="BW687" s="53"/>
      <c r="BX687" s="53" t="s">
        <v>3900</v>
      </c>
      <c r="BY687" s="53">
        <v>4</v>
      </c>
      <c r="BZ687" s="83">
        <v>46191</v>
      </c>
      <c r="CA687" s="53"/>
      <c r="CB687" s="53"/>
    </row>
    <row r="688" spans="3:80" ht="14.25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4"/>
        <v>50</v>
      </c>
      <c r="M688" s="26">
        <f t="shared" si="63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67" t="e">
        <f>SUMIFS([1]Up!$J:$J,[1]Up!$D:$D,D688)</f>
        <v>#VALUE!</v>
      </c>
      <c r="BR688" s="82"/>
      <c r="BS688" s="82" t="str">
        <f t="shared" si="65"/>
        <v>PL3</v>
      </c>
      <c r="BT688" s="53" t="str">
        <f t="shared" si="66"/>
        <v/>
      </c>
      <c r="BU688" s="53" t="s">
        <v>50</v>
      </c>
      <c r="BV688" s="84" t="s">
        <v>3893</v>
      </c>
      <c r="BW688" s="53"/>
      <c r="BX688" s="53" t="s">
        <v>3894</v>
      </c>
      <c r="BY688" s="53">
        <v>50</v>
      </c>
      <c r="BZ688" s="83">
        <v>46191</v>
      </c>
      <c r="CA688" s="53"/>
      <c r="CB688" s="53"/>
    </row>
    <row r="689" spans="3:80" ht="14.25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4"/>
        <v>0</v>
      </c>
      <c r="M689" s="26">
        <f t="shared" si="63"/>
        <v>1000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67" t="e">
        <f>SUMIFS([1]Up!$J:$J,[1]Up!$D:$D,D689)</f>
        <v>#VALUE!</v>
      </c>
      <c r="BR689" s="82"/>
      <c r="BS689" s="82" t="str">
        <f t="shared" si="65"/>
        <v/>
      </c>
      <c r="BT689" s="53" t="str">
        <f t="shared" si="66"/>
        <v/>
      </c>
      <c r="BU689" s="53" t="s">
        <v>75</v>
      </c>
      <c r="BV689" s="53"/>
      <c r="BW689" s="53"/>
      <c r="BX689" s="53"/>
      <c r="BY689" s="53"/>
      <c r="BZ689" s="83"/>
      <c r="CA689" s="53"/>
      <c r="CB689" s="53"/>
    </row>
    <row r="690" spans="3:80" ht="14.25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4"/>
        <v>1</v>
      </c>
      <c r="M690" s="26">
        <f t="shared" si="63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67" t="e">
        <f>SUMIFS([1]Up!$J:$J,[1]Up!$D:$D,D690)</f>
        <v>#VALUE!</v>
      </c>
      <c r="BR690" s="82"/>
      <c r="BS690" s="82" t="str">
        <f t="shared" si="65"/>
        <v>PL12</v>
      </c>
      <c r="BT690" s="53" t="str">
        <f t="shared" si="66"/>
        <v/>
      </c>
      <c r="BU690" s="53" t="s">
        <v>50</v>
      </c>
      <c r="BV690" s="53" t="s">
        <v>3922</v>
      </c>
      <c r="BW690" s="53"/>
      <c r="BX690" s="53" t="s">
        <v>3923</v>
      </c>
      <c r="BY690" s="53">
        <v>1</v>
      </c>
      <c r="BZ690" s="83">
        <v>46191</v>
      </c>
      <c r="CA690" s="53"/>
      <c r="CB690" s="53"/>
    </row>
    <row r="691" spans="3:80" ht="14.25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4"/>
        <v>2</v>
      </c>
      <c r="M691" s="26">
        <f t="shared" si="63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67" t="e">
        <f>SUMIFS([1]Up!$J:$J,[1]Up!$D:$D,D691)</f>
        <v>#VALUE!</v>
      </c>
      <c r="BR691" s="82"/>
      <c r="BS691" s="82" t="str">
        <f t="shared" si="65"/>
        <v>PL25</v>
      </c>
      <c r="BT691" s="53" t="str">
        <f t="shared" si="66"/>
        <v/>
      </c>
      <c r="BU691" s="53" t="s">
        <v>50</v>
      </c>
      <c r="BV691" s="53" t="s">
        <v>3926</v>
      </c>
      <c r="BW691" s="53"/>
      <c r="BX691" s="53" t="s">
        <v>3927</v>
      </c>
      <c r="BY691" s="53">
        <v>2</v>
      </c>
      <c r="BZ691" s="83">
        <v>46191</v>
      </c>
      <c r="CA691" s="53"/>
      <c r="CB691" s="53"/>
    </row>
    <row r="692" spans="3:80" ht="14.25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4"/>
        <v>4</v>
      </c>
      <c r="M692" s="26">
        <f t="shared" si="63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67" t="e">
        <f>SUMIFS([1]Up!$J:$J,[1]Up!$D:$D,D692)</f>
        <v>#VALUE!</v>
      </c>
      <c r="BR692" s="82"/>
      <c r="BS692" s="82" t="str">
        <f t="shared" si="65"/>
        <v>PL25</v>
      </c>
      <c r="BT692" s="53" t="str">
        <f t="shared" si="66"/>
        <v/>
      </c>
      <c r="BU692" s="53" t="s">
        <v>50</v>
      </c>
      <c r="BV692" s="53" t="s">
        <v>3926</v>
      </c>
      <c r="BW692" s="53"/>
      <c r="BX692" s="53" t="s">
        <v>3927</v>
      </c>
      <c r="BY692" s="53">
        <v>4</v>
      </c>
      <c r="BZ692" s="83">
        <v>46191</v>
      </c>
      <c r="CA692" s="53"/>
      <c r="CB692" s="53"/>
    </row>
    <row r="693" spans="3:80" ht="14.25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4"/>
        <v>1</v>
      </c>
      <c r="M693" s="26">
        <f t="shared" si="63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67" t="e">
        <f>SUMIFS([1]Up!$J:$J,[1]Up!$D:$D,D693)</f>
        <v>#VALUE!</v>
      </c>
      <c r="BR693" s="82"/>
      <c r="BS693" s="82" t="str">
        <f t="shared" si="65"/>
        <v>PL6</v>
      </c>
      <c r="BT693" s="53" t="str">
        <f t="shared" si="66"/>
        <v/>
      </c>
      <c r="BU693" s="53" t="s">
        <v>50</v>
      </c>
      <c r="BV693" s="84" t="s">
        <v>3916</v>
      </c>
      <c r="BW693" s="53"/>
      <c r="BX693" s="53" t="s">
        <v>3917</v>
      </c>
      <c r="BY693" s="53">
        <v>1</v>
      </c>
      <c r="BZ693" s="83">
        <v>46191</v>
      </c>
      <c r="CA693" s="53"/>
      <c r="CB693" s="53"/>
    </row>
    <row r="694" spans="3:80" ht="14.25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4"/>
        <v>1</v>
      </c>
      <c r="M694" s="26">
        <f t="shared" si="63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67" t="e">
        <f>SUMIFS([1]Up!$J:$J,[1]Up!$D:$D,D694)</f>
        <v>#VALUE!</v>
      </c>
      <c r="BR694" s="82"/>
      <c r="BS694" s="82" t="str">
        <f t="shared" si="65"/>
        <v>PL6</v>
      </c>
      <c r="BT694" s="53" t="str">
        <f t="shared" si="66"/>
        <v/>
      </c>
      <c r="BU694" s="53" t="s">
        <v>50</v>
      </c>
      <c r="BV694" s="84" t="s">
        <v>3916</v>
      </c>
      <c r="BW694" s="53"/>
      <c r="BX694" s="53" t="s">
        <v>3917</v>
      </c>
      <c r="BY694" s="53">
        <v>1</v>
      </c>
      <c r="BZ694" s="83">
        <v>46191</v>
      </c>
      <c r="CA694" s="53"/>
      <c r="CB694" s="53"/>
    </row>
    <row r="695" spans="3:80" ht="14.25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4"/>
        <v>1</v>
      </c>
      <c r="M695" s="26">
        <f t="shared" si="63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67" t="e">
        <f>SUMIFS([1]Up!$J:$J,[1]Up!$D:$D,D695)</f>
        <v>#VALUE!</v>
      </c>
      <c r="BR695" s="82" t="s">
        <v>4094</v>
      </c>
      <c r="BS695" s="82" t="str">
        <f t="shared" si="65"/>
        <v>PL6</v>
      </c>
      <c r="BT695" s="53" t="str">
        <f t="shared" si="66"/>
        <v>Thừa 2</v>
      </c>
      <c r="BU695" s="53" t="s">
        <v>61</v>
      </c>
      <c r="BV695" s="53"/>
      <c r="BW695" s="53"/>
      <c r="BX695" s="53" t="s">
        <v>1681</v>
      </c>
      <c r="BY695" s="53">
        <v>1</v>
      </c>
      <c r="BZ695" s="83"/>
      <c r="CA695" s="53"/>
      <c r="CB695" s="53"/>
    </row>
    <row r="696" spans="3:80" ht="14.25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4"/>
        <v>35</v>
      </c>
      <c r="M696" s="26">
        <f t="shared" si="63"/>
        <v>5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67" t="e">
        <f>SUMIFS([1]Up!$J:$J,[1]Up!$D:$D,D696)</f>
        <v>#VALUE!</v>
      </c>
      <c r="BR696" s="82"/>
      <c r="BS696" s="82" t="str">
        <f t="shared" si="65"/>
        <v/>
      </c>
      <c r="BT696" s="53" t="str">
        <f t="shared" si="66"/>
        <v/>
      </c>
      <c r="BU696" s="53" t="s">
        <v>50</v>
      </c>
      <c r="BV696" s="53" t="s">
        <v>3934</v>
      </c>
      <c r="BW696" s="53"/>
      <c r="BX696" s="53" t="s">
        <v>3938</v>
      </c>
      <c r="BY696" s="53">
        <v>40</v>
      </c>
      <c r="BZ696" s="83">
        <v>46192</v>
      </c>
      <c r="CA696" s="53"/>
      <c r="CB696" s="53"/>
    </row>
    <row r="697" spans="3:80" ht="14.25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4"/>
        <v>40</v>
      </c>
      <c r="M697" s="26">
        <f t="shared" si="63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67" t="e">
        <f>SUMIFS([1]Up!$J:$J,[1]Up!$D:$D,D697)</f>
        <v>#VALUE!</v>
      </c>
      <c r="BR697" s="82" t="s">
        <v>4102</v>
      </c>
      <c r="BS697" s="82" t="str">
        <f t="shared" si="65"/>
        <v/>
      </c>
      <c r="BT697" s="53" t="str">
        <f t="shared" si="66"/>
        <v/>
      </c>
      <c r="BU697" s="53" t="s">
        <v>50</v>
      </c>
      <c r="BV697" s="53" t="s">
        <v>3934</v>
      </c>
      <c r="BW697" s="53"/>
      <c r="BX697" s="53" t="s">
        <v>3938</v>
      </c>
      <c r="BY697" s="53">
        <v>40</v>
      </c>
      <c r="BZ697" s="83">
        <v>46192</v>
      </c>
      <c r="CA697" s="53"/>
      <c r="CB697" s="53"/>
    </row>
    <row r="698" spans="3:80" ht="14.25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4"/>
        <v>5</v>
      </c>
      <c r="M698" s="26">
        <f t="shared" si="63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67" t="e">
        <f>SUMIFS([1]Up!$J:$J,[1]Up!$D:$D,D698)</f>
        <v>#VALUE!</v>
      </c>
      <c r="BR698" s="82"/>
      <c r="BS698" s="82" t="str">
        <f t="shared" si="65"/>
        <v/>
      </c>
      <c r="BT698" s="53" t="str">
        <f t="shared" si="66"/>
        <v/>
      </c>
      <c r="BU698" s="53" t="s">
        <v>50</v>
      </c>
      <c r="BV698" s="53" t="s">
        <v>3930</v>
      </c>
      <c r="BW698" s="53"/>
      <c r="BX698" s="53" t="s">
        <v>3931</v>
      </c>
      <c r="BY698" s="53">
        <v>5</v>
      </c>
      <c r="BZ698" s="83">
        <v>46192</v>
      </c>
      <c r="CA698" s="53"/>
      <c r="CB698" s="53"/>
    </row>
    <row r="699" spans="3:80" ht="14.25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4"/>
        <v>1</v>
      </c>
      <c r="M699" s="26">
        <f t="shared" si="63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67" t="e">
        <f>SUMIFS([1]Up!$J:$J,[1]Up!$D:$D,D699)</f>
        <v>#VALUE!</v>
      </c>
      <c r="BR699" s="82" t="s">
        <v>4097</v>
      </c>
      <c r="BS699" s="82" t="str">
        <f t="shared" si="65"/>
        <v/>
      </c>
      <c r="BT699" s="53" t="str">
        <f t="shared" si="66"/>
        <v/>
      </c>
      <c r="BU699" s="53" t="s">
        <v>50</v>
      </c>
      <c r="BV699" s="53"/>
      <c r="BW699" s="53"/>
      <c r="BX699" s="53" t="s">
        <v>1681</v>
      </c>
      <c r="BY699" s="53">
        <v>1</v>
      </c>
      <c r="BZ699" s="83"/>
      <c r="CA699" s="53"/>
      <c r="CB699" s="53"/>
    </row>
    <row r="700" spans="3:80" ht="14.25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4"/>
        <v>1</v>
      </c>
      <c r="M700" s="26">
        <f t="shared" si="63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67" t="e">
        <f>SUMIFS([1]Up!$J:$J,[1]Up!$D:$D,D700)</f>
        <v>#VALUE!</v>
      </c>
      <c r="BR700" s="82"/>
      <c r="BS700" s="82" t="str">
        <f t="shared" si="65"/>
        <v/>
      </c>
      <c r="BT700" s="53" t="str">
        <f t="shared" si="66"/>
        <v/>
      </c>
      <c r="BU700" s="53" t="s">
        <v>50</v>
      </c>
      <c r="BV700" s="53" t="s">
        <v>3934</v>
      </c>
      <c r="BW700" s="53"/>
      <c r="BX700" s="53" t="s">
        <v>3935</v>
      </c>
      <c r="BY700" s="53">
        <v>1</v>
      </c>
      <c r="BZ700" s="83">
        <v>46192</v>
      </c>
      <c r="CA700" s="53"/>
      <c r="CB700" s="53"/>
    </row>
    <row r="701" spans="3:80" ht="14.25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4"/>
        <v>6</v>
      </c>
      <c r="M701" s="26">
        <f t="shared" si="63"/>
        <v>9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67" t="e">
        <f>SUMIFS([1]Up!$J:$J,[1]Up!$D:$D,D701)</f>
        <v>#VALUE!</v>
      </c>
      <c r="BR701" s="82" t="s">
        <v>4102</v>
      </c>
      <c r="BS701" s="82" t="str">
        <f t="shared" si="65"/>
        <v/>
      </c>
      <c r="BT701" s="53" t="str">
        <f t="shared" si="66"/>
        <v/>
      </c>
      <c r="BU701" s="53" t="s">
        <v>50</v>
      </c>
      <c r="BV701" s="53"/>
      <c r="BW701" s="53"/>
      <c r="BX701" s="53" t="s">
        <v>1681</v>
      </c>
      <c r="BY701" s="53">
        <v>15</v>
      </c>
      <c r="BZ701" s="83"/>
      <c r="CA701" s="53"/>
      <c r="CB701" s="53"/>
    </row>
    <row r="702" spans="3:80" ht="14.25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4"/>
        <v>1</v>
      </c>
      <c r="M702" s="26">
        <f t="shared" si="63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67" t="e">
        <f>SUMIFS([1]Up!$J:$J,[1]Up!$D:$D,D702)</f>
        <v>#VALUE!</v>
      </c>
      <c r="BR702" s="82" t="s">
        <v>4098</v>
      </c>
      <c r="BS702" s="82" t="str">
        <f t="shared" si="65"/>
        <v/>
      </c>
      <c r="BT702" s="53" t="str">
        <f t="shared" si="66"/>
        <v/>
      </c>
      <c r="BU702" s="53" t="s">
        <v>50</v>
      </c>
      <c r="BV702" s="53"/>
      <c r="BW702" s="53"/>
      <c r="BX702" s="53" t="s">
        <v>1681</v>
      </c>
      <c r="BY702" s="53">
        <v>1</v>
      </c>
      <c r="BZ702" s="83"/>
      <c r="CA702" s="53"/>
      <c r="CB702" s="53"/>
    </row>
    <row r="703" spans="3:80" ht="14.25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4"/>
        <v>0</v>
      </c>
      <c r="M703" s="26">
        <f t="shared" si="63"/>
        <v>500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67" t="e">
        <f>SUMIFS([1]Up!$J:$J,[1]Up!$D:$D,D703)</f>
        <v>#VALUE!</v>
      </c>
      <c r="BR703" s="82"/>
      <c r="BS703" s="82" t="str">
        <f t="shared" si="65"/>
        <v/>
      </c>
      <c r="BT703" s="53" t="str">
        <f t="shared" si="66"/>
        <v/>
      </c>
      <c r="BU703" s="53" t="s">
        <v>75</v>
      </c>
      <c r="BV703" s="53"/>
      <c r="BW703" s="53"/>
      <c r="BX703" s="53"/>
      <c r="BY703" s="53"/>
      <c r="BZ703" s="83"/>
      <c r="CA703" s="53"/>
      <c r="CB703" s="53"/>
    </row>
    <row r="704" spans="3:80" ht="14.25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4"/>
        <v>500</v>
      </c>
      <c r="M704" s="26">
        <f t="shared" si="63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67" t="e">
        <f>SUMIFS([1]Up!$J:$J,[1]Up!$D:$D,D704)</f>
        <v>#VALUE!</v>
      </c>
      <c r="BR704" s="82"/>
      <c r="BS704" s="82" t="str">
        <f t="shared" si="65"/>
        <v>PL3</v>
      </c>
      <c r="BT704" s="53" t="str">
        <f t="shared" si="66"/>
        <v/>
      </c>
      <c r="BU704" s="53" t="s">
        <v>50</v>
      </c>
      <c r="BV704" s="84" t="s">
        <v>3893</v>
      </c>
      <c r="BW704" s="53"/>
      <c r="BX704" s="53" t="s">
        <v>3894</v>
      </c>
      <c r="BY704" s="53">
        <v>500</v>
      </c>
      <c r="BZ704" s="83">
        <v>46191</v>
      </c>
      <c r="CA704" s="53"/>
      <c r="CB704" s="53"/>
    </row>
    <row r="705" spans="3:80" ht="14.25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4"/>
        <v>4</v>
      </c>
      <c r="M705" s="26">
        <f t="shared" si="63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67" t="e">
        <f>SUMIFS([1]Up!$J:$J,[1]Up!$D:$D,D705)</f>
        <v>#VALUE!</v>
      </c>
      <c r="BR705" s="82"/>
      <c r="BS705" s="82" t="str">
        <f t="shared" si="65"/>
        <v>PL10</v>
      </c>
      <c r="BT705" s="53" t="str">
        <f t="shared" si="66"/>
        <v/>
      </c>
      <c r="BU705" s="53" t="s">
        <v>50</v>
      </c>
      <c r="BV705" s="53" t="s">
        <v>3899</v>
      </c>
      <c r="BW705" s="53"/>
      <c r="BX705" s="53" t="s">
        <v>3900</v>
      </c>
      <c r="BY705" s="53">
        <v>4</v>
      </c>
      <c r="BZ705" s="83">
        <v>46191</v>
      </c>
      <c r="CA705" s="53"/>
      <c r="CB705" s="53"/>
    </row>
    <row r="706" spans="3:80" ht="14.25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4"/>
        <v>2</v>
      </c>
      <c r="M706" s="26">
        <f t="shared" ref="M706:M772" si="67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67" t="e">
        <f>SUMIFS([1]Up!$J:$J,[1]Up!$D:$D,D706)</f>
        <v>#VALUE!</v>
      </c>
      <c r="BR706" s="82"/>
      <c r="BS706" s="82" t="str">
        <f t="shared" si="65"/>
        <v>PL10</v>
      </c>
      <c r="BT706" s="53" t="str">
        <f t="shared" si="66"/>
        <v/>
      </c>
      <c r="BU706" s="53" t="s">
        <v>50</v>
      </c>
      <c r="BV706" s="53" t="s">
        <v>3899</v>
      </c>
      <c r="BW706" s="53"/>
      <c r="BX706" s="53" t="s">
        <v>3900</v>
      </c>
      <c r="BY706" s="53">
        <v>2</v>
      </c>
      <c r="BZ706" s="83">
        <v>46191</v>
      </c>
      <c r="CA706" s="53"/>
      <c r="CB706" s="53"/>
    </row>
    <row r="707" spans="3:80" ht="14.25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4"/>
        <v>4</v>
      </c>
      <c r="M707" s="26">
        <f t="shared" si="67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67" t="e">
        <f>SUMIFS([1]Up!$J:$J,[1]Up!$D:$D,D707)</f>
        <v>#VALUE!</v>
      </c>
      <c r="BR707" s="82"/>
      <c r="BS707" s="82" t="str">
        <f t="shared" si="65"/>
        <v>PL10</v>
      </c>
      <c r="BT707" s="53" t="str">
        <f t="shared" si="66"/>
        <v/>
      </c>
      <c r="BU707" s="53" t="s">
        <v>50</v>
      </c>
      <c r="BV707" s="53" t="s">
        <v>3899</v>
      </c>
      <c r="BW707" s="53"/>
      <c r="BX707" s="53" t="s">
        <v>3900</v>
      </c>
      <c r="BY707" s="53">
        <v>4</v>
      </c>
      <c r="BZ707" s="83">
        <v>46191</v>
      </c>
      <c r="CA707" s="53"/>
      <c r="CB707" s="53"/>
    </row>
    <row r="708" spans="3:80" ht="14.25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4"/>
        <v>4</v>
      </c>
      <c r="M708" s="26">
        <f t="shared" si="67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67" t="e">
        <f>SUMIFS([1]Up!$J:$J,[1]Up!$D:$D,D708)</f>
        <v>#VALUE!</v>
      </c>
      <c r="BR708" s="82"/>
      <c r="BS708" s="82" t="str">
        <f t="shared" si="65"/>
        <v>PL10</v>
      </c>
      <c r="BT708" s="53" t="str">
        <f t="shared" si="66"/>
        <v/>
      </c>
      <c r="BU708" s="53" t="s">
        <v>50</v>
      </c>
      <c r="BV708" s="53" t="s">
        <v>3899</v>
      </c>
      <c r="BW708" s="53"/>
      <c r="BX708" s="53" t="s">
        <v>3900</v>
      </c>
      <c r="BY708" s="53">
        <v>4</v>
      </c>
      <c r="BZ708" s="83">
        <v>46191</v>
      </c>
      <c r="CA708" s="53"/>
      <c r="CB708" s="53"/>
    </row>
    <row r="709" spans="3:80" ht="14.25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4"/>
        <v>30</v>
      </c>
      <c r="M709" s="26">
        <f t="shared" si="67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67" t="e">
        <f>SUMIFS([1]Up!$J:$J,[1]Up!$D:$D,D709)</f>
        <v>#VALUE!</v>
      </c>
      <c r="BR709" s="82"/>
      <c r="BS709" s="82" t="str">
        <f t="shared" si="65"/>
        <v>PL3</v>
      </c>
      <c r="BT709" s="53" t="str">
        <f t="shared" si="66"/>
        <v/>
      </c>
      <c r="BU709" s="53" t="s">
        <v>50</v>
      </c>
      <c r="BV709" s="84" t="s">
        <v>3893</v>
      </c>
      <c r="BW709" s="53"/>
      <c r="BX709" s="53" t="s">
        <v>3894</v>
      </c>
      <c r="BY709" s="53">
        <v>30</v>
      </c>
      <c r="BZ709" s="83">
        <v>46191</v>
      </c>
      <c r="CA709" s="53"/>
      <c r="CB709" s="53"/>
    </row>
    <row r="710" spans="3:80" ht="14.25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4"/>
        <v>0</v>
      </c>
      <c r="M710" s="26">
        <f t="shared" si="67"/>
        <v>828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67" t="e">
        <f>SUMIFS([1]Up!$J:$J,[1]Up!$D:$D,D710)</f>
        <v>#VALUE!</v>
      </c>
      <c r="BR710" s="82"/>
      <c r="BS710" s="82" t="str">
        <f t="shared" si="65"/>
        <v/>
      </c>
      <c r="BT710" s="53" t="str">
        <f t="shared" si="66"/>
        <v/>
      </c>
      <c r="BU710" s="53" t="s">
        <v>75</v>
      </c>
      <c r="BV710" s="53"/>
      <c r="BW710" s="53"/>
      <c r="BX710" s="53"/>
      <c r="BY710" s="53"/>
      <c r="BZ710" s="83"/>
      <c r="CA710" s="53"/>
      <c r="CB710" s="53"/>
    </row>
    <row r="711" spans="3:80" ht="14.25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4"/>
        <v>2</v>
      </c>
      <c r="M711" s="26">
        <f t="shared" si="67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67" t="e">
        <f>SUMIFS([1]Up!$J:$J,[1]Up!$D:$D,D711)</f>
        <v>#VALUE!</v>
      </c>
      <c r="BR711" s="82"/>
      <c r="BS711" s="82" t="str">
        <f t="shared" si="65"/>
        <v>PL6</v>
      </c>
      <c r="BT711" s="53" t="str">
        <f t="shared" si="66"/>
        <v/>
      </c>
      <c r="BU711" s="53" t="s">
        <v>50</v>
      </c>
      <c r="BV711" s="84" t="s">
        <v>3916</v>
      </c>
      <c r="BW711" s="53"/>
      <c r="BX711" s="53" t="s">
        <v>3917</v>
      </c>
      <c r="BY711" s="53">
        <v>2</v>
      </c>
      <c r="BZ711" s="83">
        <v>46191</v>
      </c>
      <c r="CA711" s="53"/>
      <c r="CB711" s="53"/>
    </row>
    <row r="712" spans="3:80" ht="14.25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4"/>
        <v>2</v>
      </c>
      <c r="M712" s="26">
        <f t="shared" si="67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67" t="e">
        <f>SUMIFS([1]Up!$J:$J,[1]Up!$D:$D,D712)</f>
        <v>#VALUE!</v>
      </c>
      <c r="BR712" s="82"/>
      <c r="BS712" s="82" t="str">
        <f t="shared" si="65"/>
        <v>PL6</v>
      </c>
      <c r="BT712" s="53" t="str">
        <f t="shared" si="66"/>
        <v/>
      </c>
      <c r="BU712" s="53" t="s">
        <v>50</v>
      </c>
      <c r="BV712" s="84" t="s">
        <v>3916</v>
      </c>
      <c r="BW712" s="53"/>
      <c r="BX712" s="53" t="s">
        <v>3917</v>
      </c>
      <c r="BY712" s="53">
        <v>2</v>
      </c>
      <c r="BZ712" s="83">
        <v>46191</v>
      </c>
      <c r="CA712" s="53"/>
      <c r="CB712" s="53"/>
    </row>
    <row r="713" spans="3:80" ht="14.25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4"/>
        <v>1</v>
      </c>
      <c r="M713" s="26">
        <f t="shared" si="67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67" t="e">
        <f>SUMIFS([1]Up!$J:$J,[1]Up!$D:$D,D713)</f>
        <v>#VALUE!</v>
      </c>
      <c r="BR713" s="82"/>
      <c r="BS713" s="82" t="str">
        <f t="shared" si="65"/>
        <v>PL6</v>
      </c>
      <c r="BT713" s="53" t="str">
        <f t="shared" si="66"/>
        <v/>
      </c>
      <c r="BU713" s="53" t="s">
        <v>61</v>
      </c>
      <c r="BV713" s="84" t="s">
        <v>3916</v>
      </c>
      <c r="BW713" s="53"/>
      <c r="BX713" s="53" t="s">
        <v>3917</v>
      </c>
      <c r="BY713" s="53">
        <v>1</v>
      </c>
      <c r="BZ713" s="83">
        <v>46191</v>
      </c>
      <c r="CA713" s="53"/>
      <c r="CB713" s="53"/>
    </row>
    <row r="714" spans="3:80" ht="14.25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4"/>
        <v>1</v>
      </c>
      <c r="M714" s="26">
        <f t="shared" si="67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67" t="e">
        <f>SUMIFS([1]Up!$J:$J,[1]Up!$D:$D,D714)</f>
        <v>#VALUE!</v>
      </c>
      <c r="BR714" s="82" t="s">
        <v>82</v>
      </c>
      <c r="BS714" s="82" t="str">
        <f t="shared" si="65"/>
        <v>PL6</v>
      </c>
      <c r="BT714" s="53" t="str">
        <f t="shared" si="66"/>
        <v>Thừa 1</v>
      </c>
      <c r="BU714" s="53" t="s">
        <v>61</v>
      </c>
      <c r="BV714" s="53"/>
      <c r="BW714" s="53"/>
      <c r="BX714" s="53" t="s">
        <v>1681</v>
      </c>
      <c r="BY714" s="53">
        <v>1</v>
      </c>
      <c r="BZ714" s="83"/>
      <c r="CA714" s="53"/>
      <c r="CB714" s="53"/>
    </row>
    <row r="715" spans="3:80" ht="14.25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4"/>
        <v>0</v>
      </c>
      <c r="M715" s="26">
        <f t="shared" si="67"/>
        <v>32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67" t="e">
        <f>SUMIFS([1]Up!$J:$J,[1]Up!$D:$D,D715)</f>
        <v>#VALUE!</v>
      </c>
      <c r="BR715" s="82"/>
      <c r="BS715" s="82" t="str">
        <f t="shared" si="65"/>
        <v/>
      </c>
      <c r="BT715" s="53" t="str">
        <f t="shared" si="66"/>
        <v/>
      </c>
      <c r="BU715" s="53" t="s">
        <v>50</v>
      </c>
      <c r="BV715" s="53" t="s">
        <v>3934</v>
      </c>
      <c r="BW715" s="53"/>
      <c r="BX715" s="53" t="s">
        <v>3938</v>
      </c>
      <c r="BY715" s="53">
        <v>32</v>
      </c>
      <c r="BZ715" s="83">
        <v>46192</v>
      </c>
      <c r="CA715" s="53"/>
      <c r="CB715" s="53"/>
    </row>
    <row r="716" spans="3:80" ht="14.25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4"/>
        <v>18</v>
      </c>
      <c r="M716" s="26">
        <f t="shared" si="67"/>
        <v>14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67" t="e">
        <f>SUMIFS([1]Up!$J:$J,[1]Up!$D:$D,D716)</f>
        <v>#VALUE!</v>
      </c>
      <c r="BR716" s="82"/>
      <c r="BS716" s="82" t="str">
        <f t="shared" si="65"/>
        <v/>
      </c>
      <c r="BT716" s="53" t="str">
        <f t="shared" si="66"/>
        <v/>
      </c>
      <c r="BU716" s="53" t="s">
        <v>50</v>
      </c>
      <c r="BV716" s="53" t="s">
        <v>3934</v>
      </c>
      <c r="BW716" s="53"/>
      <c r="BX716" s="53" t="s">
        <v>3938</v>
      </c>
      <c r="BY716" s="53">
        <v>32</v>
      </c>
      <c r="BZ716" s="83">
        <v>46192</v>
      </c>
      <c r="CA716" s="53"/>
      <c r="CB716" s="53"/>
    </row>
    <row r="717" spans="3:80" ht="14.25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4"/>
        <v>0</v>
      </c>
      <c r="M717" s="26">
        <f t="shared" si="67"/>
        <v>4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67" t="e">
        <f>SUMIFS([1]Up!$J:$J,[1]Up!$D:$D,D717)</f>
        <v>#VALUE!</v>
      </c>
      <c r="BR717" s="82"/>
      <c r="BS717" s="82" t="str">
        <f t="shared" si="65"/>
        <v/>
      </c>
      <c r="BT717" s="53" t="str">
        <f t="shared" si="66"/>
        <v/>
      </c>
      <c r="BU717" s="53" t="s">
        <v>50</v>
      </c>
      <c r="BV717" s="53" t="s">
        <v>3934</v>
      </c>
      <c r="BW717" s="53"/>
      <c r="BX717" s="53" t="s">
        <v>3938</v>
      </c>
      <c r="BY717" s="53">
        <v>4</v>
      </c>
      <c r="BZ717" s="83">
        <v>46192</v>
      </c>
      <c r="CA717" s="53"/>
      <c r="CB717" s="53"/>
    </row>
    <row r="718" spans="3:80" ht="14.25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4"/>
        <v>4</v>
      </c>
      <c r="M718" s="26">
        <f t="shared" si="67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67" t="e">
        <f>SUMIFS([1]Up!$J:$J,[1]Up!$D:$D,D718)</f>
        <v>#VALUE!</v>
      </c>
      <c r="BR718" s="82"/>
      <c r="BS718" s="82" t="str">
        <f t="shared" si="65"/>
        <v/>
      </c>
      <c r="BT718" s="53" t="str">
        <f t="shared" si="66"/>
        <v/>
      </c>
      <c r="BU718" s="53" t="s">
        <v>50</v>
      </c>
      <c r="BV718" s="53" t="s">
        <v>3930</v>
      </c>
      <c r="BW718" s="53"/>
      <c r="BX718" s="53" t="s">
        <v>3931</v>
      </c>
      <c r="BY718" s="53">
        <v>4</v>
      </c>
      <c r="BZ718" s="83">
        <v>46192</v>
      </c>
      <c r="CA718" s="53"/>
      <c r="CB718" s="53"/>
    </row>
    <row r="719" spans="3:80" ht="14.25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4"/>
        <v>1</v>
      </c>
      <c r="M719" s="26">
        <f t="shared" si="67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67" t="e">
        <f>SUMIFS([1]Up!$J:$J,[1]Up!$D:$D,D719)</f>
        <v>#VALUE!</v>
      </c>
      <c r="BR719" s="82" t="s">
        <v>4099</v>
      </c>
      <c r="BS719" s="82" t="str">
        <f t="shared" si="65"/>
        <v/>
      </c>
      <c r="BT719" s="53" t="str">
        <f t="shared" si="66"/>
        <v/>
      </c>
      <c r="BU719" s="53" t="s">
        <v>50</v>
      </c>
      <c r="BV719" s="53"/>
      <c r="BW719" s="53"/>
      <c r="BX719" s="53" t="s">
        <v>1681</v>
      </c>
      <c r="BY719" s="53">
        <v>1</v>
      </c>
      <c r="BZ719" s="83"/>
      <c r="CA719" s="53"/>
      <c r="CB719" s="53"/>
    </row>
    <row r="720" spans="3:80" ht="14.25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4"/>
        <v>1</v>
      </c>
      <c r="M720" s="26">
        <f t="shared" si="67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67" t="e">
        <f>SUMIFS([1]Up!$J:$J,[1]Up!$D:$D,D720)</f>
        <v>#VALUE!</v>
      </c>
      <c r="BR720" s="82" t="s">
        <v>4102</v>
      </c>
      <c r="BS720" s="82" t="str">
        <f t="shared" si="65"/>
        <v/>
      </c>
      <c r="BT720" s="53" t="str">
        <f t="shared" si="66"/>
        <v/>
      </c>
      <c r="BU720" s="53" t="s">
        <v>50</v>
      </c>
      <c r="BV720" s="53" t="s">
        <v>3934</v>
      </c>
      <c r="BW720" s="53"/>
      <c r="BX720" s="53" t="s">
        <v>3935</v>
      </c>
      <c r="BY720" s="53">
        <v>1</v>
      </c>
      <c r="BZ720" s="83">
        <v>46192</v>
      </c>
      <c r="CA720" s="53"/>
      <c r="CB720" s="53"/>
    </row>
    <row r="721" spans="3:80" ht="14.25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4"/>
        <v>0</v>
      </c>
      <c r="M721" s="26">
        <f t="shared" si="67"/>
        <v>13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67" t="e">
        <f>SUMIFS([1]Up!$J:$J,[1]Up!$D:$D,D721)</f>
        <v>#VALUE!</v>
      </c>
      <c r="BR721" s="82"/>
      <c r="BS721" s="82" t="str">
        <f t="shared" si="65"/>
        <v/>
      </c>
      <c r="BT721" s="53" t="str">
        <f t="shared" si="66"/>
        <v/>
      </c>
      <c r="BU721" s="53" t="s">
        <v>50</v>
      </c>
      <c r="BV721" s="53"/>
      <c r="BW721" s="53"/>
      <c r="BX721" s="53" t="s">
        <v>1681</v>
      </c>
      <c r="BY721" s="53">
        <v>13</v>
      </c>
      <c r="BZ721" s="83"/>
      <c r="CA721" s="53"/>
      <c r="CB721" s="53"/>
    </row>
    <row r="722" spans="3:80" ht="14.25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4"/>
        <v>1</v>
      </c>
      <c r="M722" s="26">
        <f t="shared" si="67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67" t="e">
        <f>SUMIFS([1]Up!$J:$J,[1]Up!$D:$D,D722)</f>
        <v>#VALUE!</v>
      </c>
      <c r="BR722" s="82" t="s">
        <v>82</v>
      </c>
      <c r="BS722" s="82" t="str">
        <f t="shared" si="65"/>
        <v/>
      </c>
      <c r="BT722" s="53" t="str">
        <f t="shared" si="66"/>
        <v/>
      </c>
      <c r="BU722" s="53" t="s">
        <v>50</v>
      </c>
      <c r="BV722" s="53"/>
      <c r="BW722" s="53"/>
      <c r="BX722" s="53" t="s">
        <v>1681</v>
      </c>
      <c r="BY722" s="53">
        <v>1</v>
      </c>
      <c r="BZ722" s="83"/>
      <c r="CA722" s="53"/>
      <c r="CB722" s="53"/>
    </row>
    <row r="723" spans="3:80" ht="14.25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4"/>
        <v>0</v>
      </c>
      <c r="M723" s="26">
        <f t="shared" si="67"/>
        <v>414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67" t="e">
        <f>SUMIFS([1]Up!$J:$J,[1]Up!$D:$D,D723)</f>
        <v>#VALUE!</v>
      </c>
      <c r="BR723" s="82"/>
      <c r="BS723" s="82" t="str">
        <f t="shared" si="65"/>
        <v/>
      </c>
      <c r="BT723" s="53" t="str">
        <f t="shared" si="66"/>
        <v/>
      </c>
      <c r="BU723" s="53" t="s">
        <v>75</v>
      </c>
      <c r="BV723" s="53"/>
      <c r="BW723" s="53"/>
      <c r="BX723" s="53"/>
      <c r="BY723" s="53"/>
      <c r="BZ723" s="83"/>
      <c r="CA723" s="53"/>
      <c r="CB723" s="53"/>
    </row>
    <row r="724" spans="3:80" ht="14.25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4"/>
        <v>414</v>
      </c>
      <c r="M724" s="26">
        <f t="shared" si="67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67" t="e">
        <f>SUMIFS([1]Up!$J:$J,[1]Up!$D:$D,D724)</f>
        <v>#VALUE!</v>
      </c>
      <c r="BR724" s="82"/>
      <c r="BS724" s="82" t="str">
        <f t="shared" si="65"/>
        <v>PL3</v>
      </c>
      <c r="BT724" s="53" t="str">
        <f t="shared" si="66"/>
        <v/>
      </c>
      <c r="BU724" s="53" t="s">
        <v>50</v>
      </c>
      <c r="BV724" s="84" t="s">
        <v>3893</v>
      </c>
      <c r="BW724" s="53"/>
      <c r="BX724" s="53" t="s">
        <v>3894</v>
      </c>
      <c r="BY724" s="53">
        <v>414</v>
      </c>
      <c r="BZ724" s="83">
        <v>46191</v>
      </c>
      <c r="CA724" s="53"/>
      <c r="CB724" s="53"/>
    </row>
    <row r="725" spans="3:80" ht="14.25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4"/>
        <v>30</v>
      </c>
      <c r="M725" s="26">
        <f t="shared" si="67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67" t="e">
        <f>SUMIFS([1]Up!$J:$J,[1]Up!$D:$D,D725)</f>
        <v>#VALUE!</v>
      </c>
      <c r="BR725" s="82"/>
      <c r="BS725" s="82" t="str">
        <f t="shared" si="65"/>
        <v>PL3</v>
      </c>
      <c r="BT725" s="53" t="str">
        <f t="shared" si="66"/>
        <v/>
      </c>
      <c r="BU725" s="53" t="s">
        <v>50</v>
      </c>
      <c r="BV725" s="84" t="s">
        <v>3893</v>
      </c>
      <c r="BW725" s="53"/>
      <c r="BX725" s="53" t="s">
        <v>3894</v>
      </c>
      <c r="BY725" s="53">
        <v>30</v>
      </c>
      <c r="BZ725" s="83">
        <v>46191</v>
      </c>
      <c r="CA725" s="53"/>
      <c r="CB725" s="53"/>
    </row>
    <row r="726" spans="3:80" ht="14.25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4"/>
        <v>0</v>
      </c>
      <c r="M726" s="26">
        <f t="shared" si="67"/>
        <v>828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67" t="e">
        <f>SUMIFS([1]Up!$J:$J,[1]Up!$D:$D,D726)</f>
        <v>#VALUE!</v>
      </c>
      <c r="BR726" s="82"/>
      <c r="BS726" s="82" t="str">
        <f t="shared" si="65"/>
        <v/>
      </c>
      <c r="BT726" s="53" t="str">
        <f t="shared" si="66"/>
        <v/>
      </c>
      <c r="BU726" s="53" t="s">
        <v>75</v>
      </c>
      <c r="BV726" s="53"/>
      <c r="BW726" s="53"/>
      <c r="BX726" s="53"/>
      <c r="BY726" s="53"/>
      <c r="BZ726" s="83"/>
      <c r="CA726" s="53"/>
      <c r="CB726" s="53"/>
    </row>
    <row r="727" spans="3:80" ht="14.25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4"/>
        <v>4</v>
      </c>
      <c r="M727" s="26">
        <f t="shared" si="67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67" t="e">
        <f>SUMIFS([1]Up!$J:$J,[1]Up!$D:$D,D727)</f>
        <v>#VALUE!</v>
      </c>
      <c r="BR727" s="82"/>
      <c r="BS727" s="82" t="str">
        <f t="shared" si="65"/>
        <v>PL6</v>
      </c>
      <c r="BT727" s="53" t="str">
        <f t="shared" si="66"/>
        <v/>
      </c>
      <c r="BU727" s="53" t="s">
        <v>50</v>
      </c>
      <c r="BV727" s="84" t="s">
        <v>3916</v>
      </c>
      <c r="BW727" s="53"/>
      <c r="BX727" s="53" t="s">
        <v>3917</v>
      </c>
      <c r="BY727" s="53">
        <v>4</v>
      </c>
      <c r="BZ727" s="83">
        <v>46191</v>
      </c>
      <c r="CA727" s="53"/>
      <c r="CB727" s="53"/>
    </row>
    <row r="728" spans="3:80" ht="14.25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4"/>
        <v>1</v>
      </c>
      <c r="M728" s="26">
        <f t="shared" si="67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67" t="e">
        <f>SUMIFS([1]Up!$J:$J,[1]Up!$D:$D,D728)</f>
        <v>#VALUE!</v>
      </c>
      <c r="BR728" s="82"/>
      <c r="BS728" s="82" t="str">
        <f t="shared" si="65"/>
        <v>PL6</v>
      </c>
      <c r="BT728" s="53" t="str">
        <f t="shared" si="66"/>
        <v/>
      </c>
      <c r="BU728" s="53" t="s">
        <v>61</v>
      </c>
      <c r="BV728" s="84" t="s">
        <v>3916</v>
      </c>
      <c r="BW728" s="53"/>
      <c r="BX728" s="53" t="s">
        <v>3917</v>
      </c>
      <c r="BY728" s="53">
        <v>1</v>
      </c>
      <c r="BZ728" s="83">
        <v>46191</v>
      </c>
      <c r="CA728" s="53"/>
      <c r="CB728" s="53"/>
    </row>
    <row r="729" spans="3:80" ht="14.25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4"/>
        <v>4</v>
      </c>
      <c r="M729" s="26">
        <f t="shared" si="67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67" t="e">
        <f>SUMIFS([1]Up!$J:$J,[1]Up!$D:$D,D729)</f>
        <v>#VALUE!</v>
      </c>
      <c r="BR729" s="82"/>
      <c r="BS729" s="82" t="str">
        <f t="shared" si="65"/>
        <v/>
      </c>
      <c r="BT729" s="53" t="str">
        <f t="shared" si="66"/>
        <v/>
      </c>
      <c r="BU729" s="53" t="s">
        <v>50</v>
      </c>
      <c r="BV729" s="53" t="s">
        <v>3930</v>
      </c>
      <c r="BW729" s="53"/>
      <c r="BX729" s="53" t="s">
        <v>3931</v>
      </c>
      <c r="BY729" s="53">
        <v>4</v>
      </c>
      <c r="BZ729" s="83">
        <v>46192</v>
      </c>
      <c r="CA729" s="53"/>
      <c r="CB729" s="53"/>
    </row>
    <row r="730" spans="3:80" ht="14.25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4"/>
        <v>0</v>
      </c>
      <c r="M730" s="26">
        <f t="shared" si="67"/>
        <v>32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67" t="e">
        <f>SUMIFS([1]Up!$J:$J,[1]Up!$D:$D,D730)</f>
        <v>#VALUE!</v>
      </c>
      <c r="BR730" s="82"/>
      <c r="BS730" s="82" t="str">
        <f t="shared" si="65"/>
        <v/>
      </c>
      <c r="BT730" s="53" t="str">
        <f t="shared" si="66"/>
        <v/>
      </c>
      <c r="BU730" s="53" t="s">
        <v>50</v>
      </c>
      <c r="BV730" s="53" t="s">
        <v>3934</v>
      </c>
      <c r="BW730" s="53"/>
      <c r="BX730" s="53" t="s">
        <v>3938</v>
      </c>
      <c r="BY730" s="53">
        <v>32</v>
      </c>
      <c r="BZ730" s="83">
        <v>46192</v>
      </c>
      <c r="CA730" s="53"/>
      <c r="CB730" s="53"/>
    </row>
    <row r="731" spans="3:80" ht="14.25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4"/>
        <v>15</v>
      </c>
      <c r="M731" s="26">
        <f t="shared" si="67"/>
        <v>17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67" t="e">
        <f>SUMIFS([1]Up!$J:$J,[1]Up!$D:$D,D731)</f>
        <v>#VALUE!</v>
      </c>
      <c r="BR731" s="82" t="s">
        <v>4102</v>
      </c>
      <c r="BS731" s="82" t="str">
        <f t="shared" si="65"/>
        <v/>
      </c>
      <c r="BT731" s="53" t="str">
        <f t="shared" si="66"/>
        <v/>
      </c>
      <c r="BU731" s="53" t="s">
        <v>50</v>
      </c>
      <c r="BV731" s="53" t="s">
        <v>3934</v>
      </c>
      <c r="BW731" s="53"/>
      <c r="BX731" s="53" t="s">
        <v>3938</v>
      </c>
      <c r="BY731" s="53">
        <v>32</v>
      </c>
      <c r="BZ731" s="83">
        <v>46192</v>
      </c>
      <c r="CA731" s="53"/>
      <c r="CB731" s="53"/>
    </row>
    <row r="732" spans="3:80" ht="14.25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4"/>
        <v>0</v>
      </c>
      <c r="M732" s="26">
        <f t="shared" si="67"/>
        <v>4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67" t="e">
        <f>SUMIFS([1]Up!$J:$J,[1]Up!$D:$D,D732)</f>
        <v>#VALUE!</v>
      </c>
      <c r="BR732" s="82"/>
      <c r="BS732" s="82" t="str">
        <f t="shared" si="65"/>
        <v/>
      </c>
      <c r="BT732" s="53" t="str">
        <f t="shared" si="66"/>
        <v/>
      </c>
      <c r="BU732" s="53" t="s">
        <v>50</v>
      </c>
      <c r="BV732" s="53" t="s">
        <v>3934</v>
      </c>
      <c r="BW732" s="53"/>
      <c r="BX732" s="53" t="s">
        <v>3938</v>
      </c>
      <c r="BY732" s="53">
        <v>4</v>
      </c>
      <c r="BZ732" s="83">
        <v>46192</v>
      </c>
      <c r="CA732" s="53"/>
      <c r="CB732" s="53"/>
    </row>
    <row r="733" spans="3:80" ht="14.25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4"/>
        <v>2</v>
      </c>
      <c r="M733" s="26">
        <f t="shared" si="67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67" t="e">
        <f>SUMIFS([1]Up!$J:$J,[1]Up!$D:$D,D733)</f>
        <v>#VALUE!</v>
      </c>
      <c r="BR733" s="82" t="s">
        <v>4100</v>
      </c>
      <c r="BS733" s="82" t="str">
        <f t="shared" si="65"/>
        <v/>
      </c>
      <c r="BT733" s="53" t="str">
        <f t="shared" si="66"/>
        <v/>
      </c>
      <c r="BU733" s="53" t="s">
        <v>50</v>
      </c>
      <c r="BV733" s="53"/>
      <c r="BW733" s="53"/>
      <c r="BX733" s="53" t="s">
        <v>1681</v>
      </c>
      <c r="BY733" s="53">
        <v>2</v>
      </c>
      <c r="BZ733" s="83"/>
      <c r="CA733" s="53"/>
      <c r="CB733" s="53"/>
    </row>
    <row r="734" spans="3:80" ht="14.25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68">MIN(SUM(N734:BP734),I734)</f>
        <v>1</v>
      </c>
      <c r="M734" s="26">
        <f t="shared" si="67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67" t="e">
        <f>SUMIFS([1]Up!$J:$J,[1]Up!$D:$D,D734)</f>
        <v>#VALUE!</v>
      </c>
      <c r="BR734" s="82" t="s">
        <v>4102</v>
      </c>
      <c r="BS734" s="82" t="str">
        <f t="shared" ref="BS734:BS797" si="69">IFERROR(IF(C734="Plate",LEFT(E734,FIND("*",E734,1)-1),""),IF(C734="Plate",LEFT(E734,FIND("x",E734,1)-1),""))</f>
        <v/>
      </c>
      <c r="BT734" s="53" t="str">
        <f t="shared" ref="BT734:BT797" si="70">IF(ROUND(SUM(N734:BP734)-I734,0)&gt;0,"Thừa "&amp;SUM(N734:BP734)-I734,"")</f>
        <v/>
      </c>
      <c r="BU734" s="53" t="s">
        <v>50</v>
      </c>
      <c r="BV734" s="53" t="s">
        <v>3934</v>
      </c>
      <c r="BW734" s="53"/>
      <c r="BX734" s="53" t="s">
        <v>3935</v>
      </c>
      <c r="BY734" s="53">
        <v>1</v>
      </c>
      <c r="BZ734" s="83">
        <v>46192</v>
      </c>
      <c r="CA734" s="53"/>
      <c r="CB734" s="53"/>
    </row>
    <row r="735" spans="3:80" ht="14.25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0</v>
      </c>
      <c r="M735" s="26">
        <f t="shared" si="67"/>
        <v>13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67" t="e">
        <f>SUMIFS([1]Up!$J:$J,[1]Up!$D:$D,D735)</f>
        <v>#VALUE!</v>
      </c>
      <c r="BR735" s="82"/>
      <c r="BS735" s="82" t="str">
        <f t="shared" si="69"/>
        <v/>
      </c>
      <c r="BT735" s="53" t="str">
        <f t="shared" si="70"/>
        <v/>
      </c>
      <c r="BU735" s="53" t="s">
        <v>50</v>
      </c>
      <c r="BV735" s="53"/>
      <c r="BW735" s="53"/>
      <c r="BX735" s="53" t="s">
        <v>1681</v>
      </c>
      <c r="BY735" s="53">
        <v>13</v>
      </c>
      <c r="BZ735" s="83"/>
      <c r="CA735" s="53"/>
      <c r="CB735" s="53"/>
    </row>
    <row r="736" spans="3:80" ht="14.25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68"/>
        <v>0</v>
      </c>
      <c r="M736" s="26">
        <f t="shared" si="67"/>
        <v>414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67" t="e">
        <f>SUMIFS([1]Up!$J:$J,[1]Up!$D:$D,D736)</f>
        <v>#VALUE!</v>
      </c>
      <c r="BR736" s="82"/>
      <c r="BS736" s="82" t="str">
        <f t="shared" si="69"/>
        <v/>
      </c>
      <c r="BT736" s="53" t="str">
        <f t="shared" si="70"/>
        <v/>
      </c>
      <c r="BU736" s="53" t="s">
        <v>75</v>
      </c>
      <c r="BV736" s="53"/>
      <c r="BW736" s="53"/>
      <c r="BX736" s="53"/>
      <c r="BY736" s="53"/>
      <c r="BZ736" s="83"/>
      <c r="CA736" s="53"/>
      <c r="CB736" s="53"/>
    </row>
    <row r="737" spans="3:80" ht="14.25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68"/>
        <v>414</v>
      </c>
      <c r="M737" s="26">
        <f t="shared" si="67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67" t="e">
        <f>SUMIFS([1]Up!$J:$J,[1]Up!$D:$D,D737)</f>
        <v>#VALUE!</v>
      </c>
      <c r="BR737" s="82"/>
      <c r="BS737" s="82" t="str">
        <f t="shared" si="69"/>
        <v>PL3</v>
      </c>
      <c r="BT737" s="53" t="str">
        <f t="shared" si="70"/>
        <v/>
      </c>
      <c r="BU737" s="53" t="s">
        <v>50</v>
      </c>
      <c r="BV737" s="84" t="s">
        <v>3893</v>
      </c>
      <c r="BW737" s="53"/>
      <c r="BX737" s="53" t="s">
        <v>3894</v>
      </c>
      <c r="BY737" s="53">
        <v>414</v>
      </c>
      <c r="BZ737" s="83">
        <v>46191</v>
      </c>
      <c r="CA737" s="53"/>
      <c r="CB737" s="53"/>
    </row>
    <row r="738" spans="3:80" ht="14.25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68"/>
        <v>4</v>
      </c>
      <c r="M738" s="26">
        <f t="shared" si="67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67" t="e">
        <f>SUMIFS([1]Up!$J:$J,[1]Up!$D:$D,D738)</f>
        <v>#VALUE!</v>
      </c>
      <c r="BR738" s="82"/>
      <c r="BS738" s="82" t="str">
        <f t="shared" si="69"/>
        <v>PL10</v>
      </c>
      <c r="BT738" s="53" t="str">
        <f t="shared" si="70"/>
        <v/>
      </c>
      <c r="BU738" s="53" t="s">
        <v>50</v>
      </c>
      <c r="BV738" s="53" t="s">
        <v>3899</v>
      </c>
      <c r="BW738" s="53"/>
      <c r="BX738" s="53" t="s">
        <v>3900</v>
      </c>
      <c r="BY738" s="53">
        <v>4</v>
      </c>
      <c r="BZ738" s="83">
        <v>46191</v>
      </c>
      <c r="CA738" s="53"/>
      <c r="CB738" s="53"/>
    </row>
    <row r="739" spans="3:80" ht="14.25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68"/>
        <v>2</v>
      </c>
      <c r="M739" s="26">
        <f t="shared" si="67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67" t="e">
        <f>SUMIFS([1]Up!$J:$J,[1]Up!$D:$D,D739)</f>
        <v>#VALUE!</v>
      </c>
      <c r="BR739" s="82"/>
      <c r="BS739" s="82" t="str">
        <f t="shared" si="69"/>
        <v>PL10</v>
      </c>
      <c r="BT739" s="53" t="str">
        <f t="shared" si="70"/>
        <v/>
      </c>
      <c r="BU739" s="53" t="s">
        <v>50</v>
      </c>
      <c r="BV739" s="53" t="s">
        <v>3899</v>
      </c>
      <c r="BW739" s="53"/>
      <c r="BX739" s="53" t="s">
        <v>3900</v>
      </c>
      <c r="BY739" s="53">
        <v>2</v>
      </c>
      <c r="BZ739" s="83">
        <v>46191</v>
      </c>
      <c r="CA739" s="53"/>
      <c r="CB739" s="53"/>
    </row>
    <row r="740" spans="3:80" ht="14.25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68"/>
        <v>4</v>
      </c>
      <c r="M740" s="26">
        <f t="shared" si="67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67" t="e">
        <f>SUMIFS([1]Up!$J:$J,[1]Up!$D:$D,D740)</f>
        <v>#VALUE!</v>
      </c>
      <c r="BR740" s="82"/>
      <c r="BS740" s="82" t="str">
        <f t="shared" si="69"/>
        <v>PL10</v>
      </c>
      <c r="BT740" s="53" t="str">
        <f t="shared" si="70"/>
        <v/>
      </c>
      <c r="BU740" s="53" t="s">
        <v>50</v>
      </c>
      <c r="BV740" s="53" t="s">
        <v>3899</v>
      </c>
      <c r="BW740" s="53"/>
      <c r="BX740" s="53" t="s">
        <v>3900</v>
      </c>
      <c r="BY740" s="53">
        <v>4</v>
      </c>
      <c r="BZ740" s="83">
        <v>46191</v>
      </c>
      <c r="CA740" s="53"/>
      <c r="CB740" s="53"/>
    </row>
    <row r="741" spans="3:80" ht="14.25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68"/>
        <v>4</v>
      </c>
      <c r="M741" s="26">
        <f t="shared" si="67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67" t="e">
        <f>SUMIFS([1]Up!$J:$J,[1]Up!$D:$D,D741)</f>
        <v>#VALUE!</v>
      </c>
      <c r="BR741" s="82"/>
      <c r="BS741" s="82" t="str">
        <f t="shared" si="69"/>
        <v>PL10</v>
      </c>
      <c r="BT741" s="53" t="str">
        <f t="shared" si="70"/>
        <v/>
      </c>
      <c r="BU741" s="53" t="s">
        <v>50</v>
      </c>
      <c r="BV741" s="53" t="s">
        <v>3899</v>
      </c>
      <c r="BW741" s="53"/>
      <c r="BX741" s="53" t="s">
        <v>3900</v>
      </c>
      <c r="BY741" s="53">
        <v>4</v>
      </c>
      <c r="BZ741" s="83">
        <v>46191</v>
      </c>
      <c r="CA741" s="53"/>
      <c r="CB741" s="53"/>
    </row>
    <row r="742" spans="3:80" ht="14.25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68"/>
        <v>30</v>
      </c>
      <c r="M742" s="26">
        <f t="shared" si="67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67" t="e">
        <f>SUMIFS([1]Up!$J:$J,[1]Up!$D:$D,D742)</f>
        <v>#VALUE!</v>
      </c>
      <c r="BR742" s="82"/>
      <c r="BS742" s="82" t="str">
        <f t="shared" si="69"/>
        <v>PL3</v>
      </c>
      <c r="BT742" s="53" t="str">
        <f t="shared" si="70"/>
        <v/>
      </c>
      <c r="BU742" s="53" t="s">
        <v>50</v>
      </c>
      <c r="BV742" s="84" t="s">
        <v>3893</v>
      </c>
      <c r="BW742" s="53"/>
      <c r="BX742" s="53" t="s">
        <v>3894</v>
      </c>
      <c r="BY742" s="53">
        <v>30</v>
      </c>
      <c r="BZ742" s="83">
        <v>46191</v>
      </c>
      <c r="CA742" s="53"/>
      <c r="CB742" s="53"/>
    </row>
    <row r="743" spans="3:80" ht="14.25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68"/>
        <v>0</v>
      </c>
      <c r="M743" s="26">
        <f t="shared" si="67"/>
        <v>828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67" t="e">
        <f>SUMIFS([1]Up!$J:$J,[1]Up!$D:$D,D743)</f>
        <v>#VALUE!</v>
      </c>
      <c r="BR743" s="82"/>
      <c r="BS743" s="82" t="str">
        <f t="shared" si="69"/>
        <v/>
      </c>
      <c r="BT743" s="53" t="str">
        <f t="shared" si="70"/>
        <v/>
      </c>
      <c r="BU743" s="53" t="s">
        <v>75</v>
      </c>
      <c r="BV743" s="53"/>
      <c r="BW743" s="53"/>
      <c r="BX743" s="53"/>
      <c r="BY743" s="53"/>
      <c r="BZ743" s="83"/>
      <c r="CA743" s="53"/>
      <c r="CB743" s="53"/>
    </row>
    <row r="744" spans="3:80" ht="14.25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68"/>
        <v>2</v>
      </c>
      <c r="M744" s="26">
        <f t="shared" si="67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67" t="e">
        <f>SUMIFS([1]Up!$J:$J,[1]Up!$D:$D,D744)</f>
        <v>#VALUE!</v>
      </c>
      <c r="BR744" s="82"/>
      <c r="BS744" s="82" t="str">
        <f t="shared" si="69"/>
        <v>PL6</v>
      </c>
      <c r="BT744" s="53" t="str">
        <f t="shared" si="70"/>
        <v/>
      </c>
      <c r="BU744" s="53" t="s">
        <v>50</v>
      </c>
      <c r="BV744" s="84" t="s">
        <v>3916</v>
      </c>
      <c r="BW744" s="53"/>
      <c r="BX744" s="53" t="s">
        <v>3917</v>
      </c>
      <c r="BY744" s="53">
        <v>2</v>
      </c>
      <c r="BZ744" s="83">
        <v>46191</v>
      </c>
      <c r="CA744" s="53"/>
      <c r="CB744" s="53"/>
    </row>
    <row r="745" spans="3:80" ht="14.25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68"/>
        <v>2</v>
      </c>
      <c r="M745" s="26">
        <f t="shared" si="67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67" t="e">
        <f>SUMIFS([1]Up!$J:$J,[1]Up!$D:$D,D745)</f>
        <v>#VALUE!</v>
      </c>
      <c r="BR745" s="82"/>
      <c r="BS745" s="82" t="str">
        <f t="shared" si="69"/>
        <v>PL6</v>
      </c>
      <c r="BT745" s="53" t="str">
        <f t="shared" si="70"/>
        <v/>
      </c>
      <c r="BU745" s="53" t="s">
        <v>50</v>
      </c>
      <c r="BV745" s="84" t="s">
        <v>3916</v>
      </c>
      <c r="BW745" s="53"/>
      <c r="BX745" s="53" t="s">
        <v>3917</v>
      </c>
      <c r="BY745" s="53">
        <v>2</v>
      </c>
      <c r="BZ745" s="83">
        <v>46191</v>
      </c>
      <c r="CA745" s="53"/>
      <c r="CB745" s="53"/>
    </row>
    <row r="746" spans="3:80" ht="14.25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68"/>
        <v>1</v>
      </c>
      <c r="M746" s="26">
        <f t="shared" si="67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67" t="e">
        <f>SUMIFS([1]Up!$J:$J,[1]Up!$D:$D,D746)</f>
        <v>#VALUE!</v>
      </c>
      <c r="BR746" s="82"/>
      <c r="BS746" s="82" t="str">
        <f t="shared" si="69"/>
        <v>PL6</v>
      </c>
      <c r="BT746" s="53" t="str">
        <f t="shared" si="70"/>
        <v/>
      </c>
      <c r="BU746" s="53" t="s">
        <v>61</v>
      </c>
      <c r="BV746" s="84" t="s">
        <v>3916</v>
      </c>
      <c r="BW746" s="53"/>
      <c r="BX746" s="53" t="s">
        <v>3917</v>
      </c>
      <c r="BY746" s="53">
        <v>1</v>
      </c>
      <c r="BZ746" s="83">
        <v>46191</v>
      </c>
      <c r="CA746" s="53"/>
      <c r="CB746" s="53"/>
    </row>
    <row r="747" spans="3:80" ht="14.25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68"/>
        <v>1</v>
      </c>
      <c r="M747" s="26">
        <f t="shared" si="67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67" t="e">
        <f>SUMIFS([1]Up!$J:$J,[1]Up!$D:$D,D747)</f>
        <v>#VALUE!</v>
      </c>
      <c r="BR747" s="82" t="s">
        <v>82</v>
      </c>
      <c r="BS747" s="82" t="str">
        <f t="shared" si="69"/>
        <v>PL6</v>
      </c>
      <c r="BT747" s="53" t="str">
        <f t="shared" si="70"/>
        <v>Thừa 1</v>
      </c>
      <c r="BU747" s="53" t="s">
        <v>61</v>
      </c>
      <c r="BV747" s="53"/>
      <c r="BW747" s="53"/>
      <c r="BX747" s="53" t="s">
        <v>1681</v>
      </c>
      <c r="BY747" s="53">
        <v>1</v>
      </c>
      <c r="BZ747" s="83"/>
      <c r="CA747" s="53"/>
      <c r="CB747" s="53"/>
    </row>
    <row r="748" spans="3:80" ht="14.25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68"/>
        <v>0</v>
      </c>
      <c r="M748" s="26">
        <f t="shared" si="67"/>
        <v>32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67" t="e">
        <f>SUMIFS([1]Up!$J:$J,[1]Up!$D:$D,D748)</f>
        <v>#VALUE!</v>
      </c>
      <c r="BR748" s="82"/>
      <c r="BS748" s="82" t="str">
        <f t="shared" si="69"/>
        <v/>
      </c>
      <c r="BT748" s="53" t="str">
        <f t="shared" si="70"/>
        <v/>
      </c>
      <c r="BU748" s="53" t="s">
        <v>50</v>
      </c>
      <c r="BV748" s="53" t="s">
        <v>3934</v>
      </c>
      <c r="BW748" s="53"/>
      <c r="BX748" s="53" t="s">
        <v>3938</v>
      </c>
      <c r="BY748" s="53">
        <v>32</v>
      </c>
      <c r="BZ748" s="83">
        <v>46192</v>
      </c>
      <c r="CA748" s="53"/>
      <c r="CB748" s="53"/>
    </row>
    <row r="749" spans="3:80" ht="14.25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68"/>
        <v>0</v>
      </c>
      <c r="M749" s="26">
        <f t="shared" si="67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67" t="e">
        <f>SUMIFS([1]Up!$J:$J,[1]Up!$D:$D,D749)</f>
        <v>#VALUE!</v>
      </c>
      <c r="BR749" s="82"/>
      <c r="BS749" s="82" t="str">
        <f t="shared" si="69"/>
        <v/>
      </c>
      <c r="BT749" s="53" t="str">
        <f t="shared" si="70"/>
        <v/>
      </c>
      <c r="BU749" s="53" t="s">
        <v>50</v>
      </c>
      <c r="BV749" s="53" t="s">
        <v>3934</v>
      </c>
      <c r="BW749" s="53"/>
      <c r="BX749" s="53" t="s">
        <v>3938</v>
      </c>
      <c r="BY749" s="53">
        <v>32</v>
      </c>
      <c r="BZ749" s="83">
        <v>46192</v>
      </c>
      <c r="CA749" s="53"/>
      <c r="CB749" s="53"/>
    </row>
    <row r="750" spans="3:80" ht="14.25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68"/>
        <v>0</v>
      </c>
      <c r="M750" s="26">
        <f t="shared" si="67"/>
        <v>4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67" t="e">
        <f>SUMIFS([1]Up!$J:$J,[1]Up!$D:$D,D750)</f>
        <v>#VALUE!</v>
      </c>
      <c r="BR750" s="82"/>
      <c r="BS750" s="82" t="str">
        <f t="shared" si="69"/>
        <v/>
      </c>
      <c r="BT750" s="53" t="str">
        <f t="shared" si="70"/>
        <v/>
      </c>
      <c r="BU750" s="53" t="s">
        <v>50</v>
      </c>
      <c r="BV750" s="53" t="s">
        <v>3934</v>
      </c>
      <c r="BW750" s="53"/>
      <c r="BX750" s="53" t="s">
        <v>3938</v>
      </c>
      <c r="BY750" s="53">
        <v>4</v>
      </c>
      <c r="BZ750" s="83">
        <v>46192</v>
      </c>
      <c r="CA750" s="53"/>
      <c r="CB750" s="53"/>
    </row>
    <row r="751" spans="3:80" ht="14.25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68"/>
        <v>4</v>
      </c>
      <c r="M751" s="26">
        <f t="shared" si="67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67" t="e">
        <f>SUMIFS([1]Up!$J:$J,[1]Up!$D:$D,D751)</f>
        <v>#VALUE!</v>
      </c>
      <c r="BR751" s="82"/>
      <c r="BS751" s="82" t="str">
        <f t="shared" si="69"/>
        <v/>
      </c>
      <c r="BT751" s="53" t="str">
        <f t="shared" si="70"/>
        <v/>
      </c>
      <c r="BU751" s="53" t="s">
        <v>50</v>
      </c>
      <c r="BV751" s="53" t="s">
        <v>3930</v>
      </c>
      <c r="BW751" s="53"/>
      <c r="BX751" s="53" t="s">
        <v>3931</v>
      </c>
      <c r="BY751" s="53">
        <v>4</v>
      </c>
      <c r="BZ751" s="83">
        <v>46192</v>
      </c>
      <c r="CA751" s="53"/>
      <c r="CB751" s="53"/>
    </row>
    <row r="752" spans="3:80" ht="14.25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68"/>
        <v>1</v>
      </c>
      <c r="M752" s="26">
        <f t="shared" si="67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67" t="e">
        <f>SUMIFS([1]Up!$J:$J,[1]Up!$D:$D,D752)</f>
        <v>#VALUE!</v>
      </c>
      <c r="BR752" s="82" t="s">
        <v>4099</v>
      </c>
      <c r="BS752" s="82" t="str">
        <f t="shared" si="69"/>
        <v/>
      </c>
      <c r="BT752" s="53" t="str">
        <f t="shared" si="70"/>
        <v/>
      </c>
      <c r="BU752" s="53" t="s">
        <v>50</v>
      </c>
      <c r="BV752" s="53"/>
      <c r="BW752" s="53"/>
      <c r="BX752" s="53" t="s">
        <v>1681</v>
      </c>
      <c r="BY752" s="53">
        <v>1</v>
      </c>
      <c r="BZ752" s="83"/>
      <c r="CA752" s="53"/>
      <c r="CB752" s="53"/>
    </row>
    <row r="753" spans="3:80" ht="14.25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68"/>
        <v>1</v>
      </c>
      <c r="M753" s="26">
        <f t="shared" si="67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67" t="e">
        <f>SUMIFS([1]Up!$J:$J,[1]Up!$D:$D,D753)</f>
        <v>#VALUE!</v>
      </c>
      <c r="BR753" s="82"/>
      <c r="BS753" s="82" t="str">
        <f t="shared" si="69"/>
        <v/>
      </c>
      <c r="BT753" s="53" t="str">
        <f t="shared" si="70"/>
        <v/>
      </c>
      <c r="BU753" s="53" t="s">
        <v>50</v>
      </c>
      <c r="BV753" s="53" t="s">
        <v>3934</v>
      </c>
      <c r="BW753" s="53"/>
      <c r="BX753" s="53" t="s">
        <v>3935</v>
      </c>
      <c r="BY753" s="53">
        <v>1</v>
      </c>
      <c r="BZ753" s="83">
        <v>46192</v>
      </c>
      <c r="CA753" s="53"/>
      <c r="CB753" s="53"/>
    </row>
    <row r="754" spans="3:80" ht="14.25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68"/>
        <v>0</v>
      </c>
      <c r="M754" s="26">
        <f t="shared" si="67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67" t="e">
        <f>SUMIFS([1]Up!$J:$J,[1]Up!$D:$D,D754)</f>
        <v>#VALUE!</v>
      </c>
      <c r="BR754" s="82"/>
      <c r="BS754" s="82" t="str">
        <f t="shared" si="69"/>
        <v/>
      </c>
      <c r="BT754" s="53" t="str">
        <f t="shared" si="70"/>
        <v/>
      </c>
      <c r="BU754" s="53" t="s">
        <v>50</v>
      </c>
      <c r="BV754" s="53"/>
      <c r="BW754" s="53"/>
      <c r="BX754" s="53" t="s">
        <v>1681</v>
      </c>
      <c r="BY754" s="53">
        <v>13</v>
      </c>
      <c r="BZ754" s="83"/>
      <c r="CA754" s="53"/>
      <c r="CB754" s="53"/>
    </row>
    <row r="755" spans="3:80" ht="14.25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68"/>
        <v>1</v>
      </c>
      <c r="M755" s="26">
        <f t="shared" si="67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67" t="e">
        <f>SUMIFS([1]Up!$J:$J,[1]Up!$D:$D,D755)</f>
        <v>#VALUE!</v>
      </c>
      <c r="BR755" s="82" t="s">
        <v>82</v>
      </c>
      <c r="BS755" s="82" t="str">
        <f t="shared" si="69"/>
        <v/>
      </c>
      <c r="BT755" s="53" t="str">
        <f t="shared" si="70"/>
        <v/>
      </c>
      <c r="BU755" s="53" t="s">
        <v>50</v>
      </c>
      <c r="BV755" s="53"/>
      <c r="BW755" s="53"/>
      <c r="BX755" s="53" t="s">
        <v>1681</v>
      </c>
      <c r="BY755" s="53">
        <v>1</v>
      </c>
      <c r="BZ755" s="83"/>
      <c r="CA755" s="53"/>
      <c r="CB755" s="53"/>
    </row>
    <row r="756" spans="3:80" ht="14.25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68"/>
        <v>0</v>
      </c>
      <c r="M756" s="26">
        <f t="shared" si="67"/>
        <v>414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67" t="e">
        <f>SUMIFS([1]Up!$J:$J,[1]Up!$D:$D,D756)</f>
        <v>#VALUE!</v>
      </c>
      <c r="BR756" s="82"/>
      <c r="BS756" s="82" t="str">
        <f t="shared" si="69"/>
        <v/>
      </c>
      <c r="BT756" s="53" t="str">
        <f t="shared" si="70"/>
        <v/>
      </c>
      <c r="BU756" s="53" t="s">
        <v>75</v>
      </c>
      <c r="BV756" s="53"/>
      <c r="BW756" s="53"/>
      <c r="BX756" s="53"/>
      <c r="BY756" s="53"/>
      <c r="BZ756" s="83"/>
      <c r="CA756" s="53"/>
      <c r="CB756" s="53"/>
    </row>
    <row r="757" spans="3:80" ht="14.25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68"/>
        <v>414</v>
      </c>
      <c r="M757" s="26">
        <f t="shared" si="67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67" t="e">
        <f>SUMIFS([1]Up!$J:$J,[1]Up!$D:$D,D757)</f>
        <v>#VALUE!</v>
      </c>
      <c r="BR757" s="82"/>
      <c r="BS757" s="82" t="str">
        <f t="shared" si="69"/>
        <v>PL3</v>
      </c>
      <c r="BT757" s="53" t="str">
        <f t="shared" si="70"/>
        <v/>
      </c>
      <c r="BU757" s="53" t="s">
        <v>50</v>
      </c>
      <c r="BV757" s="84" t="s">
        <v>3893</v>
      </c>
      <c r="BW757" s="53"/>
      <c r="BX757" s="53" t="s">
        <v>3894</v>
      </c>
      <c r="BY757" s="53">
        <v>414</v>
      </c>
      <c r="BZ757" s="83">
        <v>46191</v>
      </c>
      <c r="CA757" s="53"/>
      <c r="CB757" s="53"/>
    </row>
    <row r="758" spans="3:80" ht="14.25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68"/>
        <v>148</v>
      </c>
      <c r="M758" s="26">
        <f t="shared" si="67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67" t="e">
        <f>SUMIFS([1]Up!$J:$J,[1]Up!$D:$D,D758)</f>
        <v>#VALUE!</v>
      </c>
      <c r="BR758" s="82"/>
      <c r="BS758" s="82" t="str">
        <f t="shared" si="69"/>
        <v>PL3</v>
      </c>
      <c r="BT758" s="53" t="str">
        <f t="shared" si="70"/>
        <v/>
      </c>
      <c r="BU758" s="53" t="s">
        <v>50</v>
      </c>
      <c r="BV758" s="84" t="s">
        <v>3893</v>
      </c>
      <c r="BW758" s="53"/>
      <c r="BX758" s="53" t="s">
        <v>3894</v>
      </c>
      <c r="BY758" s="53">
        <v>148</v>
      </c>
      <c r="BZ758" s="83">
        <v>46191</v>
      </c>
      <c r="CA758" s="53"/>
      <c r="CB758" s="53"/>
    </row>
    <row r="759" spans="3:80" ht="14.25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68"/>
        <v>30</v>
      </c>
      <c r="M759" s="26">
        <f t="shared" si="67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67" t="e">
        <f>SUMIFS([1]Up!$J:$J,[1]Up!$D:$D,D759)</f>
        <v>#VALUE!</v>
      </c>
      <c r="BR759" s="82"/>
      <c r="BS759" s="82" t="str">
        <f t="shared" si="69"/>
        <v>PL3</v>
      </c>
      <c r="BT759" s="53" t="str">
        <f t="shared" si="70"/>
        <v/>
      </c>
      <c r="BU759" s="53" t="s">
        <v>50</v>
      </c>
      <c r="BV759" s="84" t="s">
        <v>3893</v>
      </c>
      <c r="BW759" s="53"/>
      <c r="BX759" s="53" t="s">
        <v>3894</v>
      </c>
      <c r="BY759" s="53">
        <v>30</v>
      </c>
      <c r="BZ759" s="83">
        <v>46191</v>
      </c>
      <c r="CA759" s="53"/>
      <c r="CB759" s="53"/>
    </row>
    <row r="760" spans="3:80" ht="14.25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68"/>
        <v>2</v>
      </c>
      <c r="M760" s="26">
        <f t="shared" si="67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67" t="e">
        <f>SUMIFS([1]Up!$J:$J,[1]Up!$D:$D,D760)</f>
        <v>#VALUE!</v>
      </c>
      <c r="BR760" s="82"/>
      <c r="BS760" s="82" t="str">
        <f t="shared" si="69"/>
        <v>PL10</v>
      </c>
      <c r="BT760" s="53" t="str">
        <f t="shared" si="70"/>
        <v/>
      </c>
      <c r="BU760" s="53" t="s">
        <v>50</v>
      </c>
      <c r="BV760" s="53" t="s">
        <v>3899</v>
      </c>
      <c r="BW760" s="53"/>
      <c r="BX760" s="53" t="s">
        <v>3900</v>
      </c>
      <c r="BY760" s="53">
        <v>2</v>
      </c>
      <c r="BZ760" s="83">
        <v>46191</v>
      </c>
      <c r="CA760" s="53"/>
      <c r="CB760" s="53"/>
    </row>
    <row r="761" spans="3:80" ht="14.25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68"/>
        <v>2</v>
      </c>
      <c r="M761" s="26">
        <f t="shared" si="67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67" t="e">
        <f>SUMIFS([1]Up!$J:$J,[1]Up!$D:$D,D761)</f>
        <v>#VALUE!</v>
      </c>
      <c r="BR761" s="82"/>
      <c r="BS761" s="82" t="str">
        <f t="shared" si="69"/>
        <v>PL10</v>
      </c>
      <c r="BT761" s="53" t="str">
        <f t="shared" si="70"/>
        <v/>
      </c>
      <c r="BU761" s="53" t="s">
        <v>50</v>
      </c>
      <c r="BV761" s="53" t="s">
        <v>3899</v>
      </c>
      <c r="BW761" s="53"/>
      <c r="BX761" s="53" t="s">
        <v>3900</v>
      </c>
      <c r="BY761" s="53">
        <v>2</v>
      </c>
      <c r="BZ761" s="83">
        <v>46191</v>
      </c>
      <c r="CA761" s="53"/>
      <c r="CB761" s="53"/>
    </row>
    <row r="762" spans="3:80" ht="14.25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68"/>
        <v>32</v>
      </c>
      <c r="M762" s="26">
        <f t="shared" si="67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67" t="e">
        <f>SUMIFS([1]Up!$J:$J,[1]Up!$D:$D,D762)</f>
        <v>#VALUE!</v>
      </c>
      <c r="BR762" s="82"/>
      <c r="BS762" s="82" t="str">
        <f t="shared" si="69"/>
        <v>PL8</v>
      </c>
      <c r="BT762" s="53" t="str">
        <f t="shared" si="70"/>
        <v/>
      </c>
      <c r="BU762" s="53" t="s">
        <v>50</v>
      </c>
      <c r="BV762" s="84" t="s">
        <v>3905</v>
      </c>
      <c r="BW762" s="53"/>
      <c r="BX762" s="53" t="s">
        <v>3906</v>
      </c>
      <c r="BY762" s="53">
        <v>32</v>
      </c>
      <c r="BZ762" s="83">
        <v>46191</v>
      </c>
      <c r="CA762" s="53"/>
      <c r="CB762" s="53"/>
    </row>
    <row r="763" spans="3:80" ht="14.25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68"/>
        <v>32</v>
      </c>
      <c r="M763" s="26">
        <f t="shared" si="67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67" t="e">
        <f>SUMIFS([1]Up!$J:$J,[1]Up!$D:$D,D763)</f>
        <v>#VALUE!</v>
      </c>
      <c r="BR763" s="82"/>
      <c r="BS763" s="82" t="str">
        <f t="shared" si="69"/>
        <v>PL8</v>
      </c>
      <c r="BT763" s="53" t="str">
        <f t="shared" si="70"/>
        <v/>
      </c>
      <c r="BU763" s="53" t="s">
        <v>50</v>
      </c>
      <c r="BV763" s="84" t="s">
        <v>3905</v>
      </c>
      <c r="BW763" s="53"/>
      <c r="BX763" s="53" t="s">
        <v>3906</v>
      </c>
      <c r="BY763" s="53">
        <v>32</v>
      </c>
      <c r="BZ763" s="83">
        <v>46191</v>
      </c>
      <c r="CA763" s="53"/>
      <c r="CB763" s="53"/>
    </row>
    <row r="764" spans="3:80" ht="14.25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68"/>
        <v>22</v>
      </c>
      <c r="M764" s="26">
        <f t="shared" si="67"/>
        <v>8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67" t="e">
        <f>SUMIFS([1]Up!$J:$J,[1]Up!$D:$D,D764)</f>
        <v>#VALUE!</v>
      </c>
      <c r="BR764" s="82"/>
      <c r="BS764" s="82" t="str">
        <f t="shared" si="69"/>
        <v/>
      </c>
      <c r="BT764" s="53" t="str">
        <f t="shared" si="70"/>
        <v/>
      </c>
      <c r="BU764" s="53" t="s">
        <v>50</v>
      </c>
      <c r="BV764" s="84" t="s">
        <v>3905</v>
      </c>
      <c r="BW764" s="53"/>
      <c r="BX764" s="53" t="s">
        <v>3906</v>
      </c>
      <c r="BY764" s="53">
        <v>30</v>
      </c>
      <c r="BZ764" s="83">
        <v>46191</v>
      </c>
      <c r="CA764" s="53"/>
      <c r="CB764" s="53"/>
    </row>
    <row r="765" spans="3:80" ht="14.25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68"/>
        <v>0</v>
      </c>
      <c r="M765" s="26">
        <f t="shared" si="67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67" t="e">
        <f>SUMIFS([1]Up!$J:$J,[1]Up!$D:$D,D765)</f>
        <v>#VALUE!</v>
      </c>
      <c r="BR765" s="82"/>
      <c r="BS765" s="82" t="str">
        <f t="shared" si="69"/>
        <v/>
      </c>
      <c r="BT765" s="53" t="str">
        <f t="shared" si="70"/>
        <v/>
      </c>
      <c r="BU765" s="53"/>
      <c r="BV765" s="53"/>
      <c r="BW765" s="53"/>
      <c r="BX765" s="53"/>
      <c r="BY765" s="53"/>
      <c r="BZ765" s="83"/>
      <c r="CA765" s="53"/>
      <c r="CB765" s="53"/>
    </row>
    <row r="766" spans="3:80" ht="14.25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68"/>
        <v>18</v>
      </c>
      <c r="M766" s="26">
        <f t="shared" si="67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67" t="e">
        <f>SUMIFS([1]Up!$J:$J,[1]Up!$D:$D,D766)</f>
        <v>#VALUE!</v>
      </c>
      <c r="BR766" s="82"/>
      <c r="BS766" s="82" t="str">
        <f t="shared" si="69"/>
        <v>PL10</v>
      </c>
      <c r="BT766" s="53" t="str">
        <f t="shared" si="70"/>
        <v/>
      </c>
      <c r="BU766" s="53" t="s">
        <v>61</v>
      </c>
      <c r="BV766" s="53" t="s">
        <v>3899</v>
      </c>
      <c r="BW766" s="53"/>
      <c r="BX766" s="53" t="s">
        <v>3900</v>
      </c>
      <c r="BY766" s="53">
        <v>18</v>
      </c>
      <c r="BZ766" s="83">
        <v>46191</v>
      </c>
      <c r="CA766" s="53"/>
      <c r="CB766" s="53"/>
    </row>
    <row r="767" spans="3:80" ht="14.25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68"/>
        <v>16</v>
      </c>
      <c r="M767" s="26">
        <f t="shared" si="67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67" t="e">
        <f>SUMIFS([1]Up!$J:$J,[1]Up!$D:$D,D767)</f>
        <v>#VALUE!</v>
      </c>
      <c r="BR767" s="82"/>
      <c r="BS767" s="82" t="str">
        <f t="shared" si="69"/>
        <v/>
      </c>
      <c r="BT767" s="53" t="str">
        <f t="shared" si="70"/>
        <v/>
      </c>
      <c r="BU767" s="53" t="s">
        <v>50</v>
      </c>
      <c r="BV767" s="84" t="s">
        <v>3916</v>
      </c>
      <c r="BW767" s="53"/>
      <c r="BX767" s="53" t="s">
        <v>3917</v>
      </c>
      <c r="BY767" s="53">
        <v>16</v>
      </c>
      <c r="BZ767" s="83">
        <v>46191</v>
      </c>
      <c r="CA767" s="53"/>
      <c r="CB767" s="53"/>
    </row>
    <row r="768" spans="3:80" ht="14.25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68"/>
        <v>32</v>
      </c>
      <c r="M768" s="26">
        <f t="shared" si="67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67" t="e">
        <f>SUMIFS([1]Up!$J:$J,[1]Up!$D:$D,D768)</f>
        <v>#VALUE!</v>
      </c>
      <c r="BR768" s="82"/>
      <c r="BS768" s="82" t="str">
        <f t="shared" si="69"/>
        <v/>
      </c>
      <c r="BT768" s="53" t="str">
        <f t="shared" si="70"/>
        <v/>
      </c>
      <c r="BU768" s="53" t="s">
        <v>50</v>
      </c>
      <c r="BV768" s="84" t="s">
        <v>3916</v>
      </c>
      <c r="BW768" s="53"/>
      <c r="BX768" s="53" t="s">
        <v>3917</v>
      </c>
      <c r="BY768" s="53">
        <v>32</v>
      </c>
      <c r="BZ768" s="83">
        <v>46191</v>
      </c>
      <c r="CA768" s="53"/>
      <c r="CB768" s="53"/>
    </row>
    <row r="769" spans="3:80" ht="14.25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68"/>
        <v>19</v>
      </c>
      <c r="M769" s="26">
        <f t="shared" si="67"/>
        <v>13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67" t="e">
        <f>SUMIFS([1]Up!$J:$J,[1]Up!$D:$D,D769)</f>
        <v>#VALUE!</v>
      </c>
      <c r="BR769" s="82"/>
      <c r="BS769" s="82" t="str">
        <f t="shared" si="69"/>
        <v>PL8</v>
      </c>
      <c r="BT769" s="53" t="str">
        <f t="shared" si="70"/>
        <v/>
      </c>
      <c r="BU769" s="53" t="s">
        <v>50</v>
      </c>
      <c r="BV769" s="84" t="s">
        <v>3905</v>
      </c>
      <c r="BW769" s="53"/>
      <c r="BX769" s="53" t="s">
        <v>3906</v>
      </c>
      <c r="BY769" s="53">
        <v>32</v>
      </c>
      <c r="BZ769" s="83">
        <v>46191</v>
      </c>
      <c r="CA769" s="53"/>
      <c r="CB769" s="53"/>
    </row>
    <row r="770" spans="3:80" ht="14.25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68"/>
        <v>16</v>
      </c>
      <c r="M770" s="26">
        <f t="shared" si="67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67" t="e">
        <f>SUMIFS([1]Up!$J:$J,[1]Up!$D:$D,D770)</f>
        <v>#VALUE!</v>
      </c>
      <c r="BR770" s="82"/>
      <c r="BS770" s="82" t="str">
        <f t="shared" si="69"/>
        <v/>
      </c>
      <c r="BT770" s="53" t="str">
        <f t="shared" si="70"/>
        <v/>
      </c>
      <c r="BU770" s="53" t="s">
        <v>50</v>
      </c>
      <c r="BV770" s="84" t="s">
        <v>3916</v>
      </c>
      <c r="BW770" s="53"/>
      <c r="BX770" s="53" t="s">
        <v>3917</v>
      </c>
      <c r="BY770" s="53">
        <v>16</v>
      </c>
      <c r="BZ770" s="83">
        <v>46191</v>
      </c>
      <c r="CA770" s="53"/>
      <c r="CB770" s="53"/>
    </row>
    <row r="771" spans="3:80" ht="14.25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68"/>
        <v>32</v>
      </c>
      <c r="M771" s="26">
        <f t="shared" si="67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67" t="e">
        <f>SUMIFS([1]Up!$J:$J,[1]Up!$D:$D,D771)</f>
        <v>#VALUE!</v>
      </c>
      <c r="BR771" s="82"/>
      <c r="BS771" s="82" t="str">
        <f t="shared" si="69"/>
        <v/>
      </c>
      <c r="BT771" s="53" t="str">
        <f t="shared" si="70"/>
        <v/>
      </c>
      <c r="BU771" s="53" t="s">
        <v>50</v>
      </c>
      <c r="BV771" s="84" t="s">
        <v>3916</v>
      </c>
      <c r="BW771" s="53"/>
      <c r="BX771" s="53" t="s">
        <v>3917</v>
      </c>
      <c r="BY771" s="53">
        <v>32</v>
      </c>
      <c r="BZ771" s="83">
        <v>46191</v>
      </c>
      <c r="CA771" s="53"/>
      <c r="CB771" s="53"/>
    </row>
    <row r="772" spans="3:80" ht="14.25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68"/>
        <v>32</v>
      </c>
      <c r="M772" s="26">
        <f t="shared" si="67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67" t="e">
        <f>SUMIFS([1]Up!$J:$J,[1]Up!$D:$D,D772)</f>
        <v>#VALUE!</v>
      </c>
      <c r="BR772" s="82"/>
      <c r="BS772" s="82" t="str">
        <f t="shared" si="69"/>
        <v>PL8</v>
      </c>
      <c r="BT772" s="53" t="str">
        <f t="shared" si="70"/>
        <v/>
      </c>
      <c r="BU772" s="53" t="s">
        <v>50</v>
      </c>
      <c r="BV772" s="84" t="s">
        <v>3905</v>
      </c>
      <c r="BW772" s="53"/>
      <c r="BX772" s="53" t="s">
        <v>3906</v>
      </c>
      <c r="BY772" s="53">
        <v>32</v>
      </c>
      <c r="BZ772" s="83">
        <v>46191</v>
      </c>
      <c r="CA772" s="53"/>
      <c r="CB772" s="53"/>
    </row>
    <row r="773" spans="3:80" ht="14.25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68"/>
        <v>3</v>
      </c>
      <c r="M773" s="26">
        <f t="shared" ref="M773:M836" si="71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67" t="e">
        <f>SUMIFS([1]Up!$J:$J,[1]Up!$D:$D,D773)</f>
        <v>#VALUE!</v>
      </c>
      <c r="BR773" s="82"/>
      <c r="BS773" s="82" t="str">
        <f t="shared" si="69"/>
        <v>PL10</v>
      </c>
      <c r="BT773" s="53" t="str">
        <f t="shared" si="70"/>
        <v/>
      </c>
      <c r="BU773" s="53" t="s">
        <v>50</v>
      </c>
      <c r="BV773" s="84" t="s">
        <v>3840</v>
      </c>
      <c r="BW773" s="53"/>
      <c r="BX773" s="53" t="s">
        <v>3841</v>
      </c>
      <c r="BY773" s="53">
        <v>1</v>
      </c>
      <c r="BZ773" s="83">
        <v>46189</v>
      </c>
      <c r="CA773" s="53"/>
      <c r="CB773" s="53"/>
    </row>
    <row r="774" spans="3:80" ht="14.25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68"/>
        <v>6</v>
      </c>
      <c r="M774" s="26">
        <f t="shared" si="71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67" t="e">
        <f>SUMIFS([1]Up!$J:$J,[1]Up!$D:$D,D774)</f>
        <v>#VALUE!</v>
      </c>
      <c r="BR774" s="82"/>
      <c r="BS774" s="82" t="str">
        <f t="shared" si="69"/>
        <v>PL1.5</v>
      </c>
      <c r="BT774" s="53" t="str">
        <f t="shared" si="70"/>
        <v/>
      </c>
      <c r="BU774" s="53" t="s">
        <v>61</v>
      </c>
      <c r="BV774" s="53" t="s">
        <v>3842</v>
      </c>
      <c r="BW774" s="53"/>
      <c r="BX774" s="53" t="s">
        <v>3843</v>
      </c>
      <c r="BY774" s="53">
        <v>2</v>
      </c>
      <c r="BZ774" s="83">
        <v>46189</v>
      </c>
      <c r="CA774" s="53"/>
      <c r="CB774" s="53"/>
    </row>
    <row r="775" spans="3:80" ht="14.25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68"/>
        <v>6</v>
      </c>
      <c r="M775" s="26">
        <f t="shared" si="71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67" t="e">
        <f>SUMIFS([1]Up!$J:$J,[1]Up!$D:$D,D775)</f>
        <v>#VALUE!</v>
      </c>
      <c r="BR775" s="82"/>
      <c r="BS775" s="82" t="str">
        <f t="shared" si="69"/>
        <v>PL1.5</v>
      </c>
      <c r="BT775" s="53" t="str">
        <f t="shared" si="70"/>
        <v/>
      </c>
      <c r="BU775" s="53" t="s">
        <v>61</v>
      </c>
      <c r="BV775" s="53" t="s">
        <v>3842</v>
      </c>
      <c r="BW775" s="53"/>
      <c r="BX775" s="53" t="s">
        <v>3843</v>
      </c>
      <c r="BY775" s="53">
        <v>2</v>
      </c>
      <c r="BZ775" s="83">
        <v>46189</v>
      </c>
      <c r="CA775" s="53"/>
      <c r="CB775" s="53"/>
    </row>
    <row r="776" spans="3:80" ht="14.25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68"/>
        <v>3</v>
      </c>
      <c r="M776" s="26">
        <f t="shared" si="71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67" t="e">
        <f>SUMIFS([1]Up!$J:$J,[1]Up!$D:$D,D776)</f>
        <v>#VALUE!</v>
      </c>
      <c r="BR776" s="82"/>
      <c r="BS776" s="82" t="str">
        <f t="shared" si="69"/>
        <v>PL10</v>
      </c>
      <c r="BT776" s="53" t="str">
        <f t="shared" si="70"/>
        <v/>
      </c>
      <c r="BU776" s="53" t="s">
        <v>50</v>
      </c>
      <c r="BV776" s="84" t="s">
        <v>3840</v>
      </c>
      <c r="BW776" s="53"/>
      <c r="BX776" s="53" t="s">
        <v>3841</v>
      </c>
      <c r="BY776" s="53">
        <v>1</v>
      </c>
      <c r="BZ776" s="83">
        <v>46189</v>
      </c>
      <c r="CA776" s="53"/>
      <c r="CB776" s="53"/>
    </row>
    <row r="777" spans="3:80" ht="14.25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68"/>
        <v>3</v>
      </c>
      <c r="M777" s="26">
        <f t="shared" si="71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67" t="e">
        <f>SUMIFS([1]Up!$J:$J,[1]Up!$D:$D,D777)</f>
        <v>#VALUE!</v>
      </c>
      <c r="BR777" s="82"/>
      <c r="BS777" s="82" t="str">
        <f t="shared" si="69"/>
        <v/>
      </c>
      <c r="BT777" s="53" t="str">
        <f t="shared" si="70"/>
        <v/>
      </c>
      <c r="BU777" s="53" t="s">
        <v>61</v>
      </c>
      <c r="BV777" s="53" t="s">
        <v>3844</v>
      </c>
      <c r="BW777" s="53"/>
      <c r="BX777" s="53" t="s">
        <v>3845</v>
      </c>
      <c r="BY777" s="53">
        <v>1</v>
      </c>
      <c r="BZ777" s="83">
        <v>46189</v>
      </c>
      <c r="CA777" s="53"/>
      <c r="CB777" s="53"/>
    </row>
    <row r="778" spans="3:80" ht="14.25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68"/>
        <v>3</v>
      </c>
      <c r="M778" s="26">
        <f t="shared" si="71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67" t="e">
        <f>SUMIFS([1]Up!$J:$J,[1]Up!$D:$D,D778)</f>
        <v>#VALUE!</v>
      </c>
      <c r="BR778" s="82"/>
      <c r="BS778" s="82" t="str">
        <f t="shared" si="69"/>
        <v>PL10</v>
      </c>
      <c r="BT778" s="53" t="str">
        <f t="shared" si="70"/>
        <v/>
      </c>
      <c r="BU778" s="53" t="s">
        <v>61</v>
      </c>
      <c r="BV778" s="84" t="s">
        <v>3840</v>
      </c>
      <c r="BW778" s="53"/>
      <c r="BX778" s="53" t="s">
        <v>3841</v>
      </c>
      <c r="BY778" s="53">
        <v>1</v>
      </c>
      <c r="BZ778" s="83">
        <v>46189</v>
      </c>
      <c r="CA778" s="53"/>
      <c r="CB778" s="53"/>
    </row>
    <row r="779" spans="3:80" ht="14.25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68"/>
        <v>0</v>
      </c>
      <c r="M779" s="26">
        <f t="shared" si="71"/>
        <v>72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67" t="e">
        <f>SUMIFS([1]Up!$J:$J,[1]Up!$D:$D,D779)</f>
        <v>#VALUE!</v>
      </c>
      <c r="BR779" s="82"/>
      <c r="BS779" s="82" t="str">
        <f t="shared" si="69"/>
        <v/>
      </c>
      <c r="BT779" s="53" t="str">
        <f t="shared" si="70"/>
        <v/>
      </c>
      <c r="BU779" s="53" t="s">
        <v>75</v>
      </c>
      <c r="BV779" s="53"/>
      <c r="BW779" s="53"/>
      <c r="BX779" s="53"/>
      <c r="BY779" s="53"/>
      <c r="BZ779" s="83"/>
      <c r="CA779" s="53"/>
      <c r="CB779" s="53"/>
    </row>
    <row r="780" spans="3:80" ht="14.25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68"/>
        <v>0</v>
      </c>
      <c r="M780" s="26">
        <f t="shared" si="71"/>
        <v>3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67" t="e">
        <f>SUMIFS([1]Up!$J:$J,[1]Up!$D:$D,D780)</f>
        <v>#VALUE!</v>
      </c>
      <c r="BR780" s="82"/>
      <c r="BS780" s="82" t="str">
        <f t="shared" si="69"/>
        <v/>
      </c>
      <c r="BT780" s="53" t="str">
        <f t="shared" si="70"/>
        <v/>
      </c>
      <c r="BU780" s="53" t="s">
        <v>75</v>
      </c>
      <c r="BV780" s="53"/>
      <c r="BW780" s="53"/>
      <c r="BX780" s="53"/>
      <c r="BY780" s="53"/>
      <c r="BZ780" s="83"/>
      <c r="CA780" s="53"/>
      <c r="CB780" s="53"/>
    </row>
    <row r="781" spans="3:80" ht="14.25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68"/>
        <v>0</v>
      </c>
      <c r="M781" s="26">
        <f t="shared" si="71"/>
        <v>3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67" t="e">
        <f>SUMIFS([1]Up!$J:$J,[1]Up!$D:$D,D781)</f>
        <v>#VALUE!</v>
      </c>
      <c r="BR781" s="82"/>
      <c r="BS781" s="82" t="str">
        <f t="shared" si="69"/>
        <v/>
      </c>
      <c r="BT781" s="53" t="str">
        <f t="shared" si="70"/>
        <v/>
      </c>
      <c r="BU781" s="53" t="s">
        <v>75</v>
      </c>
      <c r="BV781" s="53"/>
      <c r="BW781" s="53"/>
      <c r="BX781" s="53"/>
      <c r="BY781" s="53"/>
      <c r="BZ781" s="83"/>
      <c r="CA781" s="53"/>
      <c r="CB781" s="53"/>
    </row>
    <row r="782" spans="3:80" ht="14.25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68"/>
        <v>0</v>
      </c>
      <c r="M782" s="26">
        <f t="shared" si="71"/>
        <v>24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67" t="e">
        <f>SUMIFS([1]Up!$J:$J,[1]Up!$D:$D,D782)</f>
        <v>#VALUE!</v>
      </c>
      <c r="BR782" s="82"/>
      <c r="BS782" s="82" t="str">
        <f t="shared" si="69"/>
        <v/>
      </c>
      <c r="BT782" s="53" t="str">
        <f t="shared" si="70"/>
        <v/>
      </c>
      <c r="BU782" s="53" t="s">
        <v>75</v>
      </c>
      <c r="BV782" s="53"/>
      <c r="BW782" s="53"/>
      <c r="BX782" s="53"/>
      <c r="BY782" s="53"/>
      <c r="BZ782" s="83"/>
      <c r="CA782" s="53"/>
      <c r="CB782" s="53"/>
    </row>
    <row r="783" spans="3:80" ht="14.25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68"/>
        <v>0</v>
      </c>
      <c r="M783" s="26">
        <f t="shared" si="71"/>
        <v>24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67" t="e">
        <f>SUMIFS([1]Up!$J:$J,[1]Up!$D:$D,D783)</f>
        <v>#VALUE!</v>
      </c>
      <c r="BR783" s="82"/>
      <c r="BS783" s="82" t="str">
        <f t="shared" si="69"/>
        <v/>
      </c>
      <c r="BT783" s="53" t="str">
        <f t="shared" si="70"/>
        <v/>
      </c>
      <c r="BU783" s="53" t="s">
        <v>75</v>
      </c>
      <c r="BV783" s="53"/>
      <c r="BW783" s="53"/>
      <c r="BX783" s="53"/>
      <c r="BY783" s="53"/>
      <c r="BZ783" s="83"/>
      <c r="CA783" s="53"/>
      <c r="CB783" s="53"/>
    </row>
    <row r="784" spans="3:80" ht="14.25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68"/>
        <v>24</v>
      </c>
      <c r="M784" s="26">
        <f t="shared" si="71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67" t="e">
        <f>SUMIFS([1]Up!$J:$J,[1]Up!$D:$D,D784)</f>
        <v>#VALUE!</v>
      </c>
      <c r="BR784" s="82"/>
      <c r="BS784" s="82" t="str">
        <f t="shared" si="69"/>
        <v>PL10</v>
      </c>
      <c r="BT784" s="53" t="str">
        <f t="shared" si="70"/>
        <v/>
      </c>
      <c r="BU784" s="53" t="s">
        <v>50</v>
      </c>
      <c r="BV784" s="84" t="s">
        <v>3840</v>
      </c>
      <c r="BW784" s="53"/>
      <c r="BX784" s="53" t="s">
        <v>3841</v>
      </c>
      <c r="BY784" s="53">
        <v>8</v>
      </c>
      <c r="BZ784" s="83">
        <v>46189</v>
      </c>
      <c r="CA784" s="53"/>
      <c r="CB784" s="53"/>
    </row>
    <row r="785" spans="3:80" ht="14.25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68"/>
        <v>48</v>
      </c>
      <c r="M785" s="26">
        <f t="shared" si="71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67" t="e">
        <f>SUMIFS([1]Up!$J:$J,[1]Up!$D:$D,D785)</f>
        <v>#VALUE!</v>
      </c>
      <c r="BR785" s="82"/>
      <c r="BS785" s="82" t="str">
        <f t="shared" si="69"/>
        <v>PL10</v>
      </c>
      <c r="BT785" s="53" t="str">
        <f t="shared" si="70"/>
        <v/>
      </c>
      <c r="BU785" s="53" t="s">
        <v>50</v>
      </c>
      <c r="BV785" s="84" t="s">
        <v>3840</v>
      </c>
      <c r="BW785" s="53"/>
      <c r="BX785" s="53" t="s">
        <v>3841</v>
      </c>
      <c r="BY785" s="53">
        <v>16</v>
      </c>
      <c r="BZ785" s="83">
        <v>46189</v>
      </c>
      <c r="CA785" s="53"/>
      <c r="CB785" s="53"/>
    </row>
    <row r="786" spans="3:80" ht="14.25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68"/>
        <v>3</v>
      </c>
      <c r="M786" s="26">
        <f t="shared" si="71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67" t="e">
        <f>SUMIFS([1]Up!$J:$J,[1]Up!$D:$D,D786)</f>
        <v>#VALUE!</v>
      </c>
      <c r="BR786" s="82"/>
      <c r="BS786" s="82" t="str">
        <f t="shared" si="69"/>
        <v>PL10</v>
      </c>
      <c r="BT786" s="53" t="str">
        <f t="shared" si="70"/>
        <v/>
      </c>
      <c r="BU786" s="53" t="s">
        <v>50</v>
      </c>
      <c r="BV786" s="84" t="s">
        <v>3840</v>
      </c>
      <c r="BW786" s="53"/>
      <c r="BX786" s="53" t="s">
        <v>3841</v>
      </c>
      <c r="BY786" s="53">
        <v>1</v>
      </c>
      <c r="BZ786" s="83">
        <v>46189</v>
      </c>
      <c r="CA786" s="53"/>
      <c r="CB786" s="53"/>
    </row>
    <row r="787" spans="3:80" ht="14.25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68"/>
        <v>0</v>
      </c>
      <c r="M787" s="26">
        <f t="shared" si="71"/>
        <v>24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67" t="e">
        <f>SUMIFS([1]Up!$J:$J,[1]Up!$D:$D,D787)</f>
        <v>#VALUE!</v>
      </c>
      <c r="BR787" s="82"/>
      <c r="BS787" s="82" t="str">
        <f t="shared" si="69"/>
        <v/>
      </c>
      <c r="BT787" s="53" t="str">
        <f t="shared" si="70"/>
        <v/>
      </c>
      <c r="BU787" s="53" t="s">
        <v>75</v>
      </c>
      <c r="BV787" s="53"/>
      <c r="BW787" s="53"/>
      <c r="BX787" s="53"/>
      <c r="BY787" s="53"/>
      <c r="BZ787" s="83"/>
      <c r="CA787" s="53"/>
      <c r="CB787" s="53"/>
    </row>
    <row r="788" spans="3:80" ht="14.25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68"/>
        <v>3</v>
      </c>
      <c r="M788" s="26">
        <f t="shared" si="71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67" t="e">
        <f>SUMIFS([1]Up!$J:$J,[1]Up!$D:$D,D788)</f>
        <v>#VALUE!</v>
      </c>
      <c r="BR788" s="82"/>
      <c r="BS788" s="82" t="str">
        <f t="shared" si="69"/>
        <v/>
      </c>
      <c r="BT788" s="53" t="str">
        <f t="shared" si="70"/>
        <v/>
      </c>
      <c r="BU788" s="53" t="s">
        <v>61</v>
      </c>
      <c r="BV788" s="53" t="s">
        <v>3846</v>
      </c>
      <c r="BW788" s="53"/>
      <c r="BX788" s="53" t="s">
        <v>3847</v>
      </c>
      <c r="BY788" s="53">
        <v>1</v>
      </c>
      <c r="BZ788" s="83">
        <v>46189</v>
      </c>
      <c r="CA788" s="53"/>
      <c r="CB788" s="53"/>
    </row>
    <row r="789" spans="3:80" ht="14.25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68"/>
        <v>0</v>
      </c>
      <c r="M789" s="26">
        <f t="shared" si="71"/>
        <v>24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67" t="e">
        <f>SUMIFS([1]Up!$J:$J,[1]Up!$D:$D,D789)</f>
        <v>#VALUE!</v>
      </c>
      <c r="BR789" s="82"/>
      <c r="BS789" s="82" t="str">
        <f t="shared" si="69"/>
        <v/>
      </c>
      <c r="BT789" s="53" t="str">
        <f t="shared" si="70"/>
        <v/>
      </c>
      <c r="BU789" s="53" t="s">
        <v>75</v>
      </c>
      <c r="BV789" s="53"/>
      <c r="BW789" s="53"/>
      <c r="BX789" s="53"/>
      <c r="BY789" s="53"/>
      <c r="BZ789" s="83"/>
      <c r="CA789" s="53"/>
      <c r="CB789" s="53"/>
    </row>
    <row r="790" spans="3:80" ht="14.25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68"/>
        <v>0</v>
      </c>
      <c r="M790" s="26">
        <f t="shared" si="71"/>
        <v>24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67" t="e">
        <f>SUMIFS([1]Up!$J:$J,[1]Up!$D:$D,D790)</f>
        <v>#VALUE!</v>
      </c>
      <c r="BR790" s="82"/>
      <c r="BS790" s="82" t="str">
        <f t="shared" si="69"/>
        <v/>
      </c>
      <c r="BT790" s="53" t="str">
        <f t="shared" si="70"/>
        <v/>
      </c>
      <c r="BU790" s="53" t="s">
        <v>75</v>
      </c>
      <c r="BV790" s="53"/>
      <c r="BW790" s="53"/>
      <c r="BX790" s="53"/>
      <c r="BY790" s="53"/>
      <c r="BZ790" s="83"/>
      <c r="CA790" s="53"/>
      <c r="CB790" s="53"/>
    </row>
    <row r="791" spans="3:80" ht="14.25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68"/>
        <v>6</v>
      </c>
      <c r="M791" s="26">
        <f t="shared" si="71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67" t="e">
        <f>SUMIFS([1]Up!$J:$J,[1]Up!$D:$D,D791)</f>
        <v>#VALUE!</v>
      </c>
      <c r="BR791" s="82"/>
      <c r="BS791" s="82" t="str">
        <f t="shared" si="69"/>
        <v/>
      </c>
      <c r="BT791" s="53" t="str">
        <f t="shared" si="70"/>
        <v/>
      </c>
      <c r="BU791" s="53" t="s">
        <v>50</v>
      </c>
      <c r="BV791" s="84" t="s">
        <v>3848</v>
      </c>
      <c r="BW791" s="53"/>
      <c r="BX791" s="53" t="s">
        <v>3849</v>
      </c>
      <c r="BY791" s="53">
        <v>2</v>
      </c>
      <c r="BZ791" s="83">
        <v>46189</v>
      </c>
      <c r="CA791" s="53"/>
      <c r="CB791" s="53"/>
    </row>
    <row r="792" spans="3:80" ht="14.25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68"/>
        <v>6</v>
      </c>
      <c r="M792" s="26">
        <f t="shared" si="71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67" t="e">
        <f>SUMIFS([1]Up!$J:$J,[1]Up!$D:$D,D792)</f>
        <v>#VALUE!</v>
      </c>
      <c r="BR792" s="82"/>
      <c r="BS792" s="82" t="str">
        <f t="shared" si="69"/>
        <v/>
      </c>
      <c r="BT792" s="53" t="str">
        <f t="shared" si="70"/>
        <v/>
      </c>
      <c r="BU792" s="53" t="s">
        <v>50</v>
      </c>
      <c r="BV792" s="84" t="s">
        <v>3848</v>
      </c>
      <c r="BW792" s="53"/>
      <c r="BX792" s="53" t="s">
        <v>3849</v>
      </c>
      <c r="BY792" s="53">
        <v>2</v>
      </c>
      <c r="BZ792" s="83">
        <v>46189</v>
      </c>
      <c r="CA792" s="53"/>
      <c r="CB792" s="53"/>
    </row>
    <row r="793" spans="3:80" ht="14.25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68"/>
        <v>6</v>
      </c>
      <c r="M793" s="26">
        <f t="shared" si="71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67" t="e">
        <f>SUMIFS([1]Up!$J:$J,[1]Up!$D:$D,D793)</f>
        <v>#VALUE!</v>
      </c>
      <c r="BR793" s="82"/>
      <c r="BS793" s="82" t="str">
        <f t="shared" si="69"/>
        <v/>
      </c>
      <c r="BT793" s="53" t="str">
        <f t="shared" si="70"/>
        <v/>
      </c>
      <c r="BU793" s="53" t="s">
        <v>61</v>
      </c>
      <c r="BV793" s="53" t="s">
        <v>3850</v>
      </c>
      <c r="BW793" s="53"/>
      <c r="BX793" s="53" t="s">
        <v>3851</v>
      </c>
      <c r="BY793" s="53">
        <v>2</v>
      </c>
      <c r="BZ793" s="83">
        <v>46189</v>
      </c>
      <c r="CA793" s="53"/>
      <c r="CB793" s="53"/>
    </row>
    <row r="794" spans="3:80" ht="14.25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68"/>
        <v>48</v>
      </c>
      <c r="M794" s="26">
        <f t="shared" si="71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67" t="e">
        <f>SUMIFS([1]Up!$J:$J,[1]Up!$D:$D,D794)</f>
        <v>#VALUE!</v>
      </c>
      <c r="BR794" s="82"/>
      <c r="BS794" s="82" t="str">
        <f t="shared" si="69"/>
        <v>PL10</v>
      </c>
      <c r="BT794" s="53" t="str">
        <f t="shared" si="70"/>
        <v/>
      </c>
      <c r="BU794" s="53" t="s">
        <v>50</v>
      </c>
      <c r="BV794" s="84" t="s">
        <v>3840</v>
      </c>
      <c r="BW794" s="53"/>
      <c r="BX794" s="53" t="s">
        <v>3841</v>
      </c>
      <c r="BY794" s="53">
        <v>16</v>
      </c>
      <c r="BZ794" s="83">
        <v>46189</v>
      </c>
      <c r="CA794" s="53"/>
      <c r="CB794" s="53"/>
    </row>
    <row r="795" spans="3:80" ht="14.25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68"/>
        <v>3</v>
      </c>
      <c r="M795" s="26">
        <f t="shared" si="71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67" t="e">
        <f>SUMIFS([1]Up!$J:$J,[1]Up!$D:$D,D795)</f>
        <v>#VALUE!</v>
      </c>
      <c r="BR795" s="82"/>
      <c r="BS795" s="82" t="str">
        <f t="shared" si="69"/>
        <v/>
      </c>
      <c r="BT795" s="53" t="str">
        <f t="shared" si="70"/>
        <v/>
      </c>
      <c r="BU795" s="53" t="s">
        <v>61</v>
      </c>
      <c r="BV795" s="53" t="s">
        <v>3850</v>
      </c>
      <c r="BW795" s="53"/>
      <c r="BX795" s="53" t="s">
        <v>3851</v>
      </c>
      <c r="BY795" s="53">
        <v>1</v>
      </c>
      <c r="BZ795" s="83">
        <v>46189</v>
      </c>
      <c r="CA795" s="53"/>
      <c r="CB795" s="53"/>
    </row>
    <row r="796" spans="3:80" ht="14.25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68"/>
        <v>0</v>
      </c>
      <c r="M796" s="26">
        <f t="shared" si="71"/>
        <v>3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67" t="e">
        <f>SUMIFS([1]Up!$J:$J,[1]Up!$D:$D,D796)</f>
        <v>#VALUE!</v>
      </c>
      <c r="BR796" s="82"/>
      <c r="BS796" s="82" t="str">
        <f t="shared" si="69"/>
        <v/>
      </c>
      <c r="BT796" s="53" t="str">
        <f t="shared" si="70"/>
        <v/>
      </c>
      <c r="BU796" s="53" t="s">
        <v>75</v>
      </c>
      <c r="BV796" s="53"/>
      <c r="BW796" s="53"/>
      <c r="BX796" s="53"/>
      <c r="BY796" s="53"/>
      <c r="BZ796" s="83"/>
      <c r="CA796" s="53"/>
      <c r="CB796" s="53"/>
    </row>
    <row r="797" spans="3:80" ht="14.25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68"/>
        <v>3</v>
      </c>
      <c r="M797" s="26">
        <f t="shared" si="71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67" t="e">
        <f>SUMIFS([1]Up!$J:$J,[1]Up!$D:$D,D797)</f>
        <v>#VALUE!</v>
      </c>
      <c r="BR797" s="82"/>
      <c r="BS797" s="82" t="str">
        <f t="shared" si="69"/>
        <v>PL10</v>
      </c>
      <c r="BT797" s="53" t="str">
        <f t="shared" si="70"/>
        <v/>
      </c>
      <c r="BU797" s="53" t="s">
        <v>50</v>
      </c>
      <c r="BV797" s="84" t="s">
        <v>3840</v>
      </c>
      <c r="BW797" s="53"/>
      <c r="BX797" s="53" t="s">
        <v>3841</v>
      </c>
      <c r="BY797" s="53">
        <v>1</v>
      </c>
      <c r="BZ797" s="83">
        <v>46189</v>
      </c>
      <c r="CA797" s="53"/>
      <c r="CB797" s="53"/>
    </row>
    <row r="798" spans="3:80" ht="14.25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2">MIN(SUM(N798:BP798),I798)</f>
        <v>6</v>
      </c>
      <c r="M798" s="26">
        <f t="shared" si="71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67" t="e">
        <f>SUMIFS([1]Up!$J:$J,[1]Up!$D:$D,D798)</f>
        <v>#VALUE!</v>
      </c>
      <c r="BR798" s="82"/>
      <c r="BS798" s="82" t="str">
        <f t="shared" ref="BS798:BS844" si="73">IFERROR(IF(C798="Plate",LEFT(E798,FIND("*",E798,1)-1),""),IF(C798="Plate",LEFT(E798,FIND("x",E798,1)-1),""))</f>
        <v>PL10</v>
      </c>
      <c r="BT798" s="53" t="str">
        <f t="shared" ref="BT798:BT844" si="74">IF(ROUND(SUM(N798:BP798)-I798,0)&gt;0,"Thừa "&amp;SUM(N798:BP798)-I798,"")</f>
        <v/>
      </c>
      <c r="BU798" s="53" t="s">
        <v>50</v>
      </c>
      <c r="BV798" s="84" t="s">
        <v>3840</v>
      </c>
      <c r="BW798" s="53"/>
      <c r="BX798" s="53" t="s">
        <v>3841</v>
      </c>
      <c r="BY798" s="53">
        <v>2</v>
      </c>
      <c r="BZ798" s="83">
        <v>46189</v>
      </c>
      <c r="CA798" s="53"/>
      <c r="CB798" s="53"/>
    </row>
    <row r="799" spans="3:80" ht="14.25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1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67" t="e">
        <f>SUMIFS([1]Up!$J:$J,[1]Up!$D:$D,D799)</f>
        <v>#VALUE!</v>
      </c>
      <c r="BR799" s="82"/>
      <c r="BS799" s="82" t="str">
        <f t="shared" si="73"/>
        <v>PL10</v>
      </c>
      <c r="BT799" s="53" t="str">
        <f t="shared" si="74"/>
        <v/>
      </c>
      <c r="BU799" s="53" t="s">
        <v>50</v>
      </c>
      <c r="BV799" s="84" t="s">
        <v>3840</v>
      </c>
      <c r="BW799" s="53"/>
      <c r="BX799" s="53" t="s">
        <v>3841</v>
      </c>
      <c r="BY799" s="53">
        <v>4</v>
      </c>
      <c r="BZ799" s="83">
        <v>46189</v>
      </c>
      <c r="CA799" s="53"/>
      <c r="CB799" s="53"/>
    </row>
    <row r="800" spans="3:80" ht="14.25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2"/>
        <v>6</v>
      </c>
      <c r="M800" s="26">
        <f t="shared" si="71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67" t="e">
        <f>SUMIFS([1]Up!$J:$J,[1]Up!$D:$D,D800)</f>
        <v>#VALUE!</v>
      </c>
      <c r="BR800" s="82"/>
      <c r="BS800" s="82" t="str">
        <f t="shared" si="73"/>
        <v>PL1.5</v>
      </c>
      <c r="BT800" s="53" t="str">
        <f t="shared" si="74"/>
        <v/>
      </c>
      <c r="BU800" s="53" t="s">
        <v>61</v>
      </c>
      <c r="BV800" s="53" t="s">
        <v>3842</v>
      </c>
      <c r="BW800" s="53"/>
      <c r="BX800" s="53" t="s">
        <v>3843</v>
      </c>
      <c r="BY800" s="53">
        <v>2</v>
      </c>
      <c r="BZ800" s="83">
        <v>46189</v>
      </c>
      <c r="CA800" s="53"/>
      <c r="CB800" s="53"/>
    </row>
    <row r="801" spans="3:80" ht="14.25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2"/>
        <v>6</v>
      </c>
      <c r="M801" s="26">
        <f t="shared" si="71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67" t="e">
        <f>SUMIFS([1]Up!$J:$J,[1]Up!$D:$D,D801)</f>
        <v>#VALUE!</v>
      </c>
      <c r="BR801" s="82"/>
      <c r="BS801" s="82" t="str">
        <f t="shared" si="73"/>
        <v>PL1.5</v>
      </c>
      <c r="BT801" s="53" t="str">
        <f t="shared" si="74"/>
        <v/>
      </c>
      <c r="BU801" s="53" t="s">
        <v>61</v>
      </c>
      <c r="BV801" s="53" t="s">
        <v>3842</v>
      </c>
      <c r="BW801" s="53"/>
      <c r="BX801" s="53" t="s">
        <v>3843</v>
      </c>
      <c r="BY801" s="53">
        <v>2</v>
      </c>
      <c r="BZ801" s="83">
        <v>46189</v>
      </c>
      <c r="CA801" s="53"/>
      <c r="CB801" s="53"/>
    </row>
    <row r="802" spans="3:80" ht="14.25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2"/>
        <v>3</v>
      </c>
      <c r="M802" s="26">
        <f t="shared" si="71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67" t="e">
        <f>SUMIFS([1]Up!$J:$J,[1]Up!$D:$D,D802)</f>
        <v>#VALUE!</v>
      </c>
      <c r="BR802" s="82"/>
      <c r="BS802" s="82" t="str">
        <f t="shared" si="73"/>
        <v>PL1.5</v>
      </c>
      <c r="BT802" s="53" t="str">
        <f t="shared" si="74"/>
        <v/>
      </c>
      <c r="BU802" s="53" t="s">
        <v>61</v>
      </c>
      <c r="BV802" s="53" t="s">
        <v>3842</v>
      </c>
      <c r="BW802" s="53"/>
      <c r="BX802" s="53" t="s">
        <v>3843</v>
      </c>
      <c r="BY802" s="53">
        <v>1</v>
      </c>
      <c r="BZ802" s="83">
        <v>46189</v>
      </c>
      <c r="CA802" s="53"/>
      <c r="CB802" s="53"/>
    </row>
    <row r="803" spans="3:80" ht="14.25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2"/>
        <v>0</v>
      </c>
      <c r="M803" s="26">
        <f t="shared" si="71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67" t="e">
        <f>SUMIFS([1]Up!$J:$J,[1]Up!$D:$D,D803)</f>
        <v>#VALUE!</v>
      </c>
      <c r="BR803" s="82"/>
      <c r="BS803" s="82" t="str">
        <f t="shared" si="73"/>
        <v/>
      </c>
      <c r="BT803" s="53" t="str">
        <f t="shared" si="74"/>
        <v/>
      </c>
      <c r="BU803" s="53" t="s">
        <v>61</v>
      </c>
      <c r="BV803" s="53"/>
      <c r="BW803" s="53"/>
      <c r="BX803" s="53"/>
      <c r="BY803" s="53"/>
      <c r="BZ803" s="83"/>
      <c r="CA803" s="53"/>
      <c r="CB803" s="53"/>
    </row>
    <row r="804" spans="3:80" ht="14.25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2"/>
        <v>30</v>
      </c>
      <c r="M804" s="26">
        <f t="shared" si="71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67" t="e">
        <f>SUMIFS([1]Up!$J:$J,[1]Up!$D:$D,D804)</f>
        <v>#VALUE!</v>
      </c>
      <c r="BR804" s="82"/>
      <c r="BS804" s="82" t="str">
        <f t="shared" si="73"/>
        <v xml:space="preserve">PL1.5 </v>
      </c>
      <c r="BT804" s="53" t="str">
        <f t="shared" si="74"/>
        <v/>
      </c>
      <c r="BU804" s="53" t="s">
        <v>50</v>
      </c>
      <c r="BV804" s="53" t="s">
        <v>3842</v>
      </c>
      <c r="BW804" s="53"/>
      <c r="BX804" s="53" t="s">
        <v>3843</v>
      </c>
      <c r="BY804" s="53">
        <v>10</v>
      </c>
      <c r="BZ804" s="83">
        <v>46189</v>
      </c>
      <c r="CA804" s="53"/>
      <c r="CB804" s="53"/>
    </row>
    <row r="805" spans="3:80" ht="14.25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2"/>
        <v>0</v>
      </c>
      <c r="M805" s="26">
        <f t="shared" si="71"/>
        <v>30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67" t="e">
        <f>SUMIFS([1]Up!$J:$J,[1]Up!$D:$D,D805)</f>
        <v>#VALUE!</v>
      </c>
      <c r="BR805" s="82"/>
      <c r="BS805" s="82" t="str">
        <f t="shared" si="73"/>
        <v/>
      </c>
      <c r="BT805" s="53" t="str">
        <f t="shared" si="74"/>
        <v/>
      </c>
      <c r="BU805" s="53" t="s">
        <v>75</v>
      </c>
      <c r="BV805" s="53"/>
      <c r="BW805" s="53"/>
      <c r="BX805" s="53"/>
      <c r="BY805" s="53"/>
      <c r="BZ805" s="83"/>
      <c r="CA805" s="53"/>
      <c r="CB805" s="53"/>
    </row>
    <row r="806" spans="3:80" ht="14.25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2"/>
        <v>0</v>
      </c>
      <c r="M806" s="26">
        <f t="shared" si="71"/>
        <v>3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67" t="e">
        <f>SUMIFS([1]Up!$J:$J,[1]Up!$D:$D,D806)</f>
        <v>#VALUE!</v>
      </c>
      <c r="BR806" s="82"/>
      <c r="BS806" s="82" t="str">
        <f t="shared" si="73"/>
        <v/>
      </c>
      <c r="BT806" s="53" t="str">
        <f t="shared" si="74"/>
        <v/>
      </c>
      <c r="BU806" s="53" t="s">
        <v>75</v>
      </c>
      <c r="BV806" s="53"/>
      <c r="BW806" s="53"/>
      <c r="BX806" s="53"/>
      <c r="BY806" s="53"/>
      <c r="BZ806" s="83"/>
      <c r="CA806" s="53"/>
      <c r="CB806" s="53"/>
    </row>
    <row r="807" spans="3:80" ht="14.25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2"/>
        <v>0</v>
      </c>
      <c r="M807" s="26">
        <f t="shared" si="71"/>
        <v>3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67" t="e">
        <f>SUMIFS([1]Up!$J:$J,[1]Up!$D:$D,D807)</f>
        <v>#VALUE!</v>
      </c>
      <c r="BR807" s="82"/>
      <c r="BS807" s="82" t="str">
        <f t="shared" si="73"/>
        <v/>
      </c>
      <c r="BT807" s="53" t="str">
        <f t="shared" si="74"/>
        <v/>
      </c>
      <c r="BU807" s="53" t="s">
        <v>75</v>
      </c>
      <c r="BV807" s="53"/>
      <c r="BW807" s="53"/>
      <c r="BX807" s="53"/>
      <c r="BY807" s="53"/>
      <c r="BZ807" s="83"/>
      <c r="CA807" s="53"/>
      <c r="CB807" s="53"/>
    </row>
    <row r="808" spans="3:80" ht="14.25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2"/>
        <v>0</v>
      </c>
      <c r="M808" s="26">
        <f t="shared" si="71"/>
        <v>78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67" t="e">
        <f>SUMIFS([1]Up!$J:$J,[1]Up!$D:$D,D808)</f>
        <v>#VALUE!</v>
      </c>
      <c r="BR808" s="82"/>
      <c r="BS808" s="82" t="str">
        <f t="shared" si="73"/>
        <v/>
      </c>
      <c r="BT808" s="53" t="str">
        <f t="shared" si="74"/>
        <v/>
      </c>
      <c r="BU808" s="53" t="s">
        <v>75</v>
      </c>
      <c r="BV808" s="53"/>
      <c r="BW808" s="53"/>
      <c r="BX808" s="53"/>
      <c r="BY808" s="53"/>
      <c r="BZ808" s="83"/>
      <c r="CA808" s="53"/>
      <c r="CB808" s="53"/>
    </row>
    <row r="809" spans="3:80" ht="14.25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2"/>
        <v>3</v>
      </c>
      <c r="M809" s="26">
        <f t="shared" si="71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67" t="e">
        <f>SUMIFS([1]Up!$J:$J,[1]Up!$D:$D,D809)</f>
        <v>#VALUE!</v>
      </c>
      <c r="BR809" s="82"/>
      <c r="BS809" s="82" t="str">
        <f t="shared" si="73"/>
        <v>PL10</v>
      </c>
      <c r="BT809" s="53" t="str">
        <f t="shared" si="74"/>
        <v/>
      </c>
      <c r="BU809" s="53" t="s">
        <v>50</v>
      </c>
      <c r="BV809" s="84" t="s">
        <v>3840</v>
      </c>
      <c r="BW809" s="53"/>
      <c r="BX809" s="53" t="s">
        <v>3841</v>
      </c>
      <c r="BY809" s="53">
        <v>1</v>
      </c>
      <c r="BZ809" s="83">
        <v>46189</v>
      </c>
      <c r="CA809" s="53"/>
      <c r="CB809" s="53"/>
    </row>
    <row r="810" spans="3:80" ht="14.25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2"/>
        <v>6</v>
      </c>
      <c r="M810" s="26">
        <f t="shared" si="71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67" t="e">
        <f>SUMIFS([1]Up!$J:$J,[1]Up!$D:$D,D810)</f>
        <v>#VALUE!</v>
      </c>
      <c r="BR810" s="82"/>
      <c r="BS810" s="82" t="str">
        <f t="shared" si="73"/>
        <v>PL1.5</v>
      </c>
      <c r="BT810" s="53" t="str">
        <f t="shared" si="74"/>
        <v/>
      </c>
      <c r="BU810" s="53" t="s">
        <v>61</v>
      </c>
      <c r="BV810" s="53" t="s">
        <v>3842</v>
      </c>
      <c r="BW810" s="53"/>
      <c r="BX810" s="53" t="s">
        <v>3843</v>
      </c>
      <c r="BY810" s="53">
        <v>2</v>
      </c>
      <c r="BZ810" s="83">
        <v>46189</v>
      </c>
      <c r="CA810" s="53"/>
      <c r="CB810" s="53"/>
    </row>
    <row r="811" spans="3:80" ht="14.25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2"/>
        <v>6</v>
      </c>
      <c r="M811" s="26">
        <f t="shared" si="71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67" t="e">
        <f>SUMIFS([1]Up!$J:$J,[1]Up!$D:$D,D811)</f>
        <v>#VALUE!</v>
      </c>
      <c r="BR811" s="82"/>
      <c r="BS811" s="82" t="str">
        <f t="shared" si="73"/>
        <v>PL1.5</v>
      </c>
      <c r="BT811" s="53" t="str">
        <f t="shared" si="74"/>
        <v/>
      </c>
      <c r="BU811" s="53" t="s">
        <v>61</v>
      </c>
      <c r="BV811" s="53" t="s">
        <v>3842</v>
      </c>
      <c r="BW811" s="53"/>
      <c r="BX811" s="53" t="s">
        <v>3843</v>
      </c>
      <c r="BY811" s="53">
        <v>2</v>
      </c>
      <c r="BZ811" s="83">
        <v>46189</v>
      </c>
      <c r="CA811" s="53"/>
      <c r="CB811" s="53"/>
    </row>
    <row r="812" spans="3:80" ht="14.25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2"/>
        <v>3</v>
      </c>
      <c r="M812" s="26">
        <f t="shared" si="71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67" t="e">
        <f>SUMIFS([1]Up!$J:$J,[1]Up!$D:$D,D812)</f>
        <v>#VALUE!</v>
      </c>
      <c r="BR812" s="82"/>
      <c r="BS812" s="82" t="str">
        <f t="shared" si="73"/>
        <v>PL10</v>
      </c>
      <c r="BT812" s="53" t="str">
        <f t="shared" si="74"/>
        <v/>
      </c>
      <c r="BU812" s="53" t="s">
        <v>50</v>
      </c>
      <c r="BV812" s="84" t="s">
        <v>3840</v>
      </c>
      <c r="BW812" s="53"/>
      <c r="BX812" s="53" t="s">
        <v>3841</v>
      </c>
      <c r="BY812" s="53">
        <v>1</v>
      </c>
      <c r="BZ812" s="83">
        <v>46189</v>
      </c>
      <c r="CA812" s="53"/>
      <c r="CB812" s="53"/>
    </row>
    <row r="813" spans="3:80" ht="14.25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2"/>
        <v>3</v>
      </c>
      <c r="M813" s="26">
        <f t="shared" si="71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67" t="e">
        <f>SUMIFS([1]Up!$J:$J,[1]Up!$D:$D,D813)</f>
        <v>#VALUE!</v>
      </c>
      <c r="BR813" s="82"/>
      <c r="BS813" s="82" t="str">
        <f t="shared" si="73"/>
        <v/>
      </c>
      <c r="BT813" s="53" t="str">
        <f t="shared" si="74"/>
        <v/>
      </c>
      <c r="BU813" s="53" t="s">
        <v>61</v>
      </c>
      <c r="BV813" s="53" t="s">
        <v>3844</v>
      </c>
      <c r="BW813" s="53"/>
      <c r="BX813" s="53" t="s">
        <v>3845</v>
      </c>
      <c r="BY813" s="53">
        <v>1</v>
      </c>
      <c r="BZ813" s="83">
        <v>46189</v>
      </c>
      <c r="CA813" s="53"/>
      <c r="CB813" s="53"/>
    </row>
    <row r="814" spans="3:80" ht="14.25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2"/>
        <v>3</v>
      </c>
      <c r="M814" s="26">
        <f t="shared" si="71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67" t="e">
        <f>SUMIFS([1]Up!$J:$J,[1]Up!$D:$D,D814)</f>
        <v>#VALUE!</v>
      </c>
      <c r="BR814" s="82"/>
      <c r="BS814" s="82" t="str">
        <f t="shared" si="73"/>
        <v>PL10</v>
      </c>
      <c r="BT814" s="53" t="str">
        <f t="shared" si="74"/>
        <v/>
      </c>
      <c r="BU814" s="53" t="s">
        <v>61</v>
      </c>
      <c r="BV814" s="84" t="s">
        <v>3840</v>
      </c>
      <c r="BW814" s="53"/>
      <c r="BX814" s="53" t="s">
        <v>3841</v>
      </c>
      <c r="BY814" s="53">
        <v>1</v>
      </c>
      <c r="BZ814" s="83">
        <v>46189</v>
      </c>
      <c r="CA814" s="53"/>
      <c r="CB814" s="53"/>
    </row>
    <row r="815" spans="3:80" ht="14.25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2"/>
        <v>0</v>
      </c>
      <c r="M815" s="26">
        <f t="shared" si="71"/>
        <v>72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67" t="e">
        <f>SUMIFS([1]Up!$J:$J,[1]Up!$D:$D,D815)</f>
        <v>#VALUE!</v>
      </c>
      <c r="BR815" s="82"/>
      <c r="BS815" s="82" t="str">
        <f t="shared" si="73"/>
        <v/>
      </c>
      <c r="BT815" s="53" t="str">
        <f t="shared" si="74"/>
        <v/>
      </c>
      <c r="BU815" s="53" t="s">
        <v>75</v>
      </c>
      <c r="BV815" s="53"/>
      <c r="BW815" s="53"/>
      <c r="BX815" s="53"/>
      <c r="BY815" s="53"/>
      <c r="BZ815" s="83"/>
      <c r="CA815" s="53"/>
      <c r="CB815" s="53"/>
    </row>
    <row r="816" spans="3:80" ht="14.25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2"/>
        <v>0</v>
      </c>
      <c r="M816" s="26">
        <f t="shared" si="71"/>
        <v>3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67" t="e">
        <f>SUMIFS([1]Up!$J:$J,[1]Up!$D:$D,D816)</f>
        <v>#VALUE!</v>
      </c>
      <c r="BR816" s="82"/>
      <c r="BS816" s="82" t="str">
        <f t="shared" si="73"/>
        <v/>
      </c>
      <c r="BT816" s="53" t="str">
        <f t="shared" si="74"/>
        <v/>
      </c>
      <c r="BU816" s="53" t="s">
        <v>75</v>
      </c>
      <c r="BV816" s="53"/>
      <c r="BW816" s="53"/>
      <c r="BX816" s="53"/>
      <c r="BY816" s="53"/>
      <c r="BZ816" s="83"/>
      <c r="CA816" s="53"/>
      <c r="CB816" s="53"/>
    </row>
    <row r="817" spans="3:80" ht="14.25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2"/>
        <v>0</v>
      </c>
      <c r="M817" s="26">
        <f t="shared" si="71"/>
        <v>3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67" t="e">
        <f>SUMIFS([1]Up!$J:$J,[1]Up!$D:$D,D817)</f>
        <v>#VALUE!</v>
      </c>
      <c r="BR817" s="82"/>
      <c r="BS817" s="82" t="str">
        <f t="shared" si="73"/>
        <v/>
      </c>
      <c r="BT817" s="53" t="str">
        <f t="shared" si="74"/>
        <v/>
      </c>
      <c r="BU817" s="53" t="s">
        <v>75</v>
      </c>
      <c r="BV817" s="53"/>
      <c r="BW817" s="53"/>
      <c r="BX817" s="53"/>
      <c r="BY817" s="53"/>
      <c r="BZ817" s="83"/>
      <c r="CA817" s="53"/>
      <c r="CB817" s="53"/>
    </row>
    <row r="818" spans="3:80" ht="14.25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2"/>
        <v>0</v>
      </c>
      <c r="M818" s="26">
        <f t="shared" si="71"/>
        <v>24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67" t="e">
        <f>SUMIFS([1]Up!$J:$J,[1]Up!$D:$D,D818)</f>
        <v>#VALUE!</v>
      </c>
      <c r="BR818" s="82"/>
      <c r="BS818" s="82" t="str">
        <f t="shared" si="73"/>
        <v/>
      </c>
      <c r="BT818" s="53" t="str">
        <f t="shared" si="74"/>
        <v/>
      </c>
      <c r="BU818" s="53" t="s">
        <v>75</v>
      </c>
      <c r="BV818" s="53"/>
      <c r="BW818" s="53"/>
      <c r="BX818" s="53"/>
      <c r="BY818" s="53"/>
      <c r="BZ818" s="83"/>
      <c r="CA818" s="53"/>
      <c r="CB818" s="53"/>
    </row>
    <row r="819" spans="3:80" ht="14.25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2"/>
        <v>0</v>
      </c>
      <c r="M819" s="26">
        <f t="shared" si="71"/>
        <v>24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67" t="e">
        <f>SUMIFS([1]Up!$J:$J,[1]Up!$D:$D,D819)</f>
        <v>#VALUE!</v>
      </c>
      <c r="BR819" s="82"/>
      <c r="BS819" s="82" t="str">
        <f t="shared" si="73"/>
        <v/>
      </c>
      <c r="BT819" s="53" t="str">
        <f t="shared" si="74"/>
        <v/>
      </c>
      <c r="BU819" s="53" t="s">
        <v>75</v>
      </c>
      <c r="BV819" s="53"/>
      <c r="BW819" s="53"/>
      <c r="BX819" s="53"/>
      <c r="BY819" s="53"/>
      <c r="BZ819" s="83"/>
      <c r="CA819" s="53"/>
      <c r="CB819" s="53"/>
    </row>
    <row r="820" spans="3:80" ht="14.25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2"/>
        <v>24</v>
      </c>
      <c r="M820" s="26">
        <f t="shared" si="71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67" t="e">
        <f>SUMIFS([1]Up!$J:$J,[1]Up!$D:$D,D820)</f>
        <v>#VALUE!</v>
      </c>
      <c r="BR820" s="82"/>
      <c r="BS820" s="82" t="str">
        <f t="shared" si="73"/>
        <v>PL10</v>
      </c>
      <c r="BT820" s="53" t="str">
        <f t="shared" si="74"/>
        <v/>
      </c>
      <c r="BU820" s="53" t="s">
        <v>50</v>
      </c>
      <c r="BV820" s="84" t="s">
        <v>3840</v>
      </c>
      <c r="BW820" s="53"/>
      <c r="BX820" s="53" t="s">
        <v>3841</v>
      </c>
      <c r="BY820" s="53">
        <v>8</v>
      </c>
      <c r="BZ820" s="83">
        <v>46189</v>
      </c>
      <c r="CA820" s="53"/>
      <c r="CB820" s="53"/>
    </row>
    <row r="821" spans="3:80" ht="14.25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2"/>
        <v>48</v>
      </c>
      <c r="M821" s="26">
        <f t="shared" si="71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67" t="e">
        <f>SUMIFS([1]Up!$J:$J,[1]Up!$D:$D,D821)</f>
        <v>#VALUE!</v>
      </c>
      <c r="BR821" s="82"/>
      <c r="BS821" s="82" t="str">
        <f t="shared" si="73"/>
        <v>PL10</v>
      </c>
      <c r="BT821" s="53" t="str">
        <f t="shared" si="74"/>
        <v/>
      </c>
      <c r="BU821" s="53" t="s">
        <v>50</v>
      </c>
      <c r="BV821" s="84" t="s">
        <v>3840</v>
      </c>
      <c r="BW821" s="53"/>
      <c r="BX821" s="53" t="s">
        <v>3841</v>
      </c>
      <c r="BY821" s="53">
        <v>16</v>
      </c>
      <c r="BZ821" s="83">
        <v>46189</v>
      </c>
      <c r="CA821" s="53"/>
      <c r="CB821" s="53"/>
    </row>
    <row r="822" spans="3:80" ht="14.25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2"/>
        <v>3</v>
      </c>
      <c r="M822" s="26">
        <f t="shared" si="71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67" t="e">
        <f>SUMIFS([1]Up!$J:$J,[1]Up!$D:$D,D822)</f>
        <v>#VALUE!</v>
      </c>
      <c r="BR822" s="82"/>
      <c r="BS822" s="82" t="str">
        <f t="shared" si="73"/>
        <v>PL10</v>
      </c>
      <c r="BT822" s="53" t="str">
        <f t="shared" si="74"/>
        <v/>
      </c>
      <c r="BU822" s="53" t="s">
        <v>50</v>
      </c>
      <c r="BV822" s="84" t="s">
        <v>3840</v>
      </c>
      <c r="BW822" s="53"/>
      <c r="BX822" s="53" t="s">
        <v>3841</v>
      </c>
      <c r="BY822" s="53">
        <v>1</v>
      </c>
      <c r="BZ822" s="83">
        <v>46189</v>
      </c>
      <c r="CA822" s="53"/>
      <c r="CB822" s="53"/>
    </row>
    <row r="823" spans="3:80" ht="14.25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2"/>
        <v>0</v>
      </c>
      <c r="M823" s="26">
        <f t="shared" si="71"/>
        <v>24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67" t="e">
        <f>SUMIFS([1]Up!$J:$J,[1]Up!$D:$D,D823)</f>
        <v>#VALUE!</v>
      </c>
      <c r="BR823" s="82"/>
      <c r="BS823" s="82" t="str">
        <f t="shared" si="73"/>
        <v/>
      </c>
      <c r="BT823" s="53" t="str">
        <f t="shared" si="74"/>
        <v/>
      </c>
      <c r="BU823" s="53" t="s">
        <v>75</v>
      </c>
      <c r="BV823" s="53"/>
      <c r="BW823" s="53"/>
      <c r="BX823" s="53"/>
      <c r="BY823" s="53"/>
      <c r="BZ823" s="83"/>
      <c r="CA823" s="53"/>
      <c r="CB823" s="53"/>
    </row>
    <row r="824" spans="3:80" ht="14.25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2"/>
        <v>3</v>
      </c>
      <c r="M824" s="26">
        <f t="shared" si="71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67" t="e">
        <f>SUMIFS([1]Up!$J:$J,[1]Up!$D:$D,D824)</f>
        <v>#VALUE!</v>
      </c>
      <c r="BR824" s="82"/>
      <c r="BS824" s="82" t="str">
        <f t="shared" si="73"/>
        <v/>
      </c>
      <c r="BT824" s="53" t="str">
        <f t="shared" si="74"/>
        <v/>
      </c>
      <c r="BU824" s="53" t="s">
        <v>61</v>
      </c>
      <c r="BV824" s="53" t="s">
        <v>3846</v>
      </c>
      <c r="BW824" s="53"/>
      <c r="BX824" s="53" t="s">
        <v>3847</v>
      </c>
      <c r="BY824" s="53">
        <v>1</v>
      </c>
      <c r="BZ824" s="83">
        <v>46189</v>
      </c>
      <c r="CA824" s="53"/>
      <c r="CB824" s="53"/>
    </row>
    <row r="825" spans="3:80" ht="14.25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2"/>
        <v>0</v>
      </c>
      <c r="M825" s="26">
        <f t="shared" si="71"/>
        <v>24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67" t="e">
        <f>SUMIFS([1]Up!$J:$J,[1]Up!$D:$D,D825)</f>
        <v>#VALUE!</v>
      </c>
      <c r="BR825" s="82"/>
      <c r="BS825" s="82" t="str">
        <f t="shared" si="73"/>
        <v/>
      </c>
      <c r="BT825" s="53" t="str">
        <f t="shared" si="74"/>
        <v/>
      </c>
      <c r="BU825" s="53" t="s">
        <v>75</v>
      </c>
      <c r="BV825" s="53"/>
      <c r="BW825" s="53"/>
      <c r="BX825" s="53"/>
      <c r="BY825" s="53"/>
      <c r="BZ825" s="83"/>
      <c r="CA825" s="53"/>
      <c r="CB825" s="53"/>
    </row>
    <row r="826" spans="3:80" ht="14.25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2"/>
        <v>0</v>
      </c>
      <c r="M826" s="26">
        <f t="shared" si="71"/>
        <v>24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67" t="e">
        <f>SUMIFS([1]Up!$J:$J,[1]Up!$D:$D,D826)</f>
        <v>#VALUE!</v>
      </c>
      <c r="BR826" s="82"/>
      <c r="BS826" s="82" t="str">
        <f t="shared" si="73"/>
        <v/>
      </c>
      <c r="BT826" s="53" t="str">
        <f t="shared" si="74"/>
        <v/>
      </c>
      <c r="BU826" s="53" t="s">
        <v>75</v>
      </c>
      <c r="BV826" s="53"/>
      <c r="BW826" s="53"/>
      <c r="BX826" s="53"/>
      <c r="BY826" s="53"/>
      <c r="BZ826" s="83"/>
      <c r="CA826" s="53"/>
      <c r="CB826" s="53"/>
    </row>
    <row r="827" spans="3:80" ht="14.25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2"/>
        <v>6</v>
      </c>
      <c r="M827" s="26">
        <f t="shared" si="71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67" t="e">
        <f>SUMIFS([1]Up!$J:$J,[1]Up!$D:$D,D827)</f>
        <v>#VALUE!</v>
      </c>
      <c r="BR827" s="82"/>
      <c r="BS827" s="82" t="str">
        <f t="shared" si="73"/>
        <v/>
      </c>
      <c r="BT827" s="53" t="str">
        <f t="shared" si="74"/>
        <v/>
      </c>
      <c r="BU827" s="53" t="s">
        <v>50</v>
      </c>
      <c r="BV827" s="84" t="s">
        <v>3848</v>
      </c>
      <c r="BW827" s="53"/>
      <c r="BX827" s="53" t="s">
        <v>3849</v>
      </c>
      <c r="BY827" s="53">
        <v>2</v>
      </c>
      <c r="BZ827" s="83">
        <v>46189</v>
      </c>
      <c r="CA827" s="53"/>
      <c r="CB827" s="53"/>
    </row>
    <row r="828" spans="3:80" ht="14.25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2"/>
        <v>6</v>
      </c>
      <c r="M828" s="26">
        <f t="shared" si="71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67" t="e">
        <f>SUMIFS([1]Up!$J:$J,[1]Up!$D:$D,D828)</f>
        <v>#VALUE!</v>
      </c>
      <c r="BR828" s="82"/>
      <c r="BS828" s="82" t="str">
        <f t="shared" si="73"/>
        <v/>
      </c>
      <c r="BT828" s="53" t="str">
        <f t="shared" si="74"/>
        <v/>
      </c>
      <c r="BU828" s="53" t="s">
        <v>50</v>
      </c>
      <c r="BV828" s="84" t="s">
        <v>3848</v>
      </c>
      <c r="BW828" s="53"/>
      <c r="BX828" s="53" t="s">
        <v>3849</v>
      </c>
      <c r="BY828" s="53">
        <v>2</v>
      </c>
      <c r="BZ828" s="83">
        <v>46189</v>
      </c>
      <c r="CA828" s="53"/>
      <c r="CB828" s="53"/>
    </row>
    <row r="829" spans="3:80" ht="14.25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2"/>
        <v>6</v>
      </c>
      <c r="M829" s="26">
        <f t="shared" si="71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67" t="e">
        <f>SUMIFS([1]Up!$J:$J,[1]Up!$D:$D,D829)</f>
        <v>#VALUE!</v>
      </c>
      <c r="BR829" s="82"/>
      <c r="BS829" s="82" t="str">
        <f t="shared" si="73"/>
        <v/>
      </c>
      <c r="BT829" s="53" t="str">
        <f t="shared" si="74"/>
        <v/>
      </c>
      <c r="BU829" s="53" t="s">
        <v>61</v>
      </c>
      <c r="BV829" s="53" t="s">
        <v>3850</v>
      </c>
      <c r="BW829" s="53"/>
      <c r="BX829" s="53" t="s">
        <v>3851</v>
      </c>
      <c r="BY829" s="53">
        <v>2</v>
      </c>
      <c r="BZ829" s="83">
        <v>46189</v>
      </c>
      <c r="CA829" s="53"/>
      <c r="CB829" s="53"/>
    </row>
    <row r="830" spans="3:80" ht="14.25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2"/>
        <v>48</v>
      </c>
      <c r="M830" s="26">
        <f t="shared" si="71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67" t="e">
        <f>SUMIFS([1]Up!$J:$J,[1]Up!$D:$D,D830)</f>
        <v>#VALUE!</v>
      </c>
      <c r="BR830" s="82"/>
      <c r="BS830" s="82" t="str">
        <f t="shared" si="73"/>
        <v>PL10</v>
      </c>
      <c r="BT830" s="53" t="str">
        <f t="shared" si="74"/>
        <v/>
      </c>
      <c r="BU830" s="53" t="s">
        <v>50</v>
      </c>
      <c r="BV830" s="84" t="s">
        <v>3840</v>
      </c>
      <c r="BW830" s="53"/>
      <c r="BX830" s="53" t="s">
        <v>3841</v>
      </c>
      <c r="BY830" s="53">
        <v>16</v>
      </c>
      <c r="BZ830" s="83">
        <v>46189</v>
      </c>
      <c r="CA830" s="53"/>
      <c r="CB830" s="53"/>
    </row>
    <row r="831" spans="3:80" ht="14.25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2"/>
        <v>3</v>
      </c>
      <c r="M831" s="26">
        <f t="shared" si="71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67" t="e">
        <f>SUMIFS([1]Up!$J:$J,[1]Up!$D:$D,D831)</f>
        <v>#VALUE!</v>
      </c>
      <c r="BR831" s="82"/>
      <c r="BS831" s="82" t="str">
        <f t="shared" si="73"/>
        <v/>
      </c>
      <c r="BT831" s="53" t="str">
        <f t="shared" si="74"/>
        <v/>
      </c>
      <c r="BU831" s="53" t="s">
        <v>61</v>
      </c>
      <c r="BV831" s="53" t="s">
        <v>3850</v>
      </c>
      <c r="BW831" s="53"/>
      <c r="BX831" s="53" t="s">
        <v>3851</v>
      </c>
      <c r="BY831" s="53">
        <v>1</v>
      </c>
      <c r="BZ831" s="83">
        <v>46189</v>
      </c>
      <c r="CA831" s="53"/>
      <c r="CB831" s="53"/>
    </row>
    <row r="832" spans="3:80" ht="14.25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2"/>
        <v>0</v>
      </c>
      <c r="M832" s="26">
        <f t="shared" si="71"/>
        <v>3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67" t="e">
        <f>SUMIFS([1]Up!$J:$J,[1]Up!$D:$D,D832)</f>
        <v>#VALUE!</v>
      </c>
      <c r="BR832" s="82"/>
      <c r="BS832" s="82" t="str">
        <f t="shared" si="73"/>
        <v/>
      </c>
      <c r="BT832" s="53" t="str">
        <f t="shared" si="74"/>
        <v/>
      </c>
      <c r="BU832" s="53" t="s">
        <v>75</v>
      </c>
      <c r="BV832" s="53"/>
      <c r="BW832" s="53"/>
      <c r="BX832" s="53"/>
      <c r="BY832" s="53"/>
      <c r="BZ832" s="83"/>
      <c r="CA832" s="53"/>
      <c r="CB832" s="53"/>
    </row>
    <row r="833" spans="3:80" ht="14.25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2"/>
        <v>3</v>
      </c>
      <c r="M833" s="26">
        <f t="shared" si="71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67" t="e">
        <f>SUMIFS([1]Up!$J:$J,[1]Up!$D:$D,D833)</f>
        <v>#VALUE!</v>
      </c>
      <c r="BR833" s="82"/>
      <c r="BS833" s="82" t="str">
        <f t="shared" si="73"/>
        <v>PL10</v>
      </c>
      <c r="BT833" s="53" t="str">
        <f t="shared" si="74"/>
        <v/>
      </c>
      <c r="BU833" s="53" t="s">
        <v>50</v>
      </c>
      <c r="BV833" s="84" t="s">
        <v>3840</v>
      </c>
      <c r="BW833" s="53"/>
      <c r="BX833" s="53" t="s">
        <v>3841</v>
      </c>
      <c r="BY833" s="53">
        <v>1</v>
      </c>
      <c r="BZ833" s="83">
        <v>46189</v>
      </c>
      <c r="CA833" s="53"/>
      <c r="CB833" s="53"/>
    </row>
    <row r="834" spans="3:80" ht="14.25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2"/>
        <v>6</v>
      </c>
      <c r="M834" s="26">
        <f t="shared" si="71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67" t="e">
        <f>SUMIFS([1]Up!$J:$J,[1]Up!$D:$D,D834)</f>
        <v>#VALUE!</v>
      </c>
      <c r="BR834" s="82"/>
      <c r="BS834" s="82" t="str">
        <f t="shared" si="73"/>
        <v>PL10</v>
      </c>
      <c r="BT834" s="53" t="str">
        <f t="shared" si="74"/>
        <v/>
      </c>
      <c r="BU834" s="53" t="s">
        <v>50</v>
      </c>
      <c r="BV834" s="84" t="s">
        <v>3840</v>
      </c>
      <c r="BW834" s="53"/>
      <c r="BX834" s="53" t="s">
        <v>3841</v>
      </c>
      <c r="BY834" s="53">
        <v>2</v>
      </c>
      <c r="BZ834" s="83">
        <v>46189</v>
      </c>
      <c r="CA834" s="53"/>
      <c r="CB834" s="53"/>
    </row>
    <row r="835" spans="3:80" ht="14.25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2"/>
        <v>12</v>
      </c>
      <c r="M835" s="26">
        <f t="shared" si="71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67" t="e">
        <f>SUMIFS([1]Up!$J:$J,[1]Up!$D:$D,D835)</f>
        <v>#VALUE!</v>
      </c>
      <c r="BR835" s="82"/>
      <c r="BS835" s="82" t="str">
        <f t="shared" si="73"/>
        <v>PL10</v>
      </c>
      <c r="BT835" s="53" t="str">
        <f t="shared" si="74"/>
        <v/>
      </c>
      <c r="BU835" s="53" t="s">
        <v>50</v>
      </c>
      <c r="BV835" s="84" t="s">
        <v>3840</v>
      </c>
      <c r="BW835" s="53"/>
      <c r="BX835" s="53" t="s">
        <v>3841</v>
      </c>
      <c r="BY835" s="53">
        <v>4</v>
      </c>
      <c r="BZ835" s="83">
        <v>46189</v>
      </c>
      <c r="CA835" s="53"/>
      <c r="CB835" s="53"/>
    </row>
    <row r="836" spans="3:80" ht="14.25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2"/>
        <v>6</v>
      </c>
      <c r="M836" s="26">
        <f t="shared" si="71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67" t="e">
        <f>SUMIFS([1]Up!$J:$J,[1]Up!$D:$D,D836)</f>
        <v>#VALUE!</v>
      </c>
      <c r="BR836" s="82"/>
      <c r="BS836" s="82" t="str">
        <f t="shared" si="73"/>
        <v>PL1.5</v>
      </c>
      <c r="BT836" s="53" t="str">
        <f t="shared" si="74"/>
        <v/>
      </c>
      <c r="BU836" s="53" t="s">
        <v>61</v>
      </c>
      <c r="BV836" s="53" t="s">
        <v>3842</v>
      </c>
      <c r="BW836" s="53"/>
      <c r="BX836" s="53" t="s">
        <v>3843</v>
      </c>
      <c r="BY836" s="53">
        <v>2</v>
      </c>
      <c r="BZ836" s="83">
        <v>46189</v>
      </c>
      <c r="CA836" s="53"/>
      <c r="CB836" s="53"/>
    </row>
    <row r="837" spans="3:80" ht="14.25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2"/>
        <v>6</v>
      </c>
      <c r="M837" s="26">
        <f t="shared" ref="M837:M844" si="75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67" t="e">
        <f>SUMIFS([1]Up!$J:$J,[1]Up!$D:$D,D837)</f>
        <v>#VALUE!</v>
      </c>
      <c r="BR837" s="82"/>
      <c r="BS837" s="82" t="str">
        <f t="shared" si="73"/>
        <v>PL1.5</v>
      </c>
      <c r="BT837" s="53" t="str">
        <f t="shared" si="74"/>
        <v/>
      </c>
      <c r="BU837" s="53" t="s">
        <v>61</v>
      </c>
      <c r="BV837" s="53" t="s">
        <v>3842</v>
      </c>
      <c r="BW837" s="53"/>
      <c r="BX837" s="53" t="s">
        <v>3843</v>
      </c>
      <c r="BY837" s="53">
        <v>2</v>
      </c>
      <c r="BZ837" s="83">
        <v>46189</v>
      </c>
      <c r="CA837" s="53"/>
      <c r="CB837" s="53"/>
    </row>
    <row r="838" spans="3:80" ht="14.25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2"/>
        <v>3</v>
      </c>
      <c r="M838" s="26">
        <f t="shared" si="75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67" t="e">
        <f>SUMIFS([1]Up!$J:$J,[1]Up!$D:$D,D838)</f>
        <v>#VALUE!</v>
      </c>
      <c r="BR838" s="82"/>
      <c r="BS838" s="82" t="str">
        <f t="shared" si="73"/>
        <v>PL1.5</v>
      </c>
      <c r="BT838" s="53" t="str">
        <f t="shared" si="74"/>
        <v/>
      </c>
      <c r="BU838" s="53" t="s">
        <v>61</v>
      </c>
      <c r="BV838" s="53" t="s">
        <v>3842</v>
      </c>
      <c r="BW838" s="53"/>
      <c r="BX838" s="53" t="s">
        <v>3843</v>
      </c>
      <c r="BY838" s="53">
        <v>1</v>
      </c>
      <c r="BZ838" s="83">
        <v>46189</v>
      </c>
      <c r="CA838" s="53"/>
      <c r="CB838" s="53"/>
    </row>
    <row r="839" spans="3:80" ht="14.25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2"/>
        <v>0</v>
      </c>
      <c r="M839" s="26">
        <f t="shared" si="75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67" t="e">
        <f>SUMIFS([1]Up!$J:$J,[1]Up!$D:$D,D839)</f>
        <v>#VALUE!</v>
      </c>
      <c r="BR839" s="82"/>
      <c r="BS839" s="82" t="str">
        <f t="shared" si="73"/>
        <v/>
      </c>
      <c r="BT839" s="53" t="str">
        <f t="shared" si="74"/>
        <v/>
      </c>
      <c r="BU839" s="53" t="s">
        <v>61</v>
      </c>
      <c r="BV839" s="53"/>
      <c r="BW839" s="53"/>
      <c r="BX839" s="53"/>
      <c r="BY839" s="53"/>
      <c r="BZ839" s="83"/>
      <c r="CA839" s="53"/>
      <c r="CB839" s="53"/>
    </row>
    <row r="840" spans="3:80" ht="14.25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2"/>
        <v>30</v>
      </c>
      <c r="M840" s="26">
        <f t="shared" si="75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67" t="e">
        <f>SUMIFS([1]Up!$J:$J,[1]Up!$D:$D,D840)</f>
        <v>#VALUE!</v>
      </c>
      <c r="BR840" s="82"/>
      <c r="BS840" s="82" t="str">
        <f t="shared" si="73"/>
        <v xml:space="preserve">PL1.5 </v>
      </c>
      <c r="BT840" s="53" t="str">
        <f t="shared" si="74"/>
        <v/>
      </c>
      <c r="BU840" s="53" t="s">
        <v>50</v>
      </c>
      <c r="BV840" s="53" t="s">
        <v>3842</v>
      </c>
      <c r="BW840" s="53"/>
      <c r="BX840" s="53" t="s">
        <v>3843</v>
      </c>
      <c r="BY840" s="53">
        <v>10</v>
      </c>
      <c r="BZ840" s="83">
        <v>46189</v>
      </c>
      <c r="CA840" s="53"/>
      <c r="CB840" s="53"/>
    </row>
    <row r="841" spans="3:80" ht="14.25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2"/>
        <v>0</v>
      </c>
      <c r="M841" s="26">
        <f t="shared" si="75"/>
        <v>30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67" t="e">
        <f>SUMIFS([1]Up!$J:$J,[1]Up!$D:$D,D841)</f>
        <v>#VALUE!</v>
      </c>
      <c r="BR841" s="82"/>
      <c r="BS841" s="82" t="str">
        <f t="shared" si="73"/>
        <v/>
      </c>
      <c r="BT841" s="53" t="str">
        <f t="shared" si="74"/>
        <v/>
      </c>
      <c r="BU841" s="53" t="s">
        <v>75</v>
      </c>
      <c r="BV841" s="53"/>
      <c r="BW841" s="53"/>
      <c r="BX841" s="53"/>
      <c r="BY841" s="53"/>
      <c r="BZ841" s="83"/>
      <c r="CA841" s="53"/>
      <c r="CB841" s="53"/>
    </row>
    <row r="842" spans="3:80" ht="14.25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2"/>
        <v>0</v>
      </c>
      <c r="M842" s="26">
        <f t="shared" si="75"/>
        <v>3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67" t="e">
        <f>SUMIFS([1]Up!$J:$J,[1]Up!$D:$D,D842)</f>
        <v>#VALUE!</v>
      </c>
      <c r="BR842" s="82"/>
      <c r="BS842" s="82" t="str">
        <f t="shared" si="73"/>
        <v/>
      </c>
      <c r="BT842" s="53" t="str">
        <f t="shared" si="74"/>
        <v/>
      </c>
      <c r="BU842" s="53" t="s">
        <v>75</v>
      </c>
      <c r="BV842" s="53"/>
      <c r="BW842" s="53"/>
      <c r="BX842" s="53"/>
      <c r="BY842" s="53"/>
      <c r="BZ842" s="83"/>
      <c r="CA842" s="53"/>
      <c r="CB842" s="53"/>
    </row>
    <row r="843" spans="3:80" ht="14.25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2"/>
        <v>0</v>
      </c>
      <c r="M843" s="26">
        <f t="shared" si="75"/>
        <v>3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67" t="e">
        <f>SUMIFS([1]Up!$J:$J,[1]Up!$D:$D,D843)</f>
        <v>#VALUE!</v>
      </c>
      <c r="BR843" s="82"/>
      <c r="BS843" s="82" t="str">
        <f t="shared" si="73"/>
        <v/>
      </c>
      <c r="BT843" s="53" t="str">
        <f t="shared" si="74"/>
        <v/>
      </c>
      <c r="BU843" s="53" t="s">
        <v>75</v>
      </c>
      <c r="BV843" s="53"/>
      <c r="BW843" s="53"/>
      <c r="BX843" s="53"/>
      <c r="BY843" s="53"/>
      <c r="BZ843" s="83"/>
      <c r="CA843" s="53"/>
      <c r="CB843" s="53"/>
    </row>
    <row r="844" spans="3:80" ht="14.25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2"/>
        <v>0</v>
      </c>
      <c r="M844" s="26">
        <f t="shared" si="75"/>
        <v>78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67" t="e">
        <f>SUMIFS([1]Up!$J:$J,[1]Up!$D:$D,D844)</f>
        <v>#VALUE!</v>
      </c>
      <c r="BR844" s="82"/>
      <c r="BS844" s="82" t="str">
        <f t="shared" si="73"/>
        <v/>
      </c>
      <c r="BT844" s="53" t="str">
        <f t="shared" si="74"/>
        <v/>
      </c>
      <c r="BU844" s="53" t="s">
        <v>75</v>
      </c>
      <c r="BV844" s="53"/>
      <c r="BW844" s="53"/>
      <c r="BX844" s="53"/>
      <c r="BY844" s="53"/>
      <c r="BZ844" s="83"/>
      <c r="CA844" s="53"/>
      <c r="CB844" s="53"/>
    </row>
    <row r="845" spans="3:80" ht="14.25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67"/>
      <c r="BR845" s="82"/>
      <c r="BS845" s="82"/>
      <c r="BT845" s="53"/>
      <c r="BU845" s="53"/>
      <c r="BV845" s="53"/>
      <c r="BW845" s="53"/>
      <c r="BX845" s="53"/>
      <c r="BY845" s="53"/>
      <c r="BZ845" s="83"/>
      <c r="CA845" s="53"/>
      <c r="CB845" s="53"/>
    </row>
    <row r="846" spans="3:80" ht="14.25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67"/>
      <c r="BR846" s="82"/>
      <c r="BS846" s="82"/>
      <c r="BT846" s="53"/>
      <c r="BU846" s="53"/>
      <c r="BV846" s="53"/>
      <c r="BW846" s="53"/>
      <c r="BX846" s="53"/>
      <c r="BY846" s="53"/>
      <c r="BZ846" s="83"/>
      <c r="CA846" s="53"/>
      <c r="CB846" s="53"/>
    </row>
  </sheetData>
  <autoFilter ref="C29:CB846" xr:uid="{B5DE6D30-F474-449D-82A7-1262A8A8C8BB}"/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1"/>
      <c r="AH1" s="252"/>
      <c r="AI1" s="252"/>
      <c r="AJ1" s="252"/>
      <c r="AK1" s="252"/>
      <c r="AL1" s="252"/>
      <c r="AM1" s="252"/>
      <c r="AN1" s="252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88"/>
      <c r="AZ1" s="251"/>
      <c r="BA1" s="251"/>
      <c r="BB1" s="251"/>
      <c r="BC1" s="251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36"/>
      <c r="AZ2" s="254"/>
      <c r="BA2" s="254"/>
      <c r="BB2" s="254"/>
      <c r="BC2" s="254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  <c r="AY3" s="236"/>
      <c r="AZ3" s="254"/>
      <c r="BA3" s="254"/>
      <c r="BB3" s="254"/>
      <c r="BC3" s="254"/>
      <c r="BD3" s="245"/>
      <c r="BE3" s="246"/>
      <c r="BF3" s="246"/>
      <c r="BG3" s="246"/>
      <c r="BH3" s="246"/>
      <c r="BI3" s="93"/>
      <c r="BJ3" s="93"/>
      <c r="BK3" s="92"/>
      <c r="BL3" s="245"/>
      <c r="BM3" s="246"/>
      <c r="BN3" s="246"/>
      <c r="BO3" s="246"/>
      <c r="BP3" s="246"/>
      <c r="BQ3" s="246"/>
      <c r="BR3" s="92"/>
      <c r="BS3" s="245"/>
      <c r="BT3" s="246"/>
      <c r="BU3" s="97" t="s">
        <v>1681</v>
      </c>
      <c r="BV3" s="92"/>
      <c r="BW3" s="92"/>
      <c r="BX3" s="98"/>
      <c r="BY3" s="245"/>
      <c r="BZ3" s="246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6"/>
      <c r="BE4" s="246"/>
      <c r="BF4" s="246"/>
      <c r="BG4" s="246"/>
      <c r="BH4" s="246"/>
      <c r="BI4" s="93"/>
      <c r="BJ4" s="93"/>
      <c r="BK4" s="92"/>
      <c r="BL4" s="246"/>
      <c r="BM4" s="246"/>
      <c r="BN4" s="246"/>
      <c r="BO4" s="246"/>
      <c r="BP4" s="246"/>
      <c r="BQ4" s="246"/>
      <c r="BR4" s="92"/>
      <c r="BS4" s="246"/>
      <c r="BT4" s="246"/>
      <c r="BU4" s="92"/>
      <c r="BV4" s="92"/>
      <c r="BW4" s="92"/>
      <c r="BX4" s="99"/>
      <c r="BY4" s="246"/>
      <c r="BZ4" s="246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8" t="s">
        <v>1691</v>
      </c>
      <c r="AH5" s="249"/>
      <c r="AI5" s="249"/>
      <c r="AJ5" s="249"/>
      <c r="AK5" s="249"/>
      <c r="AL5" s="249"/>
      <c r="AM5" s="249"/>
      <c r="AN5" s="249"/>
      <c r="AO5" s="250"/>
      <c r="AP5" s="248" t="s">
        <v>1691</v>
      </c>
      <c r="AQ5" s="249"/>
      <c r="AR5" s="249"/>
      <c r="AS5" s="249"/>
      <c r="AT5" s="249"/>
      <c r="AU5" s="249"/>
      <c r="AV5" s="249"/>
      <c r="AW5" s="249"/>
      <c r="AX5" s="250"/>
      <c r="AY5" s="95"/>
      <c r="AZ5" s="95"/>
      <c r="BA5" s="95"/>
      <c r="BB5" s="95"/>
      <c r="BC5" s="95"/>
      <c r="BD5" s="247"/>
      <c r="BE5" s="247"/>
      <c r="BF5" s="247"/>
      <c r="BG5" s="247"/>
      <c r="BH5" s="247"/>
      <c r="BI5" s="93"/>
      <c r="BJ5" s="93"/>
      <c r="BK5" s="96"/>
      <c r="BL5" s="247"/>
      <c r="BM5" s="247"/>
      <c r="BN5" s="247"/>
      <c r="BO5" s="247"/>
      <c r="BP5" s="247"/>
      <c r="BQ5" s="247"/>
      <c r="BR5" s="96"/>
      <c r="BS5" s="247"/>
      <c r="BT5" s="247"/>
      <c r="BU5" s="96"/>
      <c r="BV5" s="96"/>
      <c r="BW5" s="101"/>
      <c r="BX5" s="102"/>
      <c r="BY5" s="247"/>
      <c r="BZ5" s="247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8" t="s">
        <v>3590</v>
      </c>
      <c r="AH6" s="249"/>
      <c r="AI6" s="249"/>
      <c r="AJ6" s="249"/>
      <c r="AK6" s="249"/>
      <c r="AL6" s="249"/>
      <c r="AM6" s="249"/>
      <c r="AN6" s="249"/>
      <c r="AO6" s="250"/>
      <c r="AP6" s="248" t="s">
        <v>3591</v>
      </c>
      <c r="AQ6" s="249"/>
      <c r="AR6" s="249"/>
      <c r="AS6" s="249"/>
      <c r="AT6" s="249"/>
      <c r="AU6" s="249"/>
      <c r="AV6" s="249"/>
      <c r="AW6" s="249"/>
      <c r="AX6" s="250"/>
      <c r="AY6" s="95"/>
      <c r="AZ6" s="95"/>
      <c r="BA6" s="95"/>
      <c r="BB6" s="95"/>
      <c r="BC6" s="95"/>
      <c r="BD6" s="256" t="s">
        <v>1687</v>
      </c>
      <c r="BE6" s="256"/>
      <c r="BF6" s="256"/>
      <c r="BG6" s="256"/>
      <c r="BH6" s="256"/>
      <c r="BI6" s="240"/>
      <c r="BJ6" s="240"/>
      <c r="BK6" s="255" t="s">
        <v>1688</v>
      </c>
      <c r="BL6" s="256"/>
      <c r="BM6" s="256"/>
      <c r="BN6" s="256"/>
      <c r="BO6" s="256"/>
      <c r="BP6" s="256"/>
      <c r="BQ6" s="261"/>
      <c r="BR6" s="108" t="s">
        <v>1689</v>
      </c>
      <c r="BS6" s="255" t="s">
        <v>1690</v>
      </c>
      <c r="BT6" s="256"/>
      <c r="BU6" s="256"/>
      <c r="BV6" s="256"/>
      <c r="BW6" s="256"/>
      <c r="BX6" s="257"/>
      <c r="BY6" s="256"/>
      <c r="BZ6" s="256"/>
      <c r="CA6" s="256"/>
      <c r="CB6" s="256"/>
      <c r="CC6" s="256"/>
      <c r="CD6" s="256"/>
      <c r="CE6" s="256"/>
      <c r="CF6" s="256"/>
      <c r="CG6" s="256"/>
      <c r="CH6" s="256"/>
      <c r="CI6" s="256"/>
      <c r="CJ6" s="256"/>
      <c r="CK6" s="256"/>
      <c r="CL6" s="256"/>
      <c r="CM6" s="256"/>
      <c r="CN6" s="256"/>
      <c r="CO6" s="256"/>
      <c r="CP6" s="256"/>
      <c r="CQ6" s="256"/>
      <c r="CR6" s="256"/>
      <c r="CS6" s="256"/>
      <c r="CT6" s="256"/>
      <c r="CU6" s="256"/>
      <c r="CV6" s="256"/>
      <c r="CW6" s="256"/>
      <c r="CX6" s="256"/>
      <c r="CY6" s="256"/>
      <c r="CZ6" s="256"/>
      <c r="DA6" s="256"/>
      <c r="DB6" s="258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8" t="s">
        <v>3592</v>
      </c>
      <c r="AH7" s="249"/>
      <c r="AI7" s="250"/>
      <c r="AJ7" s="248" t="s">
        <v>3593</v>
      </c>
      <c r="AK7" s="249"/>
      <c r="AL7" s="250"/>
      <c r="AM7" s="248" t="s">
        <v>3594</v>
      </c>
      <c r="AN7" s="249"/>
      <c r="AO7" s="250"/>
      <c r="AP7" s="248" t="s">
        <v>3592</v>
      </c>
      <c r="AQ7" s="249"/>
      <c r="AR7" s="250"/>
      <c r="AS7" s="248" t="s">
        <v>3593</v>
      </c>
      <c r="AT7" s="249"/>
      <c r="AU7" s="250"/>
      <c r="AV7" s="248" t="s">
        <v>3594</v>
      </c>
      <c r="AW7" s="249"/>
      <c r="AX7" s="250"/>
      <c r="AY7" s="109" t="s">
        <v>1691</v>
      </c>
      <c r="AZ7" s="172" t="s">
        <v>1691</v>
      </c>
      <c r="BA7" s="172" t="s">
        <v>1691</v>
      </c>
      <c r="BB7" s="262" t="s">
        <v>1691</v>
      </c>
      <c r="BC7" s="263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59" t="s">
        <v>1691</v>
      </c>
      <c r="BT7" s="260"/>
      <c r="BU7" s="109" t="s">
        <v>1691</v>
      </c>
      <c r="BV7" s="109" t="s">
        <v>1691</v>
      </c>
      <c r="BW7" s="110" t="s">
        <v>1691</v>
      </c>
      <c r="BX7" s="109" t="s">
        <v>1691</v>
      </c>
      <c r="BY7" s="259" t="s">
        <v>1691</v>
      </c>
      <c r="BZ7" s="260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0</v>
      </c>
      <c r="X12" s="120">
        <f ca="1">SUMIFS(T:T,C:C,C12,AE:AE,"")/SUMIFS(L:L,C:C,C12,AE:AE,"",AB:AB,"")</f>
        <v>0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29">
        <f ca="1">+L13-T13</f>
        <v>66</v>
      </c>
      <c r="V13" s="129">
        <f ca="1">ROUNDDOWN(T13/J13,0)</f>
        <v>0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0</v>
      </c>
      <c r="X24" s="120">
        <f ca="1">SUMIFS(T:T,C:C,C24,AE:AE,"")/SUMIFS(L:L,C:C,C24,AE:AE,"",AB:AB,"")</f>
        <v>0.37159763313609467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9">
        <f t="shared" ca="1" si="0"/>
        <v>7</v>
      </c>
      <c r="V28" s="129">
        <f t="shared" ca="1" si="1"/>
        <v>0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129">
        <f t="shared" ca="1" si="0"/>
        <v>524</v>
      </c>
      <c r="V37" s="129">
        <f t="shared" ca="1" si="1"/>
        <v>0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0</v>
      </c>
      <c r="X39" s="120">
        <f ca="1">SUMIFS(T:T,C:C,C39,AE:AE,"")/SUMIFS(L:L,C:C,C39,AE:AE,"",AB:AB,"")</f>
        <v>0.4280442804428044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29">
        <f t="shared" ca="1" si="4"/>
        <v>8</v>
      </c>
      <c r="V47" s="129">
        <f t="shared" ca="1" si="5"/>
        <v>0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29">
        <f t="shared" ca="1" si="4"/>
        <v>612</v>
      </c>
      <c r="V71" s="129">
        <f t="shared" ca="1" si="5"/>
        <v>0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0</v>
      </c>
      <c r="X73" s="120">
        <f ca="1">SUMIFS(T:T,C:C,C73,AE:AE,"")/SUMIFS(L:L,C:C,C73,AE:AE,"",AB:AB,"")</f>
        <v>0.38067061143984221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29">
        <f t="shared" ca="1" si="8"/>
        <v>6</v>
      </c>
      <c r="V84" s="129">
        <f t="shared" ca="1" si="9"/>
        <v>0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29">
        <f t="shared" ca="1" si="8"/>
        <v>308</v>
      </c>
      <c r="V89" s="129">
        <f t="shared" ca="1" si="9"/>
        <v>0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0</v>
      </c>
      <c r="X91" s="120">
        <f ca="1">SUMIFS(T:T,C:C,C91,AE:AE,"")/SUMIFS(L:L,C:C,C91,AE:AE,"",AB:AB,"")</f>
        <v>0.40458015267175573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29">
        <f t="shared" ca="1" si="12"/>
        <v>1</v>
      </c>
      <c r="V94" s="129">
        <f t="shared" ca="1" si="13"/>
        <v>0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35</v>
      </c>
      <c r="U105" s="129">
        <f t="shared" ca="1" si="12"/>
        <v>10</v>
      </c>
      <c r="V105" s="129">
        <f t="shared" ca="1" si="13"/>
        <v>0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29">
        <f t="shared" ca="1" si="12"/>
        <v>1</v>
      </c>
      <c r="V107" s="129">
        <f t="shared" ca="1" si="13"/>
        <v>0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29">
        <f t="shared" ca="1" si="12"/>
        <v>45</v>
      </c>
      <c r="V112" s="129">
        <f t="shared" ca="1" si="13"/>
        <v>0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9">
        <f t="shared" ca="1" si="12"/>
        <v>1</v>
      </c>
      <c r="V113" s="129">
        <f t="shared" ca="1" si="13"/>
        <v>0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29">
        <f t="shared" ca="1" si="12"/>
        <v>1</v>
      </c>
      <c r="V114" s="129">
        <f t="shared" ca="1" si="13"/>
        <v>0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29">
        <f t="shared" ca="1" si="12"/>
        <v>1</v>
      </c>
      <c r="V115" s="129">
        <f t="shared" ca="1" si="13"/>
        <v>0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129">
        <f t="shared" ca="1" si="12"/>
        <v>2</v>
      </c>
      <c r="V117" s="129">
        <f t="shared" ca="1" si="13"/>
        <v>0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29">
        <f t="shared" ca="1" si="12"/>
        <v>1</v>
      </c>
      <c r="V118" s="129">
        <f t="shared" ca="1" si="13"/>
        <v>0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29">
        <f t="shared" ca="1" si="12"/>
        <v>1</v>
      </c>
      <c r="V119" s="129">
        <f t="shared" ca="1" si="13"/>
        <v>0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29">
        <f t="shared" ca="1" si="12"/>
        <v>556</v>
      </c>
      <c r="V124" s="129">
        <f t="shared" ca="1" si="13"/>
        <v>0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29">
        <f t="shared" ca="1" si="12"/>
        <v>4</v>
      </c>
      <c r="V126" s="129">
        <f t="shared" ca="1" si="13"/>
        <v>0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29">
        <f t="shared" ca="1" si="16"/>
        <v>24</v>
      </c>
      <c r="V132" s="129">
        <f t="shared" ca="1" si="17"/>
        <v>0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29">
        <f t="shared" ca="1" si="16"/>
        <v>1</v>
      </c>
      <c r="V133" s="129">
        <f t="shared" ca="1" si="17"/>
        <v>0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29">
        <f t="shared" ca="1" si="16"/>
        <v>1</v>
      </c>
      <c r="V134" s="129">
        <f t="shared" ca="1" si="17"/>
        <v>0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29">
        <f t="shared" ca="1" si="16"/>
        <v>8</v>
      </c>
      <c r="V139" s="129">
        <f t="shared" ca="1" si="17"/>
        <v>0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29">
        <f t="shared" ca="1" si="16"/>
        <v>8</v>
      </c>
      <c r="V140" s="129">
        <f t="shared" ca="1" si="17"/>
        <v>0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29">
        <f t="shared" ca="1" si="16"/>
        <v>8</v>
      </c>
      <c r="V141" s="129">
        <f t="shared" ca="1" si="17"/>
        <v>0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29">
        <f t="shared" ca="1" si="16"/>
        <v>8</v>
      </c>
      <c r="V142" s="129">
        <f t="shared" ca="1" si="17"/>
        <v>0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29">
        <f t="shared" ca="1" si="16"/>
        <v>8</v>
      </c>
      <c r="V143" s="129">
        <f t="shared" ca="1" si="17"/>
        <v>0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29">
        <f t="shared" ca="1" si="19"/>
        <v>10</v>
      </c>
      <c r="V157" s="129">
        <f t="shared" ca="1" si="20"/>
        <v>0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29">
        <f t="shared" ca="1" si="19"/>
        <v>1</v>
      </c>
      <c r="V158" s="129">
        <f t="shared" ca="1" si="20"/>
        <v>0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9">
        <f t="shared" ca="1" si="19"/>
        <v>1</v>
      </c>
      <c r="V159" s="129">
        <f t="shared" ca="1" si="20"/>
        <v>0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29">
        <f t="shared" ca="1" si="19"/>
        <v>26</v>
      </c>
      <c r="V160" s="129">
        <f t="shared" ca="1" si="20"/>
        <v>0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29">
        <f t="shared" ca="1" si="19"/>
        <v>1</v>
      </c>
      <c r="V164" s="129">
        <f t="shared" ca="1" si="20"/>
        <v>0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0.40995850622406638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29">
        <f t="shared" ca="1" si="23"/>
        <v>1</v>
      </c>
      <c r="V167" s="129">
        <f t="shared" ca="1" si="24"/>
        <v>0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29">
        <f t="shared" ca="1" si="23"/>
        <v>2</v>
      </c>
      <c r="V179" s="129">
        <f t="shared" ca="1" si="24"/>
        <v>0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29">
        <f t="shared" ca="1" si="23"/>
        <v>51</v>
      </c>
      <c r="V186" s="129">
        <f t="shared" ca="1" si="24"/>
        <v>0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29">
        <f t="shared" ca="1" si="23"/>
        <v>2</v>
      </c>
      <c r="V187" s="129">
        <f t="shared" ca="1" si="24"/>
        <v>0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29">
        <f t="shared" ca="1" si="23"/>
        <v>2</v>
      </c>
      <c r="V188" s="129">
        <f t="shared" ca="1" si="24"/>
        <v>0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29">
        <f t="shared" ca="1" si="23"/>
        <v>2</v>
      </c>
      <c r="V189" s="129">
        <f t="shared" ca="1" si="24"/>
        <v>0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29">
        <f t="shared" ca="1" si="23"/>
        <v>4</v>
      </c>
      <c r="V191" s="129">
        <f t="shared" ca="1" si="24"/>
        <v>0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129">
        <f t="shared" ca="1" si="23"/>
        <v>2</v>
      </c>
      <c r="V192" s="129">
        <f t="shared" ca="1" si="24"/>
        <v>0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29">
        <f t="shared" ca="1" si="23"/>
        <v>2</v>
      </c>
      <c r="V193" s="129">
        <f t="shared" ca="1" si="24"/>
        <v>0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29">
        <f t="shared" ca="1" si="23"/>
        <v>638</v>
      </c>
      <c r="V198" s="129">
        <f t="shared" ca="1" si="24"/>
        <v>0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29">
        <f t="shared" ca="1" si="23"/>
        <v>4</v>
      </c>
      <c r="V200" s="129">
        <f t="shared" ca="1" si="24"/>
        <v>0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0</v>
      </c>
      <c r="X201" s="120">
        <f ca="1">SUMIFS(T:T,C:C,C201,AE:AE,"")/SUMIFS(L:L,C:C,C201,AE:AE,"",AB:AB,"")</f>
        <v>0.38030797946803546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129">
        <f t="shared" ca="1" si="27"/>
        <v>1318</v>
      </c>
      <c r="V228" s="129">
        <f t="shared" ca="1" si="28"/>
        <v>0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29">
        <f t="shared" ca="1" si="27"/>
        <v>10</v>
      </c>
      <c r="V230" s="129">
        <f t="shared" ca="1" si="28"/>
        <v>0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29">
        <f t="shared" ca="1" si="31"/>
        <v>24</v>
      </c>
      <c r="V236" s="129">
        <f t="shared" ca="1" si="32"/>
        <v>0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29">
        <f t="shared" ca="1" si="31"/>
        <v>1</v>
      </c>
      <c r="V237" s="129">
        <f t="shared" ca="1" si="32"/>
        <v>0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29">
        <f t="shared" ca="1" si="31"/>
        <v>1</v>
      </c>
      <c r="V238" s="129">
        <f t="shared" ca="1" si="32"/>
        <v>0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129">
        <f t="shared" ca="1" si="31"/>
        <v>8</v>
      </c>
      <c r="V243" s="129">
        <f t="shared" ca="1" si="32"/>
        <v>0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129">
        <f t="shared" ca="1" si="31"/>
        <v>8</v>
      </c>
      <c r="V244" s="129">
        <f t="shared" ca="1" si="32"/>
        <v>0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129">
        <f t="shared" ca="1" si="31"/>
        <v>8</v>
      </c>
      <c r="V245" s="129">
        <f t="shared" ca="1" si="32"/>
        <v>0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129">
        <f t="shared" ca="1" si="31"/>
        <v>8</v>
      </c>
      <c r="V246" s="129">
        <f t="shared" ca="1" si="32"/>
        <v>0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29">
        <f t="shared" ca="1" si="31"/>
        <v>8</v>
      </c>
      <c r="V247" s="129">
        <f t="shared" ca="1" si="32"/>
        <v>0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9">
        <f t="shared" ca="1" si="35"/>
        <v>10</v>
      </c>
      <c r="V261" s="129">
        <f t="shared" ca="1" si="36"/>
        <v>0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9">
        <f t="shared" ca="1" si="35"/>
        <v>1</v>
      </c>
      <c r="V262" s="129">
        <f t="shared" ca="1" si="36"/>
        <v>0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9">
        <f t="shared" ca="1" si="35"/>
        <v>1</v>
      </c>
      <c r="V263" s="129">
        <f t="shared" ca="1" si="36"/>
        <v>0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29">
        <f t="shared" ca="1" si="35"/>
        <v>26</v>
      </c>
      <c r="V264" s="129">
        <f t="shared" ca="1" si="36"/>
        <v>0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29">
        <f t="shared" ca="1" si="35"/>
        <v>1</v>
      </c>
      <c r="V268" s="129">
        <f t="shared" ca="1" si="36"/>
        <v>0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0</v>
      </c>
      <c r="X269" s="120">
        <f ca="1">SUMIFS(T:T,C:C,C269,AE:AE,"")/SUMIFS(L:L,C:C,C269,AE:AE,"",AB:AB,"")</f>
        <v>0.41502683363148479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9">
        <f t="shared" ca="1" si="39"/>
        <v>1</v>
      </c>
      <c r="V281" s="129">
        <f t="shared" ca="1" si="40"/>
        <v>0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9">
        <f t="shared" ca="1" si="39"/>
        <v>4</v>
      </c>
      <c r="V285" s="129">
        <f t="shared" ca="1" si="40"/>
        <v>0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129">
        <f t="shared" ca="1" si="39"/>
        <v>1</v>
      </c>
      <c r="V286" s="129">
        <f t="shared" ca="1" si="40"/>
        <v>0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129">
        <f t="shared" ca="1" si="39"/>
        <v>1</v>
      </c>
      <c r="V287" s="129">
        <f t="shared" ca="1" si="40"/>
        <v>0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129">
        <f t="shared" ca="1" si="39"/>
        <v>2</v>
      </c>
      <c r="V288" s="129">
        <f t="shared" ca="1" si="40"/>
        <v>0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129">
        <f t="shared" ca="1" si="39"/>
        <v>2</v>
      </c>
      <c r="V289" s="129">
        <f t="shared" ca="1" si="40"/>
        <v>0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129">
        <f t="shared" ca="1" si="39"/>
        <v>2</v>
      </c>
      <c r="V290" s="129">
        <f t="shared" ca="1" si="40"/>
        <v>0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29">
        <f t="shared" ca="1" si="39"/>
        <v>310</v>
      </c>
      <c r="V295" s="129">
        <f t="shared" ca="1" si="40"/>
        <v>0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29">
        <f t="shared" ca="1" si="39"/>
        <v>4</v>
      </c>
      <c r="V297" s="129">
        <f t="shared" ca="1" si="40"/>
        <v>0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9">
        <f t="shared" ca="1" si="43"/>
        <v>24</v>
      </c>
      <c r="V303" s="129">
        <f t="shared" ca="1" si="44"/>
        <v>0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129">
        <f t="shared" ca="1" si="43"/>
        <v>1</v>
      </c>
      <c r="V304" s="129">
        <f t="shared" ca="1" si="44"/>
        <v>0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129">
        <f t="shared" ca="1" si="43"/>
        <v>1</v>
      </c>
      <c r="V305" s="129">
        <f t="shared" ca="1" si="44"/>
        <v>0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29">
        <f t="shared" ca="1" si="43"/>
        <v>8</v>
      </c>
      <c r="V310" s="129">
        <f t="shared" ca="1" si="44"/>
        <v>0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29">
        <f t="shared" ca="1" si="43"/>
        <v>8</v>
      </c>
      <c r="V311" s="129">
        <f t="shared" ca="1" si="44"/>
        <v>0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129">
        <f t="shared" ca="1" si="43"/>
        <v>8</v>
      </c>
      <c r="V312" s="129">
        <f t="shared" ca="1" si="44"/>
        <v>0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29">
        <f t="shared" ca="1" si="43"/>
        <v>8</v>
      </c>
      <c r="V313" s="129">
        <f t="shared" ca="1" si="44"/>
        <v>0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29">
        <f t="shared" ca="1" si="43"/>
        <v>8</v>
      </c>
      <c r="V314" s="129">
        <f t="shared" ca="1" si="44"/>
        <v>0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29">
        <f t="shared" ca="1" si="47"/>
        <v>10</v>
      </c>
      <c r="V328" s="129">
        <f t="shared" ca="1" si="48"/>
        <v>0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129">
        <f t="shared" ca="1" si="47"/>
        <v>1</v>
      </c>
      <c r="V329" s="129">
        <f t="shared" ca="1" si="48"/>
        <v>0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9">
        <f t="shared" ca="1" si="47"/>
        <v>1</v>
      </c>
      <c r="V330" s="129">
        <f t="shared" ca="1" si="48"/>
        <v>0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9">
        <f t="shared" ca="1" si="47"/>
        <v>26</v>
      </c>
      <c r="V331" s="129">
        <f t="shared" ca="1" si="48"/>
        <v>0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9">
        <f t="shared" ca="1" si="47"/>
        <v>1</v>
      </c>
      <c r="V335" s="129">
        <f t="shared" ca="1" si="48"/>
        <v>0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0</v>
      </c>
      <c r="X336" s="120">
        <f ca="1">SUMIFS(T:T,C:C,C336,AE:AE,"")/SUMIFS(L:L,C:C,C336,AE:AE,"",AB:AB,"")</f>
        <v>0.40099833610648916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9">
        <f t="shared" ca="1" si="51"/>
        <v>1</v>
      </c>
      <c r="V339" s="129">
        <f t="shared" ca="1" si="52"/>
        <v>0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29">
        <f t="shared" ca="1" si="51"/>
        <v>1</v>
      </c>
      <c r="V346" s="129">
        <f t="shared" ca="1" si="52"/>
        <v>0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29">
        <f t="shared" ca="1" si="51"/>
        <v>1</v>
      </c>
      <c r="V348" s="129">
        <f t="shared" ca="1" si="52"/>
        <v>0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0</v>
      </c>
      <c r="U349" s="129">
        <f t="shared" ca="1" si="51"/>
        <v>1</v>
      </c>
      <c r="V349" s="129">
        <f t="shared" ca="1" si="52"/>
        <v>0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29">
        <f t="shared" ca="1" si="51"/>
        <v>352</v>
      </c>
      <c r="V354" s="129">
        <f t="shared" ca="1" si="52"/>
        <v>0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29">
        <f t="shared" ca="1" si="51"/>
        <v>4</v>
      </c>
      <c r="V356" s="129">
        <f t="shared" ca="1" si="52"/>
        <v>0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0</v>
      </c>
      <c r="X357" s="120">
        <f ca="1">SUMIFS(T:T,C:C,C357,AE:AE,"")/SUMIFS(L:L,C:C,C357,AE:AE,"",AB:AB,"")</f>
        <v>0.41507633587786258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129">
        <f t="shared" ref="U358:U392" ca="1" si="55">+L358-T358</f>
        <v>1</v>
      </c>
      <c r="V358" s="129">
        <f t="shared" ref="V358:V392" ca="1" si="56">ROUNDDOWN(T358/J358,0)</f>
        <v>0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29">
        <f t="shared" ca="1" si="55"/>
        <v>1</v>
      </c>
      <c r="V378" s="129">
        <f t="shared" ca="1" si="56"/>
        <v>0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29">
        <f t="shared" ca="1" si="55"/>
        <v>2</v>
      </c>
      <c r="V380" s="129">
        <f t="shared" ca="1" si="56"/>
        <v>0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129">
        <f t="shared" ca="1" si="55"/>
        <v>1</v>
      </c>
      <c r="V381" s="129">
        <f t="shared" ca="1" si="56"/>
        <v>0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129">
        <f t="shared" ca="1" si="55"/>
        <v>1</v>
      </c>
      <c r="V382" s="129">
        <f t="shared" ca="1" si="56"/>
        <v>0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29">
        <f t="shared" ca="1" si="55"/>
        <v>45</v>
      </c>
      <c r="V383" s="129">
        <f t="shared" ca="1" si="56"/>
        <v>0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9">
        <f t="shared" ca="1" si="55"/>
        <v>1</v>
      </c>
      <c r="V384" s="129">
        <f t="shared" ca="1" si="56"/>
        <v>0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9">
        <f t="shared" ca="1" si="55"/>
        <v>1</v>
      </c>
      <c r="V385" s="129">
        <f t="shared" ca="1" si="56"/>
        <v>0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129">
        <f t="shared" ca="1" si="55"/>
        <v>556</v>
      </c>
      <c r="V390" s="129">
        <f t="shared" ca="1" si="56"/>
        <v>0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9">
        <f t="shared" ca="1" si="55"/>
        <v>4</v>
      </c>
      <c r="V392" s="129">
        <f t="shared" ca="1" si="56"/>
        <v>0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9">
        <f t="shared" ca="1" si="59"/>
        <v>24</v>
      </c>
      <c r="V398" s="129">
        <f t="shared" ca="1" si="60"/>
        <v>0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0</v>
      </c>
      <c r="U399" s="129">
        <f t="shared" ca="1" si="59"/>
        <v>1</v>
      </c>
      <c r="V399" s="129">
        <f t="shared" ca="1" si="60"/>
        <v>0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129">
        <f t="shared" ca="1" si="59"/>
        <v>1</v>
      </c>
      <c r="V400" s="129">
        <f t="shared" ca="1" si="60"/>
        <v>0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29">
        <f t="shared" ca="1" si="59"/>
        <v>8</v>
      </c>
      <c r="V405" s="129">
        <f t="shared" ca="1" si="60"/>
        <v>0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29">
        <f t="shared" ca="1" si="59"/>
        <v>8</v>
      </c>
      <c r="V406" s="129">
        <f t="shared" ca="1" si="60"/>
        <v>0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129">
        <f t="shared" ca="1" si="59"/>
        <v>8</v>
      </c>
      <c r="V407" s="129">
        <f t="shared" ca="1" si="60"/>
        <v>0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0</v>
      </c>
      <c r="U408" s="129">
        <f t="shared" ca="1" si="59"/>
        <v>8</v>
      </c>
      <c r="V408" s="129">
        <f t="shared" ca="1" si="60"/>
        <v>0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129">
        <f t="shared" ca="1" si="59"/>
        <v>8</v>
      </c>
      <c r="V409" s="129">
        <f t="shared" ca="1" si="60"/>
        <v>0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129">
        <f t="shared" ca="1" si="63"/>
        <v>10</v>
      </c>
      <c r="V423" s="129">
        <f t="shared" ca="1" si="64"/>
        <v>0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129">
        <f t="shared" ca="1" si="63"/>
        <v>1</v>
      </c>
      <c r="V424" s="129">
        <f t="shared" ca="1" si="64"/>
        <v>0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0</v>
      </c>
      <c r="U425" s="129">
        <f t="shared" ca="1" si="63"/>
        <v>1</v>
      </c>
      <c r="V425" s="129">
        <f t="shared" ca="1" si="64"/>
        <v>0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129">
        <f t="shared" ca="1" si="63"/>
        <v>26</v>
      </c>
      <c r="V426" s="129">
        <f t="shared" ca="1" si="64"/>
        <v>0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29">
        <f t="shared" ca="1" si="63"/>
        <v>1</v>
      </c>
      <c r="V430" s="129">
        <f t="shared" ca="1" si="64"/>
        <v>0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0.41288191577208916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29">
        <f t="shared" ref="U432:U469" ca="1" si="67">+L432-T432</f>
        <v>1</v>
      </c>
      <c r="V432" s="129">
        <f t="shared" ref="V432:V469" ca="1" si="68">ROUNDDOWN(T432/J432,0)</f>
        <v>0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129">
        <f t="shared" ca="1" si="67"/>
        <v>2</v>
      </c>
      <c r="V454" s="129">
        <f t="shared" ca="1" si="68"/>
        <v>0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129">
        <f t="shared" ca="1" si="67"/>
        <v>4</v>
      </c>
      <c r="V456" s="129">
        <f t="shared" ca="1" si="68"/>
        <v>0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29">
        <f t="shared" ca="1" si="67"/>
        <v>2</v>
      </c>
      <c r="V457" s="129">
        <f t="shared" ca="1" si="68"/>
        <v>0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129">
        <f t="shared" ca="1" si="67"/>
        <v>2</v>
      </c>
      <c r="V458" s="129">
        <f t="shared" ca="1" si="68"/>
        <v>0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9">
        <f t="shared" ca="1" si="67"/>
        <v>51</v>
      </c>
      <c r="V459" s="129">
        <f t="shared" ca="1" si="68"/>
        <v>0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9">
        <f t="shared" ca="1" si="67"/>
        <v>2</v>
      </c>
      <c r="V460" s="129">
        <f t="shared" ca="1" si="68"/>
        <v>0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9">
        <f t="shared" ca="1" si="67"/>
        <v>2</v>
      </c>
      <c r="V461" s="129">
        <f t="shared" ca="1" si="68"/>
        <v>0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29">
        <f t="shared" ca="1" si="67"/>
        <v>2</v>
      </c>
      <c r="V462" s="129">
        <f t="shared" ca="1" si="68"/>
        <v>0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9">
        <f t="shared" ca="1" si="67"/>
        <v>638</v>
      </c>
      <c r="V467" s="129">
        <f t="shared" ca="1" si="68"/>
        <v>0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9">
        <f t="shared" ca="1" si="67"/>
        <v>4</v>
      </c>
      <c r="V469" s="129">
        <f t="shared" ca="1" si="68"/>
        <v>0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0</v>
      </c>
      <c r="X470" s="120">
        <f ca="1">SUMIFS(T:T,C:C,C470,AE:AE,"")/SUMIFS(L:L,C:C,C470,AE:AE,"",AB:AB,"")</f>
        <v>0.38070829450139793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9">
        <f t="shared" ca="1" si="71"/>
        <v>1</v>
      </c>
      <c r="V488" s="129">
        <f t="shared" ca="1" si="72"/>
        <v>0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129">
        <f t="shared" ca="1" si="71"/>
        <v>1318</v>
      </c>
      <c r="V500" s="129">
        <f t="shared" ca="1" si="72"/>
        <v>0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129">
        <f t="shared" ca="1" si="71"/>
        <v>10</v>
      </c>
      <c r="V502" s="129">
        <f t="shared" ca="1" si="72"/>
        <v>0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9">
        <f t="shared" ca="1" si="77"/>
        <v>24</v>
      </c>
      <c r="V508" s="129">
        <f t="shared" ca="1" si="78"/>
        <v>0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9">
        <f t="shared" ca="1" si="77"/>
        <v>1</v>
      </c>
      <c r="V509" s="129">
        <f t="shared" ca="1" si="78"/>
        <v>0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9">
        <f t="shared" ca="1" si="77"/>
        <v>1</v>
      </c>
      <c r="V510" s="129">
        <f t="shared" ca="1" si="78"/>
        <v>0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9">
        <f t="shared" ca="1" si="77"/>
        <v>8</v>
      </c>
      <c r="V515" s="129">
        <f t="shared" ca="1" si="78"/>
        <v>0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9">
        <f t="shared" ca="1" si="77"/>
        <v>8</v>
      </c>
      <c r="V516" s="129">
        <f t="shared" ca="1" si="78"/>
        <v>0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9">
        <f t="shared" ca="1" si="77"/>
        <v>8</v>
      </c>
      <c r="V517" s="129">
        <f t="shared" ca="1" si="78"/>
        <v>0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129">
        <f t="shared" ca="1" si="77"/>
        <v>8</v>
      </c>
      <c r="V518" s="129">
        <f t="shared" ca="1" si="78"/>
        <v>0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29">
        <f t="shared" ca="1" si="77"/>
        <v>8</v>
      </c>
      <c r="V519" s="129">
        <f t="shared" ca="1" si="78"/>
        <v>0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129">
        <f t="shared" ca="1" si="81"/>
        <v>10</v>
      </c>
      <c r="V533" s="129">
        <f t="shared" ca="1" si="82"/>
        <v>0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29">
        <f t="shared" ca="1" si="81"/>
        <v>1</v>
      </c>
      <c r="V534" s="129">
        <f t="shared" ca="1" si="82"/>
        <v>0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129">
        <f t="shared" ca="1" si="81"/>
        <v>1</v>
      </c>
      <c r="V535" s="129">
        <f t="shared" ca="1" si="82"/>
        <v>0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29">
        <f t="shared" ca="1" si="81"/>
        <v>26</v>
      </c>
      <c r="V536" s="129">
        <f t="shared" ca="1" si="82"/>
        <v>0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129">
        <f t="shared" ca="1" si="81"/>
        <v>1</v>
      </c>
      <c r="V540" s="129">
        <f t="shared" ca="1" si="82"/>
        <v>0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0.4079861111111111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9">
        <f t="shared" ca="1" si="85"/>
        <v>4</v>
      </c>
      <c r="V557" s="129">
        <f t="shared" ca="1" si="86"/>
        <v>0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129">
        <f t="shared" ca="1" si="85"/>
        <v>1</v>
      </c>
      <c r="V558" s="129">
        <f t="shared" ca="1" si="86"/>
        <v>0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129">
        <f t="shared" ca="1" si="85"/>
        <v>1</v>
      </c>
      <c r="V559" s="129">
        <f t="shared" ca="1" si="86"/>
        <v>0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29">
        <f t="shared" ca="1" si="85"/>
        <v>2</v>
      </c>
      <c r="V560" s="129">
        <f t="shared" ca="1" si="86"/>
        <v>0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129">
        <f t="shared" ca="1" si="85"/>
        <v>2</v>
      </c>
      <c r="V561" s="129">
        <f t="shared" ca="1" si="86"/>
        <v>0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129">
        <f t="shared" ca="1" si="85"/>
        <v>2</v>
      </c>
      <c r="V562" s="129">
        <f t="shared" ca="1" si="86"/>
        <v>0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29">
        <f t="shared" ca="1" si="85"/>
        <v>15</v>
      </c>
      <c r="V563" s="129">
        <f t="shared" ca="1" si="86"/>
        <v>0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9">
        <f t="shared" ca="1" si="85"/>
        <v>310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9">
        <f t="shared" ca="1" si="85"/>
        <v>4</v>
      </c>
      <c r="V570" s="129">
        <f t="shared" ca="1" si="86"/>
        <v>0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9">
        <f t="shared" ca="1" si="89"/>
        <v>24</v>
      </c>
      <c r="V576" s="129">
        <f t="shared" ca="1" si="90"/>
        <v>0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9">
        <f t="shared" ca="1" si="89"/>
        <v>1</v>
      </c>
      <c r="V577" s="129">
        <f t="shared" ca="1" si="90"/>
        <v>0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9">
        <f t="shared" ca="1" si="89"/>
        <v>1</v>
      </c>
      <c r="V578" s="129">
        <f t="shared" ca="1" si="90"/>
        <v>0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9">
        <f t="shared" ca="1" si="89"/>
        <v>8</v>
      </c>
      <c r="V583" s="129">
        <f t="shared" ca="1" si="90"/>
        <v>0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129">
        <f t="shared" ca="1" si="89"/>
        <v>8</v>
      </c>
      <c r="V584" s="129">
        <f t="shared" ca="1" si="90"/>
        <v>0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129">
        <f t="shared" ca="1" si="89"/>
        <v>8</v>
      </c>
      <c r="V585" s="129">
        <f t="shared" ca="1" si="90"/>
        <v>0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129">
        <f t="shared" ca="1" si="89"/>
        <v>8</v>
      </c>
      <c r="V586" s="129">
        <f t="shared" ca="1" si="90"/>
        <v>0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29">
        <f t="shared" ca="1" si="89"/>
        <v>8</v>
      </c>
      <c r="V587" s="129">
        <f t="shared" ca="1" si="90"/>
        <v>0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9">
        <f t="shared" ca="1" si="93"/>
        <v>10</v>
      </c>
      <c r="V601" s="129">
        <f t="shared" ca="1" si="94"/>
        <v>0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9">
        <f t="shared" ca="1" si="93"/>
        <v>1</v>
      </c>
      <c r="V602" s="129">
        <f t="shared" ca="1" si="94"/>
        <v>0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9">
        <f t="shared" ca="1" si="93"/>
        <v>1</v>
      </c>
      <c r="V603" s="129">
        <f t="shared" ca="1" si="94"/>
        <v>0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29">
        <f t="shared" ca="1" si="93"/>
        <v>26</v>
      </c>
      <c r="V604" s="129">
        <f t="shared" ca="1" si="94"/>
        <v>0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29">
        <f t="shared" ca="1" si="93"/>
        <v>1</v>
      </c>
      <c r="V608" s="129">
        <f t="shared" ca="1" si="94"/>
        <v>0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0</v>
      </c>
      <c r="X609" s="120">
        <f ca="1">SUMIFS(T:T,C:C,C609,AE:AE,"")/SUMIFS(L:L,C:C,C609,AE:AE,"",AB:AB,"")</f>
        <v>0.39144215530903326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9">
        <f t="shared" ca="1" si="97"/>
        <v>1</v>
      </c>
      <c r="V623" s="129">
        <f t="shared" ca="1" si="98"/>
        <v>0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9">
        <f t="shared" ca="1" si="97"/>
        <v>1</v>
      </c>
      <c r="V624" s="129">
        <f t="shared" ca="1" si="98"/>
        <v>0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9">
        <f t="shared" ca="1" si="97"/>
        <v>1</v>
      </c>
      <c r="V625" s="129">
        <f t="shared" ca="1" si="98"/>
        <v>0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9">
        <f t="shared" ca="1" si="97"/>
        <v>21</v>
      </c>
      <c r="V626" s="129">
        <f t="shared" ca="1" si="98"/>
        <v>0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9">
        <f t="shared" ca="1" si="97"/>
        <v>4</v>
      </c>
      <c r="V631" s="129">
        <f t="shared" ca="1" si="98"/>
        <v>0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9">
        <f t="shared" ca="1" si="97"/>
        <v>352</v>
      </c>
      <c r="V632" s="129">
        <f t="shared" ca="1" si="98"/>
        <v>0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129">
        <f t="shared" ca="1" si="97"/>
        <v>4</v>
      </c>
      <c r="V634" s="129">
        <f t="shared" ca="1" si="98"/>
        <v>0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0</v>
      </c>
      <c r="X635" s="120">
        <f ca="1">SUMIFS(T:T,C:C,C635,AE:AE,"")/SUMIFS(L:L,C:C,C635,AE:AE,"",AB:AB,"")</f>
        <v>0.36658354114713215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129">
        <f t="shared" ca="1" si="101"/>
        <v>6</v>
      </c>
      <c r="V645" s="129">
        <f t="shared" ca="1" si="102"/>
        <v>0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9">
        <f t="shared" ca="1" si="101"/>
        <v>136</v>
      </c>
      <c r="V651" s="129">
        <f t="shared" ca="1" si="102"/>
        <v>0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9">
        <f t="shared" ca="1" si="101"/>
        <v>6</v>
      </c>
      <c r="V652" s="129">
        <f t="shared" ca="1" si="102"/>
        <v>0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129">
        <f t="shared" ca="1" si="101"/>
        <v>360</v>
      </c>
      <c r="V659" s="129">
        <f t="shared" ca="1" si="102"/>
        <v>0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0</v>
      </c>
      <c r="X661" s="120">
        <f ca="1">SUMIFS(T:T,C:C,C661,AE:AE,"")/SUMIFS(L:L,C:C,C661,AE:AE,"",AB:AB,"")</f>
        <v>0.25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9">
        <f t="shared" ca="1" si="105"/>
        <v>500</v>
      </c>
      <c r="V681" s="129">
        <f t="shared" ca="1" si="106"/>
        <v>0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120</v>
      </c>
      <c r="U682" s="129">
        <f t="shared" ca="1" si="105"/>
        <v>130</v>
      </c>
      <c r="V682" s="129">
        <f t="shared" ca="1" si="106"/>
        <v>0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0</v>
      </c>
      <c r="X683" s="120">
        <f ca="1">SUMIFS(T:T,C:C,C683,AE:AE,"")/SUMIFS(L:L,C:C,C683,AE:AE,"",AB:AB,"")</f>
        <v>0.36842105263157893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1</v>
      </c>
      <c r="U686" s="129">
        <f t="shared" ca="1" si="109"/>
        <v>1</v>
      </c>
      <c r="V686" s="129">
        <f t="shared" ca="1" si="110"/>
        <v>0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129">
        <f t="shared" ca="1" si="109"/>
        <v>1</v>
      </c>
      <c r="V690" s="129">
        <f t="shared" ca="1" si="110"/>
        <v>0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129">
        <f t="shared" ca="1" si="109"/>
        <v>2</v>
      </c>
      <c r="V691" s="129">
        <f t="shared" ca="1" si="110"/>
        <v>0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129">
        <f t="shared" ca="1" si="109"/>
        <v>80</v>
      </c>
      <c r="V692" s="129">
        <f t="shared" ca="1" si="110"/>
        <v>0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0</v>
      </c>
      <c r="X694" s="120">
        <f ca="1">SUMIFS(T:T,C:C,C694,AE:AE,"")/SUMIFS(L:L,C:C,C694,AE:AE,"",AB:AB,"")</f>
        <v>0.39393939393939392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129">
        <f t="shared" ca="1" si="113"/>
        <v>80</v>
      </c>
      <c r="V702" s="129">
        <f t="shared" ca="1" si="114"/>
        <v>0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0</v>
      </c>
      <c r="X704" s="120">
        <f ca="1">SUMIFS(T:T,C:C,C704,AE:AE,"")/SUMIFS(L:L,C:C,C704,AE:AE,"",AB:AB,"")</f>
        <v>0.36842105263157893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129">
        <f t="shared" ca="1" si="115"/>
        <v>1</v>
      </c>
      <c r="V710" s="129">
        <f t="shared" ca="1" si="116"/>
        <v>0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129">
        <f t="shared" ca="1" si="115"/>
        <v>1</v>
      </c>
      <c r="V711" s="129">
        <f t="shared" ca="1" si="116"/>
        <v>0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129">
        <f t="shared" ca="1" si="115"/>
        <v>2</v>
      </c>
      <c r="V712" s="129">
        <f t="shared" ca="1" si="116"/>
        <v>0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129">
        <f t="shared" ca="1" si="115"/>
        <v>80</v>
      </c>
      <c r="V713" s="129">
        <f t="shared" ca="1" si="116"/>
        <v>0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0</v>
      </c>
      <c r="X715" s="120">
        <f ca="1">SUMIFS(T:T,C:C,C715,AE:AE,"")/SUMIFS(L:L,C:C,C715,AE:AE,"",AB:AB,"")</f>
        <v>8.1395348837209308E-2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129">
        <f t="shared" ca="1" si="119"/>
        <v>6</v>
      </c>
      <c r="V723" s="129">
        <f t="shared" ca="1" si="120"/>
        <v>0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9">
        <f t="shared" ca="1" si="119"/>
        <v>312</v>
      </c>
      <c r="V726" s="129">
        <f t="shared" ca="1" si="120"/>
        <v>0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9">
        <f t="shared" ca="1" si="119"/>
        <v>6</v>
      </c>
      <c r="V727" s="129">
        <f t="shared" ca="1" si="120"/>
        <v>0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9">
        <f t="shared" ca="1" si="119"/>
        <v>150</v>
      </c>
      <c r="V730" s="129">
        <f t="shared" ca="1" si="120"/>
        <v>0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0</v>
      </c>
      <c r="X735" s="120">
        <f ca="1">SUMIFS(T:T,C:C,C735,AE:AE,"")/SUMIFS(L:L,C:C,C735,AE:AE,"",AB:AB,"")</f>
        <v>0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9">
        <f ca="1">+L736-T736</f>
        <v>1</v>
      </c>
      <c r="V736" s="129">
        <f ca="1">ROUNDDOWN(T736/J736,0)</f>
        <v>0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0</v>
      </c>
      <c r="X737" s="120">
        <f ca="1">SUMIFS(T:T,C:C,C737,AE:AE,"")/SUMIFS(L:L,C:C,C737,AE:AE,"",AB:AB,"")</f>
        <v>0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0</v>
      </c>
      <c r="U738" s="129">
        <f ca="1">+L738-T738</f>
        <v>21</v>
      </c>
      <c r="V738" s="129">
        <f ca="1">ROUNDDOWN(T738/J738,0)</f>
        <v>0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0</v>
      </c>
      <c r="X739" s="120">
        <f ca="1">SUMIFS(T:T,C:C,C739,AE:AE,"")/SUMIFS(L:L,C:C,C739,AE:AE,"",AB:AB,"")</f>
        <v>0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0</v>
      </c>
      <c r="U740" s="129">
        <f ca="1">+L740-T740</f>
        <v>1</v>
      </c>
      <c r="V740" s="129">
        <f ca="1">ROUNDDOWN(T740/J740,0)</f>
        <v>0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0</v>
      </c>
      <c r="X741" s="120">
        <f ca="1">SUMIFS(T:T,C:C,C741,AE:AE,"")/SUMIFS(L:L,C:C,C741,AE:AE,"",AB:AB,"")</f>
        <v>0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0</v>
      </c>
      <c r="U742" s="129">
        <f ca="1">+L742-T742</f>
        <v>21</v>
      </c>
      <c r="V742" s="129">
        <f ca="1">ROUNDDOWN(T742/J742,0)</f>
        <v>0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0</v>
      </c>
      <c r="X743" s="120">
        <f ca="1">SUMIFS(T:T,C:C,C743,AE:AE,"")/SUMIFS(L:L,C:C,C743,AE:AE,"",AB:AB,"")</f>
        <v>0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0</v>
      </c>
      <c r="U744" s="129">
        <f ca="1">+L744-T744</f>
        <v>9</v>
      </c>
      <c r="V744" s="129">
        <f ca="1">ROUNDDOWN(T744/J744,0)</f>
        <v>0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0</v>
      </c>
      <c r="X745" s="120">
        <f ca="1">SUMIFS(T:T,C:C,C745,AE:AE,"")/SUMIFS(L:L,C:C,C745,AE:AE,"",AB:AB,"")</f>
        <v>0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9">
        <f ca="1">+L746-T746</f>
        <v>1</v>
      </c>
      <c r="V746" s="129">
        <f ca="1">ROUNDDOWN(T746/J746,0)</f>
        <v>0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22</v>
      </c>
      <c r="X759" s="120">
        <f ca="1">SUMIFS(T:T,C:C,C759,AE:AE,"")/SUMIFS(L:L,C:C,C759,AE:AE,"",AB:AB,"")</f>
        <v>0.73333333333333328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22</v>
      </c>
      <c r="U760" s="129">
        <f ca="1">+L760-T760</f>
        <v>8</v>
      </c>
      <c r="V760" s="129">
        <f ca="1">ROUNDDOWN(T760/J760,0)</f>
        <v>22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9</v>
      </c>
      <c r="X763" s="120">
        <f ca="1">SUMIFS(T:T,C:C,C763,AE:AE,"")/SUMIFS(L:L,C:C,C763,AE:AE,"",AB:AB,"")</f>
        <v>0.83750000000000002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19</v>
      </c>
      <c r="U766" s="129">
        <f t="shared" ca="1" si="123"/>
        <v>13</v>
      </c>
      <c r="V766" s="129">
        <f t="shared" ca="1" si="124"/>
        <v>9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0.39931501365119482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0</v>
      </c>
      <c r="U775" s="129">
        <f t="shared" ca="1" si="127"/>
        <v>1000</v>
      </c>
      <c r="V775" s="129">
        <f t="shared" ca="1" si="128"/>
        <v>0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196</v>
      </c>
      <c r="U789" s="129">
        <f t="shared" ca="1" si="127"/>
        <v>304</v>
      </c>
      <c r="V789" s="129">
        <f t="shared" ca="1" si="128"/>
        <v>0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0</v>
      </c>
      <c r="X791" s="120">
        <f ca="1">SUMIFS(T:T,C:C,C791,AE:AE,"")/SUMIFS(L:L,C:C,C791,AE:AE,"",AB:AB,"")</f>
        <v>0.30683918669131238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9">
        <f t="shared" ca="1" si="131"/>
        <v>1000</v>
      </c>
      <c r="V793" s="129">
        <f t="shared" ca="1" si="132"/>
        <v>0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0</v>
      </c>
      <c r="U804" s="129">
        <f t="shared" ca="1" si="131"/>
        <v>500</v>
      </c>
      <c r="V804" s="129">
        <f t="shared" ca="1" si="132"/>
        <v>0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0</v>
      </c>
      <c r="X806" s="120">
        <f ca="1">SUMIFS(T:T,C:C,C806,AE:AE,"")/SUMIFS(L:L,C:C,C806,AE:AE,"",AB:AB,"")</f>
        <v>0.30262551819438049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0</v>
      </c>
      <c r="U810" s="129">
        <f t="shared" ca="1" si="135"/>
        <v>1000</v>
      </c>
      <c r="V810" s="129">
        <f t="shared" ca="1" si="136"/>
        <v>0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6</v>
      </c>
      <c r="U820" s="129">
        <f t="shared" ca="1" si="135"/>
        <v>9</v>
      </c>
      <c r="V820" s="129">
        <f t="shared" ca="1" si="136"/>
        <v>0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35</v>
      </c>
      <c r="U821" s="129">
        <f t="shared" ca="1" si="135"/>
        <v>5</v>
      </c>
      <c r="V821" s="129">
        <f t="shared" ca="1" si="136"/>
        <v>0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0</v>
      </c>
      <c r="U824" s="129">
        <f t="shared" ca="1" si="135"/>
        <v>500</v>
      </c>
      <c r="V824" s="129">
        <f t="shared" ca="1" si="136"/>
        <v>0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0</v>
      </c>
      <c r="X826" s="120">
        <f ca="1">SUMIFS(T:T,C:C,C826,AE:AE,"")/SUMIFS(L:L,C:C,C826,AE:AE,"",AB:AB,"")</f>
        <v>0.27257525083612039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9">
        <f t="shared" ca="1" si="139"/>
        <v>828</v>
      </c>
      <c r="V832" s="129">
        <f t="shared" ca="1" si="140"/>
        <v>0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0</v>
      </c>
      <c r="U840" s="129">
        <f t="shared" ca="1" si="139"/>
        <v>13</v>
      </c>
      <c r="V840" s="129">
        <f t="shared" ca="1" si="140"/>
        <v>0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0</v>
      </c>
      <c r="U841" s="129">
        <f t="shared" ca="1" si="139"/>
        <v>32</v>
      </c>
      <c r="V841" s="129">
        <f t="shared" ca="1" si="140"/>
        <v>0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18</v>
      </c>
      <c r="U842" s="129">
        <f t="shared" ca="1" si="139"/>
        <v>14</v>
      </c>
      <c r="V842" s="129">
        <f t="shared" ca="1" si="140"/>
        <v>0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9">
        <f t="shared" ca="1" si="139"/>
        <v>4</v>
      </c>
      <c r="V843" s="129">
        <f t="shared" ca="1" si="140"/>
        <v>0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9">
        <f t="shared" ca="1" si="139"/>
        <v>414</v>
      </c>
      <c r="V845" s="129">
        <f t="shared" ca="1" si="140"/>
        <v>0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0</v>
      </c>
      <c r="X847" s="120">
        <f ca="1">SUMIFS(T:T,C:C,C847,AE:AE,"")/SUMIFS(L:L,C:C,C847,AE:AE,"",AB:AB,"")</f>
        <v>0.26475548060708265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0</v>
      </c>
      <c r="U849" s="129">
        <f t="shared" ca="1" si="143"/>
        <v>828</v>
      </c>
      <c r="V849" s="129">
        <f t="shared" ca="1" si="144"/>
        <v>0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9">
        <f t="shared" ca="1" si="143"/>
        <v>13</v>
      </c>
      <c r="V855" s="129">
        <f t="shared" ca="1" si="144"/>
        <v>0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9">
        <f t="shared" ca="1" si="143"/>
        <v>32</v>
      </c>
      <c r="V856" s="129">
        <f t="shared" ca="1" si="144"/>
        <v>0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15</v>
      </c>
      <c r="U857" s="129">
        <f t="shared" ca="1" si="143"/>
        <v>17</v>
      </c>
      <c r="V857" s="129">
        <f t="shared" ca="1" si="144"/>
        <v>0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0</v>
      </c>
      <c r="U858" s="129">
        <f t="shared" ca="1" si="143"/>
        <v>4</v>
      </c>
      <c r="V858" s="129">
        <f t="shared" ca="1" si="144"/>
        <v>0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0</v>
      </c>
      <c r="U859" s="129">
        <f t="shared" ca="1" si="143"/>
        <v>414</v>
      </c>
      <c r="V859" s="129">
        <f t="shared" ca="1" si="144"/>
        <v>0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0.26254180602006688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9">
        <f t="shared" ca="1" si="147"/>
        <v>828</v>
      </c>
      <c r="V867" s="129">
        <f t="shared" ca="1" si="148"/>
        <v>0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0</v>
      </c>
      <c r="U876" s="129">
        <f t="shared" ca="1" si="147"/>
        <v>32</v>
      </c>
      <c r="V876" s="129">
        <f t="shared" ca="1" si="148"/>
        <v>0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9">
        <f t="shared" ca="1" si="147"/>
        <v>4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9">
        <f t="shared" ca="1" si="147"/>
        <v>414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0</v>
      </c>
      <c r="X882" s="120">
        <f ca="1">SUMIFS(T:T,C:C,C882,AE:AE,"")/SUMIFS(L:L,C:C,C882,AE:AE,"",AB:AB,"")</f>
        <v>0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0</v>
      </c>
      <c r="U883" s="129">
        <f ca="1">+L883-T883</f>
        <v>2</v>
      </c>
      <c r="V883" s="129">
        <f ca="1">ROUNDDOWN(T883/J883,0)</f>
        <v>0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0</v>
      </c>
      <c r="X888" s="120">
        <f ca="1">SUMIFS(T:T,C:C,C888,AE:AE,"")/SUMIFS(L:L,C:C,C888,AE:AE,"",AB:AB,"")</f>
        <v>0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0</v>
      </c>
      <c r="U889" s="129">
        <f ca="1">+L889-T889</f>
        <v>1</v>
      </c>
      <c r="V889" s="129">
        <f ca="1">ROUNDDOWN(T889/J889,0)</f>
        <v>0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0</v>
      </c>
      <c r="X890" s="120">
        <f ca="1">SUMIFS(T:T,C:C,C890,AE:AE,"")/SUMIFS(L:L,C:C,C890,AE:AE,"",AB:AB,"")</f>
        <v>0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0</v>
      </c>
      <c r="U891" s="129">
        <f ca="1">+L891-T891</f>
        <v>21</v>
      </c>
      <c r="V891" s="129">
        <f ca="1">ROUNDDOWN(T891/J891,0)</f>
        <v>0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0</v>
      </c>
      <c r="X892" s="120">
        <f ca="1">SUMIFS(T:T,C:C,C892,AE:AE,"")/SUMIFS(L:L,C:C,C892,AE:AE,"",AB:AB,"")</f>
        <v>0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0</v>
      </c>
      <c r="U893" s="129">
        <f ca="1">+L893-T893</f>
        <v>1</v>
      </c>
      <c r="V893" s="129">
        <f ca="1">ROUNDDOWN(T893/J893,0)</f>
        <v>0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0</v>
      </c>
      <c r="X894" s="120">
        <f ca="1">SUMIFS(T:T,C:C,C894,AE:AE,"")/SUMIFS(L:L,C:C,C894,AE:AE,"",AB:AB,"")</f>
        <v>0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0</v>
      </c>
      <c r="U895" s="129">
        <f ca="1">+L895-T895</f>
        <v>1</v>
      </c>
      <c r="V895" s="129">
        <f ca="1">ROUNDDOWN(T895/J895,0)</f>
        <v>0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0</v>
      </c>
      <c r="X896" s="120">
        <f ca="1">SUMIFS(T:T,C:C,C896,AE:AE,"")/SUMIFS(L:L,C:C,C896,AE:AE,"",AB:AB,"")</f>
        <v>0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0</v>
      </c>
      <c r="U897" s="129">
        <f ca="1">+L897-T897</f>
        <v>21</v>
      </c>
      <c r="V897" s="129">
        <f ca="1">ROUNDDOWN(T897/J897,0)</f>
        <v>0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0</v>
      </c>
      <c r="X898" s="120">
        <f ca="1">SUMIFS(T:T,C:C,C898,AE:AE,"")/SUMIFS(L:L,C:C,C898,AE:AE,"",AB:AB,"")</f>
        <v>0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0</v>
      </c>
      <c r="U899" s="129">
        <f ca="1">+L899-T899</f>
        <v>1</v>
      </c>
      <c r="V899" s="129">
        <f ca="1">ROUNDDOWN(T899/J899,0)</f>
        <v>0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0</v>
      </c>
      <c r="U902" s="129">
        <f t="shared" ca="1" si="151"/>
        <v>336</v>
      </c>
      <c r="V902" s="129">
        <f t="shared" ca="1" si="152"/>
        <v>0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0</v>
      </c>
      <c r="X905" s="120">
        <f ca="1">SUMIFS(T:T,C:C,C905,AE:AE,"")/SUMIFS(L:L,C:C,C905,AE:AE,"",AB:AB,"")</f>
        <v>0.96969696969696972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9">
        <f t="shared" ref="U906:U909" ca="1" si="153">+L906-T906</f>
        <v>1</v>
      </c>
      <c r="V906" s="129">
        <f t="shared" ref="V906:V909" ca="1" si="154">ROUNDDOWN(T906/J906,0)</f>
        <v>0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0</v>
      </c>
      <c r="X910" s="120">
        <f ca="1">SUMIFS(T:T,C:C,C910,AE:AE,"")/SUMIFS(L:L,C:C,C910,AE:AE,"",AB:AB,"")</f>
        <v>0.97619047619047616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0</v>
      </c>
      <c r="U911" s="129">
        <f t="shared" ref="U911:U916" ca="1" si="155">+L911-T911</f>
        <v>1</v>
      </c>
      <c r="V911" s="129">
        <f t="shared" ref="V911:V916" ca="1" si="156">ROUNDDOWN(T911/J911,0)</f>
        <v>0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0</v>
      </c>
      <c r="X917" s="120">
        <f ca="1">SUMIFS(T:T,C:C,C917,AE:AE,"")/SUMIFS(L:L,C:C,C917,AE:AE,"",AB:AB,"")</f>
        <v>0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0</v>
      </c>
      <c r="U918" s="129">
        <f ca="1">+L918-T918</f>
        <v>3</v>
      </c>
      <c r="V918" s="129">
        <f ca="1">ROUNDDOWN(T918/J918,0)</f>
        <v>0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0</v>
      </c>
      <c r="X919" s="120">
        <f ca="1">SUMIFS(T:T,C:C,C919,AE:AE,"")/SUMIFS(L:L,C:C,C919,AE:AE,"",AB:AB,"")</f>
        <v>0.98305084745762716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0</v>
      </c>
      <c r="U920" s="129">
        <f t="shared" ref="U920:U922" ca="1" si="157">+L920-T920</f>
        <v>2</v>
      </c>
      <c r="V920" s="129">
        <f t="shared" ref="V920:V922" ca="1" si="158">ROUNDDOWN(T920/J920,0)</f>
        <v>0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0</v>
      </c>
      <c r="X923" s="120">
        <f ca="1">SUMIFS(T:T,C:C,C923,AE:AE,"")/SUMIFS(L:L,C:C,C923,AE:AE,"",AB:AB,"")</f>
        <v>0.98666666666666669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0</v>
      </c>
      <c r="U924" s="129">
        <f t="shared" ref="U924:U928" ca="1" si="159">+L924-T924</f>
        <v>1</v>
      </c>
      <c r="V924" s="129">
        <f t="shared" ref="V924:V928" ca="1" si="160">ROUNDDOWN(T924/J924,0)</f>
        <v>0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0</v>
      </c>
      <c r="X935" s="120">
        <f ca="1">SUMIFS(T:T,C:C,C935,AE:AE,"")/SUMIFS(L:L,C:C,C935,AE:AE,"",AB:AB,"")</f>
        <v>0.96969696969696972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0</v>
      </c>
      <c r="U936" s="129">
        <f t="shared" ref="U936:U939" ca="1" si="161">+L936-T936</f>
        <v>1</v>
      </c>
      <c r="V936" s="129">
        <f t="shared" ref="V936:V939" ca="1" si="162">ROUNDDOWN(T936/J936,0)</f>
        <v>0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0</v>
      </c>
      <c r="X940" s="120">
        <f ca="1">SUMIFS(T:T,C:C,C940,AE:AE,"")/SUMIFS(L:L,C:C,C940,AE:AE,"",AB:AB,"")</f>
        <v>0.97619047619047616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0</v>
      </c>
      <c r="U941" s="129">
        <f t="shared" ref="U941:U946" ca="1" si="163">+L941-T941</f>
        <v>1</v>
      </c>
      <c r="V941" s="129">
        <f t="shared" ref="V941:V946" ca="1" si="164">ROUNDDOWN(T941/J941,0)</f>
        <v>0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0</v>
      </c>
      <c r="X947" s="120">
        <f ca="1">SUMIFS(T:T,C:C,C947,AE:AE,"")/SUMIFS(L:L,C:C,C947,AE:AE,"",AB:AB,"")</f>
        <v>0.87301587301587302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0</v>
      </c>
      <c r="U948" s="129">
        <f t="shared" ref="U948:U949" ca="1" si="165">+L948-T948</f>
        <v>7</v>
      </c>
      <c r="V948" s="129">
        <f t="shared" ref="V948:V949" ca="1" si="166">ROUNDDOWN(T948/J948,0)</f>
        <v>0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55</v>
      </c>
      <c r="U949" s="129">
        <f t="shared" ca="1" si="165"/>
        <v>1</v>
      </c>
      <c r="V949" s="129">
        <f t="shared" ca="1" si="166"/>
        <v>6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14</v>
      </c>
      <c r="X956" s="120">
        <f ca="1">SUMIFS(T:T,C:C,C956,AE:AE,"")/SUMIFS(L:L,C:C,C956,AE:AE,"",AB:AB,"")</f>
        <v>0.97575757575757571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146</v>
      </c>
      <c r="U957" s="129">
        <f t="shared" ref="U957:U958" ca="1" si="171">+L957-T957</f>
        <v>4</v>
      </c>
      <c r="V957" s="129">
        <f t="shared" ref="V957:V958" ca="1" si="172">ROUNDDOWN(T957/J957,0)</f>
        <v>14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0</v>
      </c>
      <c r="X961" s="120">
        <f ca="1">SUMIFS(T:T,C:C,C961,AE:AE,"")/SUMIFS(L:L,C:C,C961,AE:AE,"",AB:AB,"")</f>
        <v>0.98666666666666669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0</v>
      </c>
      <c r="U962" s="129">
        <f t="shared" ref="U962:U966" ca="1" si="173">+L962-T962</f>
        <v>1</v>
      </c>
      <c r="V962" s="129">
        <f t="shared" ref="V962:V966" ca="1" si="174">ROUNDDOWN(T962/J962,0)</f>
        <v>0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0</v>
      </c>
      <c r="X1033" s="120">
        <f ca="1">SUMIFS(T:T,C:C,C1033,AE:AE,"")/SUMIFS(L:L,C:C,C1033,AE:AE,"",AB:AB,"")</f>
        <v>0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9">
        <f ca="1">+L1034-T1034</f>
        <v>2</v>
      </c>
      <c r="V1034" s="129">
        <f ca="1">ROUNDDOWN(T1034/J1034,0)</f>
        <v>0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0</v>
      </c>
      <c r="X1035" s="120">
        <f ca="1">SUMIFS(T:T,C:C,C1035,AE:AE,"")/SUMIFS(L:L,C:C,C1035,AE:AE,"",AB:AB,"")</f>
        <v>0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0</v>
      </c>
      <c r="U1036" s="129">
        <f ca="1">+L1036-T1036</f>
        <v>1</v>
      </c>
      <c r="V1036" s="129">
        <f ca="1">ROUNDDOWN(T1036/J1036,0)</f>
        <v>0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0</v>
      </c>
      <c r="X1037" s="120">
        <f ca="1">SUMIFS(T:T,C:C,C1037,AE:AE,"")/SUMIFS(L:L,C:C,C1037,AE:AE,"",AB:AB,"")</f>
        <v>0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9">
        <f ca="1">+L1038-T1038</f>
        <v>1</v>
      </c>
      <c r="V1038" s="129">
        <f ca="1">ROUNDDOWN(T1038/J1038,0)</f>
        <v>0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0</v>
      </c>
      <c r="X1045" s="120">
        <f ca="1">SUMIFS(T:T,C:C,C1045,AE:AE,"")/SUMIFS(L:L,C:C,C1045,AE:AE,"",AB:AB,"")</f>
        <v>0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0</v>
      </c>
      <c r="U1046" s="129">
        <f ca="1">+L1046-T1046</f>
        <v>2</v>
      </c>
      <c r="V1046" s="129">
        <f ca="1">ROUNDDOWN(T1046/J1046,0)</f>
        <v>0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0</v>
      </c>
      <c r="X1047" s="120">
        <f ca="1">SUMIFS(T:T,C:C,C1047,AE:AE,"")/SUMIFS(L:L,C:C,C1047,AE:AE,"",AB:AB,"")</f>
        <v>0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9">
        <f ca="1">+L1048-T1048</f>
        <v>4</v>
      </c>
      <c r="V1048" s="129">
        <f ca="1">ROUNDDOWN(T1048/J1048,0)</f>
        <v>0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0</v>
      </c>
      <c r="X1049" s="120">
        <f ca="1">SUMIFS(T:T,C:C,C1049,AE:AE,"")/SUMIFS(L:L,C:C,C1049,AE:AE,"",AB:AB,"")</f>
        <v>0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0</v>
      </c>
      <c r="U1050" s="129">
        <f ca="1">+L1050-T1050</f>
        <v>1</v>
      </c>
      <c r="V1050" s="129">
        <f ca="1">ROUNDDOWN(T1050/J1050,0)</f>
        <v>0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0</v>
      </c>
      <c r="X1061" s="120">
        <f ca="1">SUMIFS(T:T,C:C,C1061,AE:AE,"")/SUMIFS(L:L,C:C,C1061,AE:AE,"",AB:AB,"")</f>
        <v>0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0</v>
      </c>
      <c r="U1062" s="129">
        <f ca="1">+L1062-T1062</f>
        <v>1</v>
      </c>
      <c r="V1062" s="129">
        <f ca="1">ROUNDDOWN(T1062/J1062,0)</f>
        <v>0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0</v>
      </c>
      <c r="X1067" s="120">
        <f ca="1">SUMIFS(T:T,C:C,C1067,AE:AE,"")/SUMIFS(L:L,C:C,C1067,AE:AE,"",AB:AB,"")</f>
        <v>0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0</v>
      </c>
      <c r="U1068" s="129">
        <f ca="1">+L1068-T1068</f>
        <v>1</v>
      </c>
      <c r="V1068" s="129">
        <f ca="1">ROUNDDOWN(T1068/J1068,0)</f>
        <v>0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0</v>
      </c>
      <c r="X1083" s="120">
        <f ca="1">SUMIFS(T:T,C:C,C1083,AE:AE,"")/SUMIFS(L:L,C:C,C1083,AE:AE,"",AB:AB,"")</f>
        <v>0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0</v>
      </c>
      <c r="U1084" s="129">
        <f ca="1">+L1084-T1084</f>
        <v>1</v>
      </c>
      <c r="V1084" s="129">
        <f ca="1">ROUNDDOWN(T1084/J1084,0)</f>
        <v>0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  <mergeCell ref="AG6:AO6"/>
    <mergeCell ref="AP6:AX6"/>
    <mergeCell ref="BD6:BH6"/>
    <mergeCell ref="BK6:BQ6"/>
    <mergeCell ref="BS6:DB6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 filterMode="1">
    <tabColor rgb="FF7030A0"/>
    <pageSetUpPr fitToPage="1"/>
  </sheetPr>
  <dimension ref="C1:AV301"/>
  <sheetViews>
    <sheetView zoomScale="85" zoomScaleNormal="85" workbookViewId="0">
      <pane xSplit="13" ySplit="29" topLeftCell="X30" activePane="bottomRight" state="frozen"/>
      <selection activeCell="X13" sqref="X13"/>
      <selection pane="topRight" activeCell="X13" sqref="X13"/>
      <selection pane="bottomLeft" activeCell="X13" sqref="X13"/>
      <selection pane="bottomRight" activeCell="AM304" sqref="AM30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5" width="6.875" style="3" customWidth="1"/>
    <col min="36" max="36" width="7.25" style="3" customWidth="1"/>
    <col min="37" max="37" width="8.625" style="3" customWidth="1"/>
    <col min="38" max="38" width="9.875" style="3" customWidth="1"/>
    <col min="39" max="39" width="8.625" style="3" customWidth="1"/>
    <col min="40" max="40" width="8.75" style="3" customWidth="1"/>
    <col min="41" max="41" width="7.5" style="3" customWidth="1"/>
    <col min="42" max="44" width="9" style="3" customWidth="1"/>
    <col min="45" max="45" width="8.75" style="3" customWidth="1"/>
    <col min="46" max="46" width="8.625" style="3" customWidth="1"/>
    <col min="47" max="48" width="9" style="3" customWidth="1"/>
    <col min="49" max="16384" width="8.75" style="3"/>
  </cols>
  <sheetData>
    <row r="1" spans="4:36" ht="19.5">
      <c r="D1" s="1" t="s">
        <v>2631</v>
      </c>
      <c r="E1" s="2"/>
      <c r="F1" s="2"/>
      <c r="G1" s="2"/>
      <c r="H1" s="2"/>
    </row>
    <row r="2" spans="4:36" ht="13.5" thickBot="1"/>
    <row r="3" spans="4:36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 spans="4:36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5"/>
    </row>
    <row r="5" spans="4:36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2338.5</v>
      </c>
      <c r="N5" s="30">
        <f>H8</f>
        <v>19951.550000000003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 spans="4:36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1020.5</v>
      </c>
      <c r="H6" s="26" cm="1">
        <f t="array" ref="H6">SUMPRODUCT(--($C$30:$C$301=$D6),$L$30:$L$301,$J$30:$J$301)</f>
        <v>8350.9500000000025</v>
      </c>
      <c r="I6" s="26" cm="1">
        <f t="array" ref="I6">SUMPRODUCT(--($C$30:$C$301=$D6),$M$30:$M$301)</f>
        <v>35.5</v>
      </c>
      <c r="J6" s="27" cm="1">
        <f t="array" ref="J6">SUMPRODUCT(--($C$30:$C$301=$D6),$M$30:$M$301,$J$30:$J$301)</f>
        <v>4609.75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 spans="4:36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1210</v>
      </c>
      <c r="H7" s="26" cm="1">
        <f t="array" ref="H7">SUMPRODUCT(--($C$30:$C$301=$D7),$L$30:$L$301,$J$30:$J$301)</f>
        <v>199.4</v>
      </c>
      <c r="I7" s="26" cm="1">
        <f t="array" ref="I7">SUMPRODUCT(--($C$30:$C$301=$D7),$M$30:$M$301)</f>
        <v>5690</v>
      </c>
      <c r="J7" s="27" cm="1">
        <f t="array" ref="J7">SUMPRODUCT(--($C$30:$C$301=$D7),$M$30:$M$301,$J$30:$J$301)</f>
        <v>105.4</v>
      </c>
      <c r="X7" s="3">
        <f>196*2</f>
        <v>392</v>
      </c>
    </row>
    <row r="8" spans="4:36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2338.5</v>
      </c>
      <c r="H8" s="41">
        <f t="shared" si="0"/>
        <v>19951.550000000003</v>
      </c>
      <c r="I8" s="41">
        <f t="shared" si="0"/>
        <v>5725.5</v>
      </c>
      <c r="J8" s="42">
        <f>J5+J6+J7</f>
        <v>4715.1499999999996</v>
      </c>
    </row>
    <row r="9" spans="4:36" ht="13.5" hidden="1" outlineLevel="1" thickTop="1"/>
    <row r="10" spans="4:36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6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</row>
    <row r="12" spans="4:36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</row>
    <row r="13" spans="4:36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</row>
    <row r="14" spans="4:36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</row>
    <row r="15" spans="4:36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</row>
    <row r="16" spans="4:36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</row>
    <row r="17" spans="3:48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</row>
    <row r="18" spans="3:48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</row>
    <row r="19" spans="3:48" ht="13.5" hidden="1" outlineLevel="1" thickTop="1"/>
    <row r="20" spans="3:48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48" ht="13.5" hidden="1" outlineLevel="1" thickTop="1">
      <c r="D21" s="63" t="s">
        <v>14</v>
      </c>
      <c r="E21" s="64" t="str" cm="1">
        <f t="array" ref="E21:G21">_xlfn._xlws.SORT(MID(TRANSPOSE(_xlfn.UNIQUE(_xlfn._xlws.FILTER(AM30:AM301,(C30:C301=$D$21)*(M30:M301&lt;&gt;0)))),3,3),,1)</f>
        <v>6</v>
      </c>
      <c r="F21" s="64" t="str">
        <v>19</v>
      </c>
      <c r="G21" s="64" t="str">
        <v>3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</row>
    <row r="22" spans="3:48" ht="30.75" hidden="1" customHeight="1" outlineLevel="2">
      <c r="D22" s="66" t="s">
        <v>25</v>
      </c>
      <c r="E22" s="67" cm="1">
        <f t="array" ref="E22">SUMPRODUCT(--($C$30:$C$301=$D$21),--($AM$30:$AM$301="PL"&amp;E$21),$J$30:$J$301,$I$30:$I$301)/(7.85*E$21)</f>
        <v>189.13163481953293</v>
      </c>
      <c r="F22" s="67" cm="1">
        <f t="array" ref="F22">SUMPRODUCT(--($C$30:$C$301=$D$21),--($AM$30:$AM$301="PL"&amp;F$21),$J$30:$J$301,$I$30:$I$301)/(7.85*F$21)</f>
        <v>0.60341937646664434</v>
      </c>
      <c r="G22" s="67" cm="1">
        <f t="array" ref="G22">SUMPRODUCT(--($C$30:$C$301=$D$21),--($AM$30:$AM$301="PL"&amp;G$21),$J$30:$J$301,$I$30:$I$301)/(7.85*G$21)</f>
        <v>61.460721868365184</v>
      </c>
      <c r="H22" s="67" t="e" cm="1">
        <f t="array" ref="H22">SUMPRODUCT(--($C$30:$C$301=$D$21),--($AM$30:$AM$301="PL"&amp;H$21),$J$30:$J$301,$I$30:$I$301)/(7.85*H$21)</f>
        <v>#DIV/0!</v>
      </c>
      <c r="I22" s="67" t="e" cm="1">
        <f t="array" ref="I22">SUMPRODUCT(--($C$30:$C$301=$D$21),--($AM$30:$AM$301="PL"&amp;I$21),$J$30:$J$301,$I$30:$I$301)/(7.85*I$21)</f>
        <v>#DIV/0!</v>
      </c>
      <c r="J22" s="67" t="e" cm="1">
        <f t="array" ref="J22">SUMPRODUCT(--($C$30:$C$301=$D$21),--($AM$30:$AM$301="PL"&amp;J$21),$J$30:$J$301,$I$30:$I$301)/(7.85*J$21)</f>
        <v>#DIV/0!</v>
      </c>
      <c r="K22" s="67" t="e" cm="1">
        <f t="array" ref="K22">SUMPRODUCT(--($C$30:$C$301=$D$21),--($AM$30:$AM$301="PL"&amp;K$21),$J$30:$J$301,$I$30:$I$301)/(7.85*K$21)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</row>
    <row r="23" spans="3:48" ht="21" hidden="1" customHeight="1" outlineLevel="2">
      <c r="D23" s="66" t="s">
        <v>18</v>
      </c>
      <c r="E23" s="69" cm="1">
        <f t="array" ref="E23">SUMPRODUCT(--($C$30:$C$301=$D$21),--($AM$30:$AM$301="PL"&amp;E$21),$I$30:$I$301)</f>
        <v>454</v>
      </c>
      <c r="F23" s="69" cm="1">
        <f t="array" ref="F23">SUMPRODUCT(--($C$30:$C$301=$D$21),--($AM$30:$AM$301="PL"&amp;F$21),$I$30:$I$301)</f>
        <v>12</v>
      </c>
      <c r="G23" s="69" cm="1">
        <f t="array" ref="G23">SUMPRODUCT(--($C$30:$C$301=$D$21),--($AM$30:$AM$301="PL"&amp;G$21),$I$30:$I$301)</f>
        <v>56</v>
      </c>
      <c r="H23" s="69" cm="1">
        <f t="array" ref="H23">SUMPRODUCT(--($C$30:$C$301=$D$21),--($AM$30:$AM$301="PL"&amp;H$21),$I$30:$I$301)</f>
        <v>0</v>
      </c>
      <c r="I23" s="69" cm="1">
        <f t="array" ref="I23">SUMPRODUCT(--($C$30:$C$301=$D$21),--($AM$30:$AM$301="PL"&amp;I$21),$I$30:$I$301)</f>
        <v>0</v>
      </c>
      <c r="J23" s="69" cm="1">
        <f t="array" ref="J23">SUMPRODUCT(--($C$30:$C$301=$D$21),--($AM$30:$AM$301="PL"&amp;J$21),$I$30:$I$301)</f>
        <v>0</v>
      </c>
      <c r="K23" s="69" cm="1">
        <f t="array" ref="K23">SUMPRODUCT(--($C$30:$C$301=$D$21),--($AM$30:$AM$301="PL"&amp;K$21),$I$30:$I$301)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</row>
    <row r="24" spans="3:48" ht="25.9" hidden="1" customHeight="1" outlineLevel="2">
      <c r="D24" s="66" t="s">
        <v>26</v>
      </c>
      <c r="E24" s="67" cm="1">
        <f t="array" ref="E24">SUMPRODUCT(--($C$30:$C$301=$D$21),--($AM$30:$AM$301="PL"&amp;E$21),$J$30:$J$301,$M$30:$M$301)/(7.85*E$21)</f>
        <v>90.348195329087048</v>
      </c>
      <c r="F24" s="67" cm="1">
        <f t="array" ref="F24">SUMPRODUCT(--($C$30:$C$301=$D$21),--($AM$30:$AM$301="PL"&amp;F$21),$J$30:$J$301,$M$30:$M$301)/(7.85*F$21)</f>
        <v>0.60341937646664434</v>
      </c>
      <c r="G24" s="67" cm="1">
        <f t="array" ref="G24">SUMPRODUCT(--($C$30:$C$301=$D$21),--($AM$30:$AM$301="PL"&amp;G$21),$J$30:$J$301,$M$30:$M$301)/(7.85*G$21)</f>
        <v>11.225053078556266</v>
      </c>
      <c r="H24" s="67" t="e" cm="1">
        <f t="array" ref="H24">SUMPRODUCT(--($C$30:$C$301=$D$21),--($AM$30:$AM$301="PL"&amp;H$21),$J$30:$J$301,$M$30:$M$301)/(7.85*H$21)</f>
        <v>#DIV/0!</v>
      </c>
      <c r="I24" s="67" t="e" cm="1">
        <f t="array" ref="I24">SUMPRODUCT(--($C$30:$C$301=$D$21),--($AM$30:$AM$301="PL"&amp;I$21),$J$30:$J$301,$M$30:$M$301)/(7.85*I$21)</f>
        <v>#DIV/0!</v>
      </c>
      <c r="J24" s="67" t="e" cm="1">
        <f t="array" ref="J24">SUMPRODUCT(--($C$30:$C$301=$D$21),--($AM$30:$AM$301="PL"&amp;J$21),$J$30:$J$301,$M$30:$M$301)/(7.85*J$21)</f>
        <v>#DIV/0!</v>
      </c>
      <c r="K24" s="67" t="e" cm="1">
        <f t="array" ref="K24">SUMPRODUCT(--($C$30:$C$301=$D$21),--($AM$30:$AM$301="PL"&amp;K$21),$J$30:$J$301,$M$30:$M$301)/(7.85*K$21)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</row>
    <row r="25" spans="3:48" ht="19.5" hidden="1" customHeight="1" outlineLevel="2">
      <c r="D25" s="71" t="s">
        <v>27</v>
      </c>
      <c r="E25" s="69" cm="1">
        <f t="array" ref="E25">SUMPRODUCT(--($C$30:$C$301=$D$21),--($AM$30:$AM$301="PL"&amp;E$21),$M$30:$M$301)</f>
        <v>14</v>
      </c>
      <c r="F25" s="69" cm="1">
        <f t="array" ref="F25">SUMPRODUCT(--($C$30:$C$301=$D$21),--($AM$30:$AM$301="PL"&amp;F$21),$M$30:$M$301)</f>
        <v>12</v>
      </c>
      <c r="G25" s="69" cm="1">
        <f t="array" ref="G25">SUMPRODUCT(--($C$30:$C$301=$D$21),--($AM$30:$AM$301="PL"&amp;G$21),$M$30:$M$301)</f>
        <v>9.5</v>
      </c>
      <c r="H25" s="69" cm="1">
        <f t="array" ref="H25">SUMPRODUCT(--($C$30:$C$301=$D$21),--($AM$30:$AM$301="PL"&amp;H$21),$M$30:$M$301)</f>
        <v>0</v>
      </c>
      <c r="I25" s="69" cm="1">
        <f t="array" ref="I25">SUMPRODUCT(--($C$30:$C$301=$D$21),--($AM$30:$AM$301="PL"&amp;I$21),$M$30:$M$301)</f>
        <v>0</v>
      </c>
      <c r="J25" s="69" cm="1">
        <f t="array" ref="J25">SUMPRODUCT(--($C$30:$C$301=$D$21),--($AM$30:$AM$301="PL"&amp;J$21),$M$30:$M$301)</f>
        <v>0</v>
      </c>
      <c r="K25" s="69" cm="1">
        <f t="array" ref="K25">SUMPRODUCT(--($C$30:$C$301=$D$21),--($AM$30:$AM$301="PL"&amp;K$21),$M$30:$M$301)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</row>
    <row r="26" spans="3:48" ht="25.9" hidden="1" customHeight="1" outlineLevel="1" collapsed="1" thickBot="1">
      <c r="D26" s="72" t="s">
        <v>28</v>
      </c>
      <c r="E26" s="67" cm="1">
        <f t="array" ref="E26">SUMPRODUCT(--($C$30:$C$301=$D$21),--($AM$30:$AM$301="PL"&amp;E$21),$J$30:$J$301,$M$30:$M$301)</f>
        <v>4255.3999999999996</v>
      </c>
      <c r="F26" s="67" cm="1">
        <f t="array" ref="F26">SUMPRODUCT(--($C$30:$C$301=$D$21),--($AM$30:$AM$301="PL"&amp;F$21),$J$30:$J$301,$M$30:$M$301)</f>
        <v>90</v>
      </c>
      <c r="G26" s="67" cm="1">
        <f t="array" ref="G26">SUMPRODUCT(--($C$30:$C$301=$D$21),--($AM$30:$AM$301="PL"&amp;G$21),$J$30:$J$301,$M$30:$M$301)</f>
        <v>264.35000000000002</v>
      </c>
      <c r="H26" s="67" cm="1">
        <f t="array" ref="H26">SUMPRODUCT(--($C$30:$C$301=$D$21),--($AM$30:$AM$301="PL"&amp;H$21),$J$30:$J$301,$M$30:$M$301)</f>
        <v>0</v>
      </c>
      <c r="I26" s="67" cm="1">
        <f t="array" ref="I26">SUMPRODUCT(--($C$30:$C$301=$D$21),--($AM$30:$AM$301="PL"&amp;I$21),$J$30:$J$301,$M$30:$M$301)</f>
        <v>0</v>
      </c>
      <c r="J26" s="67" cm="1">
        <f t="array" ref="J26">SUMPRODUCT(--($C$30:$C$301=$D$21),--($AM$30:$AM$301="PL"&amp;J$21),$J$30:$J$301,$M$30:$M$301)</f>
        <v>0</v>
      </c>
      <c r="K26" s="67" cm="1">
        <f t="array" ref="K26">SUMPRODUCT(--($C$30:$C$301=$D$21),--($AM$30:$AM$301="PL"&amp;K$21),$J$30:$J$301,$M$30:$M$301)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</row>
    <row r="27" spans="3:48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0</v>
      </c>
      <c r="AK27" s="73" t="e" cm="1">
        <f t="array" ref="AK27">SUMPRODUCT($J$30:$J$301,AK30:AK301,--(AK30:AK301&lt;&gt;""))</f>
        <v>#VALUE!</v>
      </c>
    </row>
    <row r="28" spans="3:4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J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" si="7">SUM(AI30:AI301)</f>
        <v>6</v>
      </c>
      <c r="AJ28" s="75">
        <f t="shared" si="1"/>
        <v>0</v>
      </c>
      <c r="AK28" s="75" t="e">
        <f t="shared" ref="AK28" si="8">SUM(AK30:AK301)</f>
        <v>#VALUE!</v>
      </c>
      <c r="AL28" s="74"/>
      <c r="AM28" s="74"/>
    </row>
    <row r="29" spans="3:48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8" t="s">
        <v>35</v>
      </c>
      <c r="AK29" s="77" t="s">
        <v>36</v>
      </c>
      <c r="AL29" s="77" t="s">
        <v>37</v>
      </c>
      <c r="AM29" s="77" t="s">
        <v>38</v>
      </c>
      <c r="AN29" s="80" t="s">
        <v>39</v>
      </c>
      <c r="AO29" s="80" t="s">
        <v>40</v>
      </c>
      <c r="AP29" s="80" t="s">
        <v>41</v>
      </c>
      <c r="AQ29" s="80" t="s">
        <v>42</v>
      </c>
      <c r="AR29" s="80" t="s">
        <v>43</v>
      </c>
      <c r="AS29" s="80" t="s">
        <v>44</v>
      </c>
      <c r="AT29" s="81" t="s">
        <v>45</v>
      </c>
      <c r="AU29" s="80"/>
      <c r="AV29" s="80"/>
    </row>
    <row r="30" spans="3:48" ht="14.25" hidden="1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9">MIN(SUM(N30:AJ30),I30)</f>
        <v>4</v>
      </c>
      <c r="M30" s="26">
        <f t="shared" ref="M30:M284" si="10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67" t="e">
        <f>SUMIFS([1]Up!$J:$J,[1]Up!$D:$D,D30)</f>
        <v>#VALUE!</v>
      </c>
      <c r="AL30" s="82"/>
      <c r="AM30" s="82" t="str">
        <f t="shared" ref="AM30:AM284" si="11">IFERROR(IF(C30="Plate",LEFT(E30,FIND("*",E30,1)-1),""),IF(C30="Plate",LEFT(E30,FIND("x",E30,1)-1),""))</f>
        <v/>
      </c>
      <c r="AN30" s="53" t="str">
        <f t="shared" ref="AN30:AN284" si="12">IF(ROUND(SUM(N30:AJ30)-I30,0)&gt;0,"Thừa "&amp;SUM(N30:AJ30)-I30,"")</f>
        <v/>
      </c>
      <c r="AO30" s="53" t="s">
        <v>50</v>
      </c>
      <c r="AP30" s="84" t="s">
        <v>2634</v>
      </c>
      <c r="AQ30" s="53"/>
      <c r="AR30" s="53" t="s">
        <v>2635</v>
      </c>
      <c r="AS30" s="53">
        <v>4</v>
      </c>
      <c r="AT30" s="83">
        <v>46151</v>
      </c>
      <c r="AU30" s="53"/>
      <c r="AV30" s="53"/>
    </row>
    <row r="31" spans="3:48" ht="14.25" hidden="1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9"/>
        <v>4</v>
      </c>
      <c r="M31" s="26">
        <f t="shared" si="10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67" t="e">
        <f>SUMIFS([1]Up!$J:$J,[1]Up!$D:$D,D31)</f>
        <v>#VALUE!</v>
      </c>
      <c r="AL31" s="82"/>
      <c r="AM31" s="82" t="str">
        <f t="shared" si="11"/>
        <v/>
      </c>
      <c r="AN31" s="53" t="str">
        <f t="shared" si="12"/>
        <v/>
      </c>
      <c r="AO31" s="53" t="s">
        <v>50</v>
      </c>
      <c r="AP31" s="84" t="s">
        <v>2634</v>
      </c>
      <c r="AQ31" s="53"/>
      <c r="AR31" s="53" t="s">
        <v>2635</v>
      </c>
      <c r="AS31" s="53">
        <v>4</v>
      </c>
      <c r="AT31" s="83">
        <v>46151</v>
      </c>
      <c r="AU31" s="53"/>
      <c r="AV31" s="53"/>
    </row>
    <row r="32" spans="3:48" ht="14.25" hidden="1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9"/>
        <v>1</v>
      </c>
      <c r="M32" s="26">
        <f t="shared" si="10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67" t="e">
        <f>SUMIFS([1]Up!$J:$J,[1]Up!$D:$D,D32)</f>
        <v>#VALUE!</v>
      </c>
      <c r="AL32" s="82"/>
      <c r="AM32" s="82" t="str">
        <f t="shared" si="11"/>
        <v/>
      </c>
      <c r="AN32" s="53" t="str">
        <f t="shared" si="12"/>
        <v/>
      </c>
      <c r="AO32" s="53" t="s">
        <v>50</v>
      </c>
      <c r="AP32" s="53" t="s">
        <v>2639</v>
      </c>
      <c r="AQ32" s="53"/>
      <c r="AR32" s="53" t="s">
        <v>2640</v>
      </c>
      <c r="AS32" s="53">
        <v>1</v>
      </c>
      <c r="AT32" s="83">
        <v>46151</v>
      </c>
      <c r="AU32" s="53"/>
      <c r="AV32" s="53"/>
    </row>
    <row r="33" spans="3:48" ht="14.25" hidden="1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9"/>
        <v>0</v>
      </c>
      <c r="M33" s="26">
        <f t="shared" si="10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67" t="e">
        <f>SUMIFS([1]Up!$J:$J,[1]Up!$D:$D,D33)</f>
        <v>#VALUE!</v>
      </c>
      <c r="AL33" s="82"/>
      <c r="AM33" s="82" t="str">
        <f t="shared" si="11"/>
        <v/>
      </c>
      <c r="AN33" s="53" t="str">
        <f t="shared" si="12"/>
        <v/>
      </c>
      <c r="AO33" s="53" t="s">
        <v>75</v>
      </c>
      <c r="AP33" s="53"/>
      <c r="AQ33" s="53"/>
      <c r="AR33" s="53"/>
      <c r="AS33" s="53"/>
      <c r="AT33" s="83"/>
      <c r="AU33" s="53"/>
      <c r="AV33" s="53"/>
    </row>
    <row r="34" spans="3:48" ht="14.25" hidden="1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9"/>
        <v>9</v>
      </c>
      <c r="M34" s="26">
        <f t="shared" si="10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67" t="e">
        <f>SUMIFS([1]Up!$J:$J,[1]Up!$D:$D,D34)</f>
        <v>#VALUE!</v>
      </c>
      <c r="AL34" s="82"/>
      <c r="AM34" s="82" t="str">
        <f t="shared" si="11"/>
        <v>PL12</v>
      </c>
      <c r="AN34" s="53" t="str">
        <f t="shared" si="12"/>
        <v/>
      </c>
      <c r="AO34" s="53" t="s">
        <v>50</v>
      </c>
      <c r="AP34" s="53" t="s">
        <v>2647</v>
      </c>
      <c r="AQ34" s="53"/>
      <c r="AR34" s="53" t="s">
        <v>2648</v>
      </c>
      <c r="AS34" s="53">
        <v>9</v>
      </c>
      <c r="AT34" s="83">
        <v>46151</v>
      </c>
      <c r="AU34" s="53"/>
      <c r="AV34" s="53"/>
    </row>
    <row r="35" spans="3:48" ht="14.25" hidden="1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9"/>
        <v>9</v>
      </c>
      <c r="M35" s="26">
        <f t="shared" si="10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67" t="e">
        <f>SUMIFS([1]Up!$J:$J,[1]Up!$D:$D,D35)</f>
        <v>#VALUE!</v>
      </c>
      <c r="AL35" s="82"/>
      <c r="AM35" s="82" t="str">
        <f t="shared" si="11"/>
        <v>PL12</v>
      </c>
      <c r="AN35" s="53" t="str">
        <f t="shared" si="12"/>
        <v/>
      </c>
      <c r="AO35" s="53" t="s">
        <v>50</v>
      </c>
      <c r="AP35" s="53" t="s">
        <v>2647</v>
      </c>
      <c r="AQ35" s="53"/>
      <c r="AR35" s="53" t="s">
        <v>2648</v>
      </c>
      <c r="AS35" s="53">
        <v>9</v>
      </c>
      <c r="AT35" s="83">
        <v>46151</v>
      </c>
      <c r="AU35" s="53"/>
      <c r="AV35" s="53"/>
    </row>
    <row r="36" spans="3:48" ht="14.25" hidden="1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9"/>
        <v>36</v>
      </c>
      <c r="M36" s="26">
        <f t="shared" si="10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67" t="e">
        <f>SUMIFS([1]Up!$J:$J,[1]Up!$D:$D,D36)</f>
        <v>#VALUE!</v>
      </c>
      <c r="AL36" s="82"/>
      <c r="AM36" s="82" t="str">
        <f t="shared" si="11"/>
        <v>PL6</v>
      </c>
      <c r="AN36" s="53" t="str">
        <f t="shared" si="12"/>
        <v/>
      </c>
      <c r="AO36" s="53" t="s">
        <v>50</v>
      </c>
      <c r="AP36" s="84" t="s">
        <v>2652</v>
      </c>
      <c r="AQ36" s="53"/>
      <c r="AR36" s="53" t="s">
        <v>2653</v>
      </c>
      <c r="AS36" s="53">
        <v>36</v>
      </c>
      <c r="AT36" s="83">
        <v>46151</v>
      </c>
      <c r="AU36" s="53"/>
      <c r="AV36" s="53"/>
    </row>
    <row r="37" spans="3:48" ht="14.25" hidden="1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9"/>
        <v>1</v>
      </c>
      <c r="M37" s="26">
        <f t="shared" si="10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67" t="e">
        <f>SUMIFS([1]Up!$J:$J,[1]Up!$D:$D,D37)</f>
        <v>#VALUE!</v>
      </c>
      <c r="AL37" s="82" t="s">
        <v>82</v>
      </c>
      <c r="AM37" s="82" t="str">
        <f t="shared" si="11"/>
        <v>PL3</v>
      </c>
      <c r="AN37" s="53" t="str">
        <f t="shared" si="12"/>
        <v>Thừa 1</v>
      </c>
      <c r="AO37" s="53" t="s">
        <v>61</v>
      </c>
      <c r="AP37" s="84"/>
      <c r="AQ37" s="53"/>
      <c r="AR37" s="53" t="s">
        <v>1681</v>
      </c>
      <c r="AS37" s="53">
        <v>1</v>
      </c>
      <c r="AT37" s="83"/>
      <c r="AU37" s="53"/>
      <c r="AV37" s="53"/>
    </row>
    <row r="38" spans="3:48" ht="14.25" hidden="1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9"/>
        <v>1</v>
      </c>
      <c r="M38" s="26">
        <f t="shared" si="10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67" t="e">
        <f>SUMIFS([1]Up!$J:$J,[1]Up!$D:$D,D38)</f>
        <v>#VALUE!</v>
      </c>
      <c r="AL38" s="82" t="s">
        <v>82</v>
      </c>
      <c r="AM38" s="82" t="str">
        <f t="shared" si="11"/>
        <v>PL3</v>
      </c>
      <c r="AN38" s="53" t="str">
        <f t="shared" si="12"/>
        <v>Thừa 1</v>
      </c>
      <c r="AO38" s="53" t="s">
        <v>61</v>
      </c>
      <c r="AP38" s="84"/>
      <c r="AQ38" s="53"/>
      <c r="AR38" s="53" t="s">
        <v>1681</v>
      </c>
      <c r="AS38" s="53">
        <v>1</v>
      </c>
      <c r="AT38" s="83"/>
      <c r="AU38" s="53"/>
      <c r="AV38" s="53"/>
    </row>
    <row r="39" spans="3:48" ht="14.25" hidden="1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9"/>
        <v>1</v>
      </c>
      <c r="M39" s="26">
        <f t="shared" si="10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67" t="e">
        <f>SUMIFS([1]Up!$J:$J,[1]Up!$D:$D,D39)</f>
        <v>#VALUE!</v>
      </c>
      <c r="AL39" s="82" t="s">
        <v>82</v>
      </c>
      <c r="AM39" s="82" t="str">
        <f t="shared" si="11"/>
        <v>PL3</v>
      </c>
      <c r="AN39" s="53" t="str">
        <f t="shared" si="12"/>
        <v>Thừa 1</v>
      </c>
      <c r="AO39" s="53" t="s">
        <v>61</v>
      </c>
      <c r="AP39" s="84"/>
      <c r="AQ39" s="53"/>
      <c r="AR39" s="53" t="s">
        <v>1681</v>
      </c>
      <c r="AS39" s="53">
        <v>1</v>
      </c>
      <c r="AT39" s="83"/>
      <c r="AU39" s="53"/>
      <c r="AV39" s="53"/>
    </row>
    <row r="40" spans="3:48" ht="14.25" hidden="1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9"/>
        <v>4</v>
      </c>
      <c r="M40" s="26">
        <f t="shared" si="10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67" t="e">
        <f>SUMIFS([1]Up!$J:$J,[1]Up!$D:$D,D40)</f>
        <v>#VALUE!</v>
      </c>
      <c r="AL40" s="82"/>
      <c r="AM40" s="82" t="str">
        <f t="shared" si="11"/>
        <v>PL6</v>
      </c>
      <c r="AN40" s="53" t="str">
        <f t="shared" si="12"/>
        <v/>
      </c>
      <c r="AO40" s="53" t="s">
        <v>61</v>
      </c>
      <c r="AP40" s="84" t="s">
        <v>2652</v>
      </c>
      <c r="AQ40" s="53"/>
      <c r="AR40" s="53" t="s">
        <v>2653</v>
      </c>
      <c r="AS40" s="53">
        <v>4</v>
      </c>
      <c r="AT40" s="83">
        <v>46151</v>
      </c>
      <c r="AU40" s="53"/>
      <c r="AV40" s="53"/>
    </row>
    <row r="41" spans="3:48" ht="14.25" hidden="1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9"/>
        <v>2</v>
      </c>
      <c r="M41" s="26">
        <f t="shared" si="10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67" t="e">
        <f>SUMIFS([1]Up!$J:$J,[1]Up!$D:$D,D41)</f>
        <v>#VALUE!</v>
      </c>
      <c r="AL41" s="82"/>
      <c r="AM41" s="82" t="str">
        <f t="shared" si="11"/>
        <v>PL25</v>
      </c>
      <c r="AN41" s="53" t="str">
        <f t="shared" si="12"/>
        <v/>
      </c>
      <c r="AO41" s="53" t="s">
        <v>61</v>
      </c>
      <c r="AP41" s="84" t="s">
        <v>2662</v>
      </c>
      <c r="AQ41" s="53"/>
      <c r="AR41" s="53" t="s">
        <v>2663</v>
      </c>
      <c r="AS41" s="53">
        <v>2</v>
      </c>
      <c r="AT41" s="83">
        <v>46151</v>
      </c>
      <c r="AU41" s="53"/>
      <c r="AV41" s="53"/>
    </row>
    <row r="42" spans="3:48" ht="14.25" hidden="1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9"/>
        <v>0</v>
      </c>
      <c r="M42" s="26">
        <f t="shared" si="10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67" t="e">
        <f>SUMIFS([1]Up!$J:$J,[1]Up!$D:$D,D42)</f>
        <v>#VALUE!</v>
      </c>
      <c r="AL42" s="82"/>
      <c r="AM42" s="82" t="str">
        <f t="shared" si="11"/>
        <v/>
      </c>
      <c r="AN42" s="53" t="str">
        <f t="shared" si="12"/>
        <v/>
      </c>
      <c r="AO42" s="53" t="s">
        <v>75</v>
      </c>
      <c r="AP42" s="84"/>
      <c r="AQ42" s="53"/>
      <c r="AR42" s="53"/>
      <c r="AS42" s="53"/>
      <c r="AT42" s="83"/>
      <c r="AU42" s="53"/>
      <c r="AV42" s="53"/>
    </row>
    <row r="43" spans="3:48" ht="14.25" hidden="1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9"/>
        <v>168</v>
      </c>
      <c r="M43" s="26">
        <f t="shared" si="10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67" t="e">
        <f>SUMIFS([1]Up!$J:$J,[1]Up!$D:$D,D43)</f>
        <v>#VALUE!</v>
      </c>
      <c r="AL43" s="82"/>
      <c r="AM43" s="82" t="str">
        <f t="shared" si="11"/>
        <v/>
      </c>
      <c r="AN43" s="53" t="str">
        <f t="shared" si="12"/>
        <v/>
      </c>
      <c r="AO43" s="53" t="s">
        <v>75</v>
      </c>
      <c r="AP43" s="84"/>
      <c r="AQ43" s="53"/>
      <c r="AR43" s="53"/>
      <c r="AS43" s="53"/>
      <c r="AT43" s="83"/>
      <c r="AU43" s="53"/>
      <c r="AV43" s="53"/>
    </row>
    <row r="44" spans="3:48" ht="14.25" hidden="1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9"/>
        <v>0</v>
      </c>
      <c r="M44" s="26">
        <f t="shared" si="10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67" t="e">
        <f>SUMIFS([1]Up!$J:$J,[1]Up!$D:$D,D44)</f>
        <v>#VALUE!</v>
      </c>
      <c r="AL44" s="82"/>
      <c r="AM44" s="82" t="str">
        <f t="shared" si="11"/>
        <v/>
      </c>
      <c r="AN44" s="53" t="str">
        <f t="shared" si="12"/>
        <v/>
      </c>
      <c r="AO44" s="53" t="s">
        <v>75</v>
      </c>
      <c r="AP44" s="84"/>
      <c r="AQ44" s="53"/>
      <c r="AR44" s="53"/>
      <c r="AS44" s="53"/>
      <c r="AT44" s="83"/>
      <c r="AU44" s="53"/>
      <c r="AV44" s="53"/>
    </row>
    <row r="45" spans="3:48" ht="14.25" hidden="1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9"/>
        <v>28</v>
      </c>
      <c r="M45" s="26">
        <f t="shared" si="10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67" t="e">
        <f>SUMIFS([1]Up!$J:$J,[1]Up!$D:$D,D45)</f>
        <v>#VALUE!</v>
      </c>
      <c r="AL45" s="82"/>
      <c r="AM45" s="82" t="str">
        <f t="shared" si="11"/>
        <v/>
      </c>
      <c r="AN45" s="53" t="str">
        <f t="shared" si="12"/>
        <v/>
      </c>
      <c r="AO45" s="53" t="s">
        <v>75</v>
      </c>
      <c r="AP45" s="84"/>
      <c r="AQ45" s="53"/>
      <c r="AR45" s="53"/>
      <c r="AS45" s="53"/>
      <c r="AT45" s="83"/>
      <c r="AU45" s="53"/>
      <c r="AV45" s="53"/>
    </row>
    <row r="46" spans="3:48" ht="14.25" hidden="1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9"/>
        <v>9</v>
      </c>
      <c r="M46" s="26">
        <f t="shared" si="10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67" t="e">
        <f>SUMIFS([1]Up!$J:$J,[1]Up!$D:$D,D46)</f>
        <v>#VALUE!</v>
      </c>
      <c r="AL46" s="82"/>
      <c r="AM46" s="82" t="str">
        <f t="shared" si="11"/>
        <v>PL12</v>
      </c>
      <c r="AN46" s="53" t="str">
        <f t="shared" si="12"/>
        <v/>
      </c>
      <c r="AO46" s="53" t="s">
        <v>50</v>
      </c>
      <c r="AP46" s="84" t="s">
        <v>2647</v>
      </c>
      <c r="AQ46" s="53"/>
      <c r="AR46" s="53" t="s">
        <v>2648</v>
      </c>
      <c r="AS46" s="53">
        <v>9</v>
      </c>
      <c r="AT46" s="83">
        <v>46151</v>
      </c>
      <c r="AU46" s="53"/>
      <c r="AV46" s="53"/>
    </row>
    <row r="47" spans="3:48" ht="14.25" hidden="1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9"/>
        <v>9</v>
      </c>
      <c r="M47" s="26">
        <f t="shared" si="10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67" t="e">
        <f>SUMIFS([1]Up!$J:$J,[1]Up!$D:$D,D47)</f>
        <v>#VALUE!</v>
      </c>
      <c r="AL47" s="82"/>
      <c r="AM47" s="82" t="str">
        <f t="shared" si="11"/>
        <v>PL12</v>
      </c>
      <c r="AN47" s="53" t="str">
        <f t="shared" si="12"/>
        <v/>
      </c>
      <c r="AO47" s="53" t="s">
        <v>50</v>
      </c>
      <c r="AP47" s="84" t="s">
        <v>2647</v>
      </c>
      <c r="AQ47" s="53"/>
      <c r="AR47" s="53" t="s">
        <v>2648</v>
      </c>
      <c r="AS47" s="53">
        <v>9</v>
      </c>
      <c r="AT47" s="83">
        <v>46151</v>
      </c>
      <c r="AU47" s="53"/>
      <c r="AV47" s="53"/>
    </row>
    <row r="48" spans="3:48" ht="14.25" hidden="1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9"/>
        <v>1</v>
      </c>
      <c r="M48" s="26">
        <f t="shared" si="10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67" t="e">
        <f>SUMIFS([1]Up!$J:$J,[1]Up!$D:$D,D48)</f>
        <v>#VALUE!</v>
      </c>
      <c r="AL48" s="82"/>
      <c r="AM48" s="82" t="str">
        <f t="shared" si="11"/>
        <v>PL6</v>
      </c>
      <c r="AN48" s="53" t="str">
        <f t="shared" si="12"/>
        <v/>
      </c>
      <c r="AO48" s="53" t="s">
        <v>50</v>
      </c>
      <c r="AP48" s="84" t="s">
        <v>2652</v>
      </c>
      <c r="AQ48" s="53"/>
      <c r="AR48" s="53" t="s">
        <v>2653</v>
      </c>
      <c r="AS48" s="53">
        <v>1</v>
      </c>
      <c r="AT48" s="83">
        <v>46151</v>
      </c>
      <c r="AU48" s="53"/>
      <c r="AV48" s="53"/>
    </row>
    <row r="49" spans="3:48" ht="14.25" hidden="1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9"/>
        <v>9</v>
      </c>
      <c r="M49" s="26">
        <f t="shared" si="10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67" t="e">
        <f>SUMIFS([1]Up!$J:$J,[1]Up!$D:$D,D49)</f>
        <v>#VALUE!</v>
      </c>
      <c r="AL49" s="82"/>
      <c r="AM49" s="82" t="str">
        <f t="shared" si="11"/>
        <v>PL12</v>
      </c>
      <c r="AN49" s="53" t="str">
        <f t="shared" si="12"/>
        <v/>
      </c>
      <c r="AO49" s="53" t="s">
        <v>50</v>
      </c>
      <c r="AP49" s="84" t="s">
        <v>2680</v>
      </c>
      <c r="AQ49" s="53"/>
      <c r="AR49" s="53" t="s">
        <v>2681</v>
      </c>
      <c r="AS49" s="53">
        <v>9</v>
      </c>
      <c r="AT49" s="83">
        <v>46151</v>
      </c>
      <c r="AU49" s="53"/>
      <c r="AV49" s="53"/>
    </row>
    <row r="50" spans="3:48" ht="14.25" hidden="1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9"/>
        <v>0</v>
      </c>
      <c r="M50" s="26">
        <f t="shared" si="10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67" t="e">
        <f>SUMIFS([1]Up!$J:$J,[1]Up!$D:$D,D50)</f>
        <v>#VALUE!</v>
      </c>
      <c r="AL50" s="82"/>
      <c r="AM50" s="82" t="str">
        <f t="shared" si="11"/>
        <v>PL6</v>
      </c>
      <c r="AN50" s="53" t="str">
        <f t="shared" si="12"/>
        <v/>
      </c>
      <c r="AO50" s="53" t="s">
        <v>61</v>
      </c>
      <c r="AP50" s="84"/>
      <c r="AQ50" s="53"/>
      <c r="AR50" s="53" t="s">
        <v>1681</v>
      </c>
      <c r="AS50" s="53">
        <v>1</v>
      </c>
      <c r="AT50" s="83"/>
      <c r="AU50" s="53"/>
      <c r="AV50" s="53"/>
    </row>
    <row r="51" spans="3:48" ht="14.25" hidden="1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9"/>
        <v>0</v>
      </c>
      <c r="M51" s="26">
        <f t="shared" si="10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67" t="e">
        <f>SUMIFS([1]Up!$J:$J,[1]Up!$D:$D,D51)</f>
        <v>#VALUE!</v>
      </c>
      <c r="AL51" s="82"/>
      <c r="AM51" s="82" t="str">
        <f t="shared" si="11"/>
        <v>PL6</v>
      </c>
      <c r="AN51" s="53" t="str">
        <f t="shared" si="12"/>
        <v/>
      </c>
      <c r="AO51" s="53" t="s">
        <v>61</v>
      </c>
      <c r="AP51" s="84" t="s">
        <v>2652</v>
      </c>
      <c r="AQ51" s="53"/>
      <c r="AR51" s="53" t="s">
        <v>2653</v>
      </c>
      <c r="AS51" s="53">
        <v>2</v>
      </c>
      <c r="AT51" s="83">
        <v>46151</v>
      </c>
      <c r="AU51" s="53"/>
      <c r="AV51" s="53"/>
    </row>
    <row r="52" spans="3:48" ht="14.25" hidden="1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9"/>
        <v>2</v>
      </c>
      <c r="M52" s="26">
        <f t="shared" si="10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67" t="e">
        <f>SUMIFS([1]Up!$J:$J,[1]Up!$D:$D,D52)</f>
        <v>#VALUE!</v>
      </c>
      <c r="AL52" s="82"/>
      <c r="AM52" s="82" t="str">
        <f t="shared" si="11"/>
        <v>PL3</v>
      </c>
      <c r="AN52" s="53" t="str">
        <f t="shared" si="12"/>
        <v/>
      </c>
      <c r="AO52" s="53" t="s">
        <v>61</v>
      </c>
      <c r="AP52" s="84" t="s">
        <v>2688</v>
      </c>
      <c r="AQ52" s="53"/>
      <c r="AR52" s="53" t="s">
        <v>2689</v>
      </c>
      <c r="AS52" s="53">
        <v>2</v>
      </c>
      <c r="AT52" s="83">
        <v>46151</v>
      </c>
      <c r="AU52" s="53"/>
      <c r="AV52" s="53"/>
    </row>
    <row r="53" spans="3:48" ht="14.25" hidden="1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9"/>
        <v>4</v>
      </c>
      <c r="M53" s="26">
        <f t="shared" si="10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67" t="e">
        <f>SUMIFS([1]Up!$J:$J,[1]Up!$D:$D,D53)</f>
        <v>#VALUE!</v>
      </c>
      <c r="AL53" s="82"/>
      <c r="AM53" s="82" t="str">
        <f t="shared" si="11"/>
        <v/>
      </c>
      <c r="AN53" s="53" t="str">
        <f t="shared" si="12"/>
        <v/>
      </c>
      <c r="AO53" s="53" t="s">
        <v>50</v>
      </c>
      <c r="AP53" s="84" t="s">
        <v>2691</v>
      </c>
      <c r="AQ53" s="53"/>
      <c r="AR53" s="53" t="s">
        <v>2692</v>
      </c>
      <c r="AS53" s="53">
        <v>4</v>
      </c>
      <c r="AT53" s="83">
        <v>46165</v>
      </c>
      <c r="AU53" s="53"/>
      <c r="AV53" s="53"/>
    </row>
    <row r="54" spans="3:48" ht="14.25" hidden="1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9"/>
        <v>4</v>
      </c>
      <c r="M54" s="26">
        <f t="shared" si="10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67" t="e">
        <f>SUMIFS([1]Up!$J:$J,[1]Up!$D:$D,D54)</f>
        <v>#VALUE!</v>
      </c>
      <c r="AL54" s="82"/>
      <c r="AM54" s="82" t="str">
        <f t="shared" si="11"/>
        <v/>
      </c>
      <c r="AN54" s="53" t="str">
        <f t="shared" si="12"/>
        <v/>
      </c>
      <c r="AO54" s="53" t="s">
        <v>50</v>
      </c>
      <c r="AP54" s="84" t="s">
        <v>2691</v>
      </c>
      <c r="AQ54" s="53"/>
      <c r="AR54" s="53" t="s">
        <v>2692</v>
      </c>
      <c r="AS54" s="53">
        <v>4</v>
      </c>
      <c r="AT54" s="83">
        <v>46165</v>
      </c>
      <c r="AU54" s="53"/>
      <c r="AV54" s="53"/>
    </row>
    <row r="55" spans="3:48" ht="14.25" hidden="1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9"/>
        <v>1</v>
      </c>
      <c r="M55" s="26">
        <f t="shared" si="10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67" t="e">
        <f>SUMIFS([1]Up!$J:$J,[1]Up!$D:$D,D55)</f>
        <v>#VALUE!</v>
      </c>
      <c r="AL55" s="82"/>
      <c r="AM55" s="82" t="str">
        <f t="shared" si="11"/>
        <v/>
      </c>
      <c r="AN55" s="53" t="str">
        <f t="shared" si="12"/>
        <v/>
      </c>
      <c r="AO55" s="53" t="s">
        <v>50</v>
      </c>
      <c r="AP55" s="84" t="s">
        <v>2639</v>
      </c>
      <c r="AQ55" s="53"/>
      <c r="AR55" s="53" t="s">
        <v>2695</v>
      </c>
      <c r="AS55" s="53">
        <v>1</v>
      </c>
      <c r="AT55" s="83">
        <v>46165</v>
      </c>
      <c r="AU55" s="53"/>
      <c r="AV55" s="53"/>
    </row>
    <row r="56" spans="3:48" ht="14.25" hidden="1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9"/>
        <v>0</v>
      </c>
      <c r="M56" s="26">
        <f t="shared" si="10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67" t="e">
        <f>SUMIFS([1]Up!$J:$J,[1]Up!$D:$D,D56)</f>
        <v>#VALUE!</v>
      </c>
      <c r="AL56" s="82"/>
      <c r="AM56" s="82" t="str">
        <f t="shared" si="11"/>
        <v/>
      </c>
      <c r="AN56" s="53" t="str">
        <f t="shared" si="12"/>
        <v/>
      </c>
      <c r="AO56" s="53" t="s">
        <v>75</v>
      </c>
      <c r="AP56" s="84"/>
      <c r="AQ56" s="53"/>
      <c r="AR56" s="53"/>
      <c r="AS56" s="53"/>
      <c r="AT56" s="83"/>
      <c r="AU56" s="53"/>
      <c r="AV56" s="53"/>
    </row>
    <row r="57" spans="3:48" ht="14.25" hidden="1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9"/>
        <v>9</v>
      </c>
      <c r="M57" s="26">
        <f t="shared" si="10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67" t="e">
        <f>SUMIFS([1]Up!$J:$J,[1]Up!$D:$D,D57)</f>
        <v>#VALUE!</v>
      </c>
      <c r="AL57" s="82"/>
      <c r="AM57" s="82" t="str">
        <f t="shared" si="11"/>
        <v>PL12</v>
      </c>
      <c r="AN57" s="53" t="str">
        <f t="shared" si="12"/>
        <v/>
      </c>
      <c r="AO57" s="53" t="s">
        <v>50</v>
      </c>
      <c r="AP57" s="84" t="s">
        <v>2699</v>
      </c>
      <c r="AQ57" s="53"/>
      <c r="AR57" s="53" t="s">
        <v>2700</v>
      </c>
      <c r="AS57" s="53">
        <v>9</v>
      </c>
      <c r="AT57" s="83">
        <v>46165</v>
      </c>
      <c r="AU57" s="53"/>
      <c r="AV57" s="53"/>
    </row>
    <row r="58" spans="3:48" ht="14.25" hidden="1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9"/>
        <v>9</v>
      </c>
      <c r="M58" s="26">
        <f t="shared" si="10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67" t="e">
        <f>SUMIFS([1]Up!$J:$J,[1]Up!$D:$D,D58)</f>
        <v>#VALUE!</v>
      </c>
      <c r="AL58" s="82"/>
      <c r="AM58" s="82" t="str">
        <f t="shared" si="11"/>
        <v>PL12</v>
      </c>
      <c r="AN58" s="53" t="str">
        <f t="shared" si="12"/>
        <v/>
      </c>
      <c r="AO58" s="53" t="s">
        <v>50</v>
      </c>
      <c r="AP58" s="84" t="s">
        <v>2699</v>
      </c>
      <c r="AQ58" s="53"/>
      <c r="AR58" s="53" t="s">
        <v>2700</v>
      </c>
      <c r="AS58" s="53">
        <v>9</v>
      </c>
      <c r="AT58" s="83">
        <v>46165</v>
      </c>
      <c r="AU58" s="53"/>
      <c r="AV58" s="53"/>
    </row>
    <row r="59" spans="3:48" ht="14.25" hidden="1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9"/>
        <v>36</v>
      </c>
      <c r="M59" s="26">
        <f t="shared" si="10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67" t="e">
        <f>SUMIFS([1]Up!$J:$J,[1]Up!$D:$D,D59)</f>
        <v>#VALUE!</v>
      </c>
      <c r="AL59" s="82"/>
      <c r="AM59" s="82" t="str">
        <f t="shared" si="11"/>
        <v>PL6</v>
      </c>
      <c r="AN59" s="53" t="str">
        <f t="shared" si="12"/>
        <v/>
      </c>
      <c r="AO59" s="53" t="s">
        <v>50</v>
      </c>
      <c r="AP59" s="84" t="s">
        <v>2703</v>
      </c>
      <c r="AQ59" s="53"/>
      <c r="AR59" s="53" t="s">
        <v>2704</v>
      </c>
      <c r="AS59" s="53">
        <v>36</v>
      </c>
      <c r="AT59" s="83">
        <v>46165</v>
      </c>
      <c r="AU59" s="53"/>
      <c r="AV59" s="53"/>
    </row>
    <row r="60" spans="3:48" ht="14.25" hidden="1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9"/>
        <v>1</v>
      </c>
      <c r="M60" s="26">
        <f t="shared" si="10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67" t="e">
        <f>SUMIFS([1]Up!$J:$J,[1]Up!$D:$D,D60)</f>
        <v>#VALUE!</v>
      </c>
      <c r="AL60" s="82" t="s">
        <v>82</v>
      </c>
      <c r="AM60" s="82" t="str">
        <f t="shared" si="11"/>
        <v>PL3</v>
      </c>
      <c r="AN60" s="53" t="str">
        <f t="shared" si="12"/>
        <v>Thừa 1</v>
      </c>
      <c r="AO60" s="53" t="s">
        <v>61</v>
      </c>
      <c r="AP60" s="84"/>
      <c r="AQ60" s="53"/>
      <c r="AR60" s="53" t="s">
        <v>1681</v>
      </c>
      <c r="AS60" s="53">
        <v>1</v>
      </c>
      <c r="AT60" s="83"/>
      <c r="AU60" s="53"/>
      <c r="AV60" s="53"/>
    </row>
    <row r="61" spans="3:48" ht="14.25" hidden="1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9"/>
        <v>1</v>
      </c>
      <c r="M61" s="26">
        <f t="shared" si="10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67" t="e">
        <f>SUMIFS([1]Up!$J:$J,[1]Up!$D:$D,D61)</f>
        <v>#VALUE!</v>
      </c>
      <c r="AL61" s="82" t="s">
        <v>4093</v>
      </c>
      <c r="AM61" s="82" t="str">
        <f t="shared" si="11"/>
        <v>PL3</v>
      </c>
      <c r="AN61" s="53" t="str">
        <f t="shared" si="12"/>
        <v>Thừa 0.5</v>
      </c>
      <c r="AO61" s="53" t="s">
        <v>61</v>
      </c>
      <c r="AP61" s="84"/>
      <c r="AQ61" s="53"/>
      <c r="AR61" s="53" t="s">
        <v>1681</v>
      </c>
      <c r="AS61" s="53">
        <v>1</v>
      </c>
      <c r="AT61" s="83"/>
      <c r="AU61" s="53"/>
      <c r="AV61" s="53"/>
    </row>
    <row r="62" spans="3:48" ht="14.25" hidden="1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9"/>
        <v>1</v>
      </c>
      <c r="M62" s="26">
        <f t="shared" si="10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67" t="e">
        <f>SUMIFS([1]Up!$J:$J,[1]Up!$D:$D,D62)</f>
        <v>#VALUE!</v>
      </c>
      <c r="AL62" s="82" t="s">
        <v>4093</v>
      </c>
      <c r="AM62" s="82" t="str">
        <f t="shared" si="11"/>
        <v>PL3</v>
      </c>
      <c r="AN62" s="53" t="str">
        <f t="shared" si="12"/>
        <v>Thừa 0.5</v>
      </c>
      <c r="AO62" s="53" t="s">
        <v>61</v>
      </c>
      <c r="AP62" s="84"/>
      <c r="AQ62" s="53"/>
      <c r="AR62" s="53" t="s">
        <v>1681</v>
      </c>
      <c r="AS62" s="53">
        <v>1</v>
      </c>
      <c r="AT62" s="83"/>
      <c r="AU62" s="53"/>
      <c r="AV62" s="53"/>
    </row>
    <row r="63" spans="3:48" ht="14.25" hidden="1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9"/>
        <v>4</v>
      </c>
      <c r="M63" s="26">
        <f t="shared" si="10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67" t="e">
        <f>SUMIFS([1]Up!$J:$J,[1]Up!$D:$D,D63)</f>
        <v>#VALUE!</v>
      </c>
      <c r="AL63" s="82"/>
      <c r="AM63" s="82" t="str">
        <f t="shared" si="11"/>
        <v>PL6</v>
      </c>
      <c r="AN63" s="53" t="str">
        <f t="shared" si="12"/>
        <v/>
      </c>
      <c r="AO63" s="53" t="s">
        <v>61</v>
      </c>
      <c r="AP63" s="84" t="s">
        <v>2703</v>
      </c>
      <c r="AQ63" s="53"/>
      <c r="AR63" s="53" t="s">
        <v>2704</v>
      </c>
      <c r="AS63" s="53">
        <v>4</v>
      </c>
      <c r="AT63" s="83">
        <v>46165</v>
      </c>
      <c r="AU63" s="53"/>
      <c r="AV63" s="53"/>
    </row>
    <row r="64" spans="3:48" ht="14.25" hidden="1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9"/>
        <v>0</v>
      </c>
      <c r="M64" s="26">
        <f t="shared" si="10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67" t="e">
        <f>SUMIFS([1]Up!$J:$J,[1]Up!$D:$D,D64)</f>
        <v>#VALUE!</v>
      </c>
      <c r="AL64" s="82"/>
      <c r="AM64" s="82" t="str">
        <f t="shared" si="11"/>
        <v>PL19</v>
      </c>
      <c r="AN64" s="53" t="str">
        <f t="shared" si="12"/>
        <v/>
      </c>
      <c r="AO64" s="53" t="s">
        <v>61</v>
      </c>
      <c r="AP64" s="84" t="s">
        <v>2711</v>
      </c>
      <c r="AQ64" s="53"/>
      <c r="AR64" s="53" t="s">
        <v>2712</v>
      </c>
      <c r="AS64" s="53">
        <v>2</v>
      </c>
      <c r="AT64" s="83">
        <v>46165</v>
      </c>
      <c r="AU64" s="53"/>
      <c r="AV64" s="53"/>
    </row>
    <row r="65" spans="3:48" ht="14.25" hidden="1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9"/>
        <v>0</v>
      </c>
      <c r="M65" s="26">
        <f t="shared" si="10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67" t="e">
        <f>SUMIFS([1]Up!$J:$J,[1]Up!$D:$D,D65)</f>
        <v>#VALUE!</v>
      </c>
      <c r="AL65" s="82"/>
      <c r="AM65" s="82" t="str">
        <f t="shared" si="11"/>
        <v/>
      </c>
      <c r="AN65" s="53" t="str">
        <f t="shared" si="12"/>
        <v/>
      </c>
      <c r="AO65" s="53" t="s">
        <v>75</v>
      </c>
      <c r="AP65" s="84"/>
      <c r="AQ65" s="53"/>
      <c r="AR65" s="53"/>
      <c r="AS65" s="53"/>
      <c r="AT65" s="83"/>
      <c r="AU65" s="53"/>
      <c r="AV65" s="53"/>
    </row>
    <row r="66" spans="3:48" ht="14.25" hidden="1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9"/>
        <v>140</v>
      </c>
      <c r="M66" s="26">
        <f t="shared" si="10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67" t="e">
        <f>SUMIFS([1]Up!$J:$J,[1]Up!$D:$D,D66)</f>
        <v>#VALUE!</v>
      </c>
      <c r="AL66" s="82"/>
      <c r="AM66" s="82" t="str">
        <f t="shared" si="11"/>
        <v/>
      </c>
      <c r="AN66" s="53" t="str">
        <f t="shared" si="12"/>
        <v>Thừa 34</v>
      </c>
      <c r="AO66" s="53" t="s">
        <v>75</v>
      </c>
      <c r="AP66" s="84"/>
      <c r="AQ66" s="53"/>
      <c r="AR66" s="53"/>
      <c r="AS66" s="53"/>
      <c r="AT66" s="83"/>
      <c r="AU66" s="53"/>
      <c r="AV66" s="53"/>
    </row>
    <row r="67" spans="3:48" ht="14.25" hidden="1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9"/>
        <v>0</v>
      </c>
      <c r="M67" s="26">
        <f t="shared" si="10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67" t="e">
        <f>SUMIFS([1]Up!$J:$J,[1]Up!$D:$D,D67)</f>
        <v>#VALUE!</v>
      </c>
      <c r="AL67" s="82"/>
      <c r="AM67" s="82" t="str">
        <f t="shared" si="11"/>
        <v/>
      </c>
      <c r="AN67" s="53" t="str">
        <f t="shared" si="12"/>
        <v/>
      </c>
      <c r="AO67" s="53" t="s">
        <v>75</v>
      </c>
      <c r="AP67" s="84"/>
      <c r="AQ67" s="53"/>
      <c r="AR67" s="53"/>
      <c r="AS67" s="53"/>
      <c r="AT67" s="83"/>
      <c r="AU67" s="53"/>
      <c r="AV67" s="53"/>
    </row>
    <row r="68" spans="3:48" ht="14.25" hidden="1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9"/>
        <v>56</v>
      </c>
      <c r="M68" s="26">
        <f t="shared" si="10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67" t="e">
        <f>SUMIFS([1]Up!$J:$J,[1]Up!$D:$D,D68)</f>
        <v>#VALUE!</v>
      </c>
      <c r="AL68" s="82"/>
      <c r="AM68" s="82" t="str">
        <f t="shared" si="11"/>
        <v/>
      </c>
      <c r="AN68" s="53" t="str">
        <f t="shared" si="12"/>
        <v>Thừa 12</v>
      </c>
      <c r="AO68" s="53" t="s">
        <v>75</v>
      </c>
      <c r="AP68" s="84"/>
      <c r="AQ68" s="53"/>
      <c r="AR68" s="53"/>
      <c r="AS68" s="53"/>
      <c r="AT68" s="83"/>
      <c r="AU68" s="53"/>
      <c r="AV68" s="53"/>
    </row>
    <row r="69" spans="3:48" ht="14.25" hidden="1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9"/>
        <v>9</v>
      </c>
      <c r="M69" s="26">
        <f t="shared" si="10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67" t="e">
        <f>SUMIFS([1]Up!$J:$J,[1]Up!$D:$D,D69)</f>
        <v>#VALUE!</v>
      </c>
      <c r="AL69" s="82"/>
      <c r="AM69" s="82" t="str">
        <f t="shared" si="11"/>
        <v>PL12</v>
      </c>
      <c r="AN69" s="53" t="str">
        <f t="shared" si="12"/>
        <v/>
      </c>
      <c r="AO69" s="53" t="s">
        <v>50</v>
      </c>
      <c r="AP69" s="84" t="s">
        <v>2699</v>
      </c>
      <c r="AQ69" s="53"/>
      <c r="AR69" s="53" t="s">
        <v>2700</v>
      </c>
      <c r="AS69" s="53">
        <v>9</v>
      </c>
      <c r="AT69" s="83">
        <v>46165</v>
      </c>
      <c r="AU69" s="53"/>
      <c r="AV69" s="53"/>
    </row>
    <row r="70" spans="3:48" ht="14.25" hidden="1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9"/>
        <v>1</v>
      </c>
      <c r="M70" s="26">
        <f t="shared" si="10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67" t="e">
        <f>SUMIFS([1]Up!$J:$J,[1]Up!$D:$D,D70)</f>
        <v>#VALUE!</v>
      </c>
      <c r="AL70" s="82"/>
      <c r="AM70" s="82" t="str">
        <f t="shared" si="11"/>
        <v>PL6</v>
      </c>
      <c r="AN70" s="53" t="str">
        <f t="shared" si="12"/>
        <v/>
      </c>
      <c r="AO70" s="53" t="s">
        <v>50</v>
      </c>
      <c r="AP70" s="84" t="s">
        <v>2703</v>
      </c>
      <c r="AQ70" s="53"/>
      <c r="AR70" s="53" t="s">
        <v>2704</v>
      </c>
      <c r="AS70" s="53">
        <v>1</v>
      </c>
      <c r="AT70" s="83">
        <v>46165</v>
      </c>
      <c r="AU70" s="53"/>
      <c r="AV70" s="53"/>
    </row>
    <row r="71" spans="3:48" ht="14.25" hidden="1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9"/>
        <v>9</v>
      </c>
      <c r="M71" s="26">
        <f t="shared" si="10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67" t="e">
        <f>SUMIFS([1]Up!$J:$J,[1]Up!$D:$D,D71)</f>
        <v>#VALUE!</v>
      </c>
      <c r="AL71" s="82"/>
      <c r="AM71" s="82" t="str">
        <f t="shared" si="11"/>
        <v>PL12</v>
      </c>
      <c r="AN71" s="53" t="str">
        <f t="shared" si="12"/>
        <v/>
      </c>
      <c r="AO71" s="53" t="s">
        <v>50</v>
      </c>
      <c r="AP71" s="84" t="s">
        <v>2699</v>
      </c>
      <c r="AQ71" s="53"/>
      <c r="AR71" s="53" t="s">
        <v>2700</v>
      </c>
      <c r="AS71" s="53">
        <v>9</v>
      </c>
      <c r="AT71" s="83">
        <v>46165</v>
      </c>
      <c r="AU71" s="53"/>
      <c r="AV71" s="53"/>
    </row>
    <row r="72" spans="3:48" ht="14.25" hidden="1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9"/>
        <v>9</v>
      </c>
      <c r="M72" s="26">
        <f t="shared" si="10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67" t="e">
        <f>SUMIFS([1]Up!$J:$J,[1]Up!$D:$D,D72)</f>
        <v>#VALUE!</v>
      </c>
      <c r="AL72" s="82"/>
      <c r="AM72" s="82" t="str">
        <f t="shared" si="11"/>
        <v>PL12</v>
      </c>
      <c r="AN72" s="53" t="str">
        <f t="shared" si="12"/>
        <v/>
      </c>
      <c r="AO72" s="53" t="s">
        <v>50</v>
      </c>
      <c r="AP72" s="84" t="s">
        <v>2722</v>
      </c>
      <c r="AQ72" s="53"/>
      <c r="AR72" s="53" t="s">
        <v>2723</v>
      </c>
      <c r="AS72" s="53">
        <v>9</v>
      </c>
      <c r="AT72" s="83">
        <v>46165</v>
      </c>
      <c r="AU72" s="53"/>
      <c r="AV72" s="53"/>
    </row>
    <row r="73" spans="3:48" ht="14.25" hidden="1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9"/>
        <v>1</v>
      </c>
      <c r="M73" s="26">
        <f t="shared" si="10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67" t="e">
        <f>SUMIFS([1]Up!$J:$J,[1]Up!$D:$D,D73)</f>
        <v>#VALUE!</v>
      </c>
      <c r="AL73" s="82" t="s">
        <v>82</v>
      </c>
      <c r="AM73" s="82" t="str">
        <f t="shared" si="11"/>
        <v>PL6</v>
      </c>
      <c r="AN73" s="53" t="str">
        <f t="shared" si="12"/>
        <v>Thừa 1</v>
      </c>
      <c r="AO73" s="53" t="s">
        <v>61</v>
      </c>
      <c r="AP73" s="84"/>
      <c r="AQ73" s="53"/>
      <c r="AR73" s="53" t="s">
        <v>1681</v>
      </c>
      <c r="AS73" s="53">
        <v>1</v>
      </c>
      <c r="AT73" s="83"/>
      <c r="AU73" s="53"/>
      <c r="AV73" s="53"/>
    </row>
    <row r="74" spans="3:48" ht="14.25" hidden="1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9"/>
        <v>2</v>
      </c>
      <c r="M74" s="26">
        <f t="shared" si="10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67" t="e">
        <f>SUMIFS([1]Up!$J:$J,[1]Up!$D:$D,D74)</f>
        <v>#VALUE!</v>
      </c>
      <c r="AL74" s="82"/>
      <c r="AM74" s="82" t="str">
        <f t="shared" si="11"/>
        <v>PL3</v>
      </c>
      <c r="AN74" s="53" t="str">
        <f t="shared" si="12"/>
        <v/>
      </c>
      <c r="AO74" s="53" t="s">
        <v>61</v>
      </c>
      <c r="AP74" s="84" t="s">
        <v>2726</v>
      </c>
      <c r="AQ74" s="53"/>
      <c r="AR74" s="53" t="s">
        <v>2727</v>
      </c>
      <c r="AS74" s="53">
        <v>2</v>
      </c>
      <c r="AT74" s="83">
        <v>46165</v>
      </c>
      <c r="AU74" s="53"/>
      <c r="AV74" s="53"/>
    </row>
    <row r="75" spans="3:48" ht="14.25" hidden="1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9"/>
        <v>2</v>
      </c>
      <c r="M75" s="26">
        <f t="shared" si="10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67" t="e">
        <f>SUMIFS([1]Up!$J:$J,[1]Up!$D:$D,D75)</f>
        <v>#VALUE!</v>
      </c>
      <c r="AL75" s="82"/>
      <c r="AM75" s="82" t="str">
        <f t="shared" si="11"/>
        <v>PL6</v>
      </c>
      <c r="AN75" s="53" t="str">
        <f t="shared" si="12"/>
        <v/>
      </c>
      <c r="AO75" s="53" t="s">
        <v>61</v>
      </c>
      <c r="AP75" s="84" t="s">
        <v>2703</v>
      </c>
      <c r="AQ75" s="53"/>
      <c r="AR75" s="53" t="s">
        <v>2704</v>
      </c>
      <c r="AS75" s="53">
        <v>2</v>
      </c>
      <c r="AT75" s="83">
        <v>46165</v>
      </c>
      <c r="AU75" s="53"/>
      <c r="AV75" s="53"/>
    </row>
    <row r="76" spans="3:48" ht="14.25" hidden="1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9"/>
        <v>1</v>
      </c>
      <c r="M76" s="26">
        <f t="shared" si="10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67" t="e">
        <f>SUMIFS([1]Up!$J:$J,[1]Up!$D:$D,D76)</f>
        <v>#VALUE!</v>
      </c>
      <c r="AL76" s="82"/>
      <c r="AM76" s="82" t="str">
        <f t="shared" si="11"/>
        <v/>
      </c>
      <c r="AN76" s="53" t="str">
        <f t="shared" si="12"/>
        <v/>
      </c>
      <c r="AO76" s="53" t="s">
        <v>50</v>
      </c>
      <c r="AP76" s="84" t="s">
        <v>2639</v>
      </c>
      <c r="AQ76" s="53"/>
      <c r="AR76" s="53" t="s">
        <v>2640</v>
      </c>
      <c r="AS76" s="53">
        <v>1</v>
      </c>
      <c r="AT76" s="83">
        <v>46151</v>
      </c>
      <c r="AU76" s="53"/>
      <c r="AV76" s="53"/>
    </row>
    <row r="77" spans="3:48" ht="14.25" hidden="1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9"/>
        <v>4</v>
      </c>
      <c r="M77" s="26">
        <f t="shared" si="10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67" t="e">
        <f>SUMIFS([1]Up!$J:$J,[1]Up!$D:$D,D77)</f>
        <v>#VALUE!</v>
      </c>
      <c r="AL77" s="82"/>
      <c r="AM77" s="82" t="str">
        <f t="shared" si="11"/>
        <v/>
      </c>
      <c r="AN77" s="53" t="str">
        <f t="shared" si="12"/>
        <v/>
      </c>
      <c r="AO77" s="53" t="s">
        <v>50</v>
      </c>
      <c r="AP77" s="84" t="s">
        <v>2634</v>
      </c>
      <c r="AQ77" s="53"/>
      <c r="AR77" s="53" t="s">
        <v>2635</v>
      </c>
      <c r="AS77" s="53">
        <v>4</v>
      </c>
      <c r="AT77" s="83">
        <v>46151</v>
      </c>
      <c r="AU77" s="53"/>
      <c r="AV77" s="53"/>
    </row>
    <row r="78" spans="3:48" ht="14.25" hidden="1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9"/>
        <v>4</v>
      </c>
      <c r="M78" s="26">
        <f t="shared" si="10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67" t="e">
        <f>SUMIFS([1]Up!$J:$J,[1]Up!$D:$D,D78)</f>
        <v>#VALUE!</v>
      </c>
      <c r="AL78" s="82"/>
      <c r="AM78" s="82" t="str">
        <f t="shared" si="11"/>
        <v/>
      </c>
      <c r="AN78" s="53" t="str">
        <f t="shared" si="12"/>
        <v/>
      </c>
      <c r="AO78" s="53" t="s">
        <v>50</v>
      </c>
      <c r="AP78" s="84" t="s">
        <v>2634</v>
      </c>
      <c r="AQ78" s="53"/>
      <c r="AR78" s="53" t="s">
        <v>2635</v>
      </c>
      <c r="AS78" s="53">
        <v>4</v>
      </c>
      <c r="AT78" s="83">
        <v>46151</v>
      </c>
      <c r="AU78" s="53"/>
      <c r="AV78" s="53"/>
    </row>
    <row r="79" spans="3:48" ht="14.25" hidden="1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9"/>
        <v>0</v>
      </c>
      <c r="M79" s="26">
        <f t="shared" si="10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67" t="e">
        <f>SUMIFS([1]Up!$J:$J,[1]Up!$D:$D,D79)</f>
        <v>#VALUE!</v>
      </c>
      <c r="AL79" s="82"/>
      <c r="AM79" s="82" t="str">
        <f t="shared" si="11"/>
        <v/>
      </c>
      <c r="AN79" s="53" t="str">
        <f t="shared" si="12"/>
        <v/>
      </c>
      <c r="AO79" s="53" t="s">
        <v>75</v>
      </c>
      <c r="AP79" s="84"/>
      <c r="AQ79" s="53"/>
      <c r="AR79" s="53"/>
      <c r="AS79" s="53"/>
      <c r="AT79" s="83"/>
      <c r="AU79" s="53"/>
      <c r="AV79" s="53"/>
    </row>
    <row r="80" spans="3:48" ht="14.25" hidden="1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9"/>
        <v>9</v>
      </c>
      <c r="M80" s="26">
        <f t="shared" si="10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67" t="e">
        <f>SUMIFS([1]Up!$J:$J,[1]Up!$D:$D,D80)</f>
        <v>#VALUE!</v>
      </c>
      <c r="AL80" s="82"/>
      <c r="AM80" s="82" t="str">
        <f t="shared" si="11"/>
        <v>PL12</v>
      </c>
      <c r="AN80" s="53" t="str">
        <f t="shared" si="12"/>
        <v/>
      </c>
      <c r="AO80" s="53" t="s">
        <v>50</v>
      </c>
      <c r="AP80" s="84" t="s">
        <v>2647</v>
      </c>
      <c r="AQ80" s="53"/>
      <c r="AR80" s="53" t="s">
        <v>2648</v>
      </c>
      <c r="AS80" s="53">
        <v>9</v>
      </c>
      <c r="AT80" s="83">
        <v>46151</v>
      </c>
      <c r="AU80" s="53"/>
      <c r="AV80" s="53"/>
    </row>
    <row r="81" spans="3:48" ht="14.25" hidden="1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9"/>
        <v>36</v>
      </c>
      <c r="M81" s="26">
        <f t="shared" si="10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67" t="e">
        <f>SUMIFS([1]Up!$J:$J,[1]Up!$D:$D,D81)</f>
        <v>#VALUE!</v>
      </c>
      <c r="AL81" s="82"/>
      <c r="AM81" s="82" t="str">
        <f t="shared" si="11"/>
        <v>PL6</v>
      </c>
      <c r="AN81" s="53" t="str">
        <f t="shared" si="12"/>
        <v/>
      </c>
      <c r="AO81" s="53" t="s">
        <v>50</v>
      </c>
      <c r="AP81" s="84" t="s">
        <v>2652</v>
      </c>
      <c r="AQ81" s="53"/>
      <c r="AR81" s="53" t="s">
        <v>2653</v>
      </c>
      <c r="AS81" s="53">
        <v>36</v>
      </c>
      <c r="AT81" s="83">
        <v>46151</v>
      </c>
      <c r="AU81" s="53"/>
      <c r="AV81" s="53"/>
    </row>
    <row r="82" spans="3:48" ht="14.25" hidden="1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9"/>
        <v>9</v>
      </c>
      <c r="M82" s="26">
        <f t="shared" si="10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67" t="e">
        <f>SUMIFS([1]Up!$J:$J,[1]Up!$D:$D,D82)</f>
        <v>#VALUE!</v>
      </c>
      <c r="AL82" s="82"/>
      <c r="AM82" s="82" t="str">
        <f t="shared" si="11"/>
        <v>PL12</v>
      </c>
      <c r="AN82" s="53" t="str">
        <f t="shared" si="12"/>
        <v/>
      </c>
      <c r="AO82" s="53" t="s">
        <v>50</v>
      </c>
      <c r="AP82" s="84" t="s">
        <v>2647</v>
      </c>
      <c r="AQ82" s="53"/>
      <c r="AR82" s="53" t="s">
        <v>2648</v>
      </c>
      <c r="AS82" s="53">
        <v>9</v>
      </c>
      <c r="AT82" s="83">
        <v>46151</v>
      </c>
      <c r="AU82" s="53"/>
      <c r="AV82" s="53"/>
    </row>
    <row r="83" spans="3:48" ht="14.25" hidden="1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9"/>
        <v>1</v>
      </c>
      <c r="M83" s="26">
        <f t="shared" si="10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67" t="e">
        <f>SUMIFS([1]Up!$J:$J,[1]Up!$D:$D,D83)</f>
        <v>#VALUE!</v>
      </c>
      <c r="AL83" s="82" t="s">
        <v>82</v>
      </c>
      <c r="AM83" s="82" t="str">
        <f t="shared" si="11"/>
        <v>PL3</v>
      </c>
      <c r="AN83" s="53" t="str">
        <f t="shared" si="12"/>
        <v>Thừa 1</v>
      </c>
      <c r="AO83" s="53" t="s">
        <v>61</v>
      </c>
      <c r="AP83" s="84"/>
      <c r="AQ83" s="53"/>
      <c r="AR83" s="53" t="s">
        <v>1681</v>
      </c>
      <c r="AS83" s="53">
        <v>1</v>
      </c>
      <c r="AT83" s="83"/>
      <c r="AU83" s="53"/>
      <c r="AV83" s="53"/>
    </row>
    <row r="84" spans="3:48" ht="14.25" hidden="1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9"/>
        <v>1</v>
      </c>
      <c r="M84" s="26">
        <f t="shared" si="10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67" t="e">
        <f>SUMIFS([1]Up!$J:$J,[1]Up!$D:$D,D84)</f>
        <v>#VALUE!</v>
      </c>
      <c r="AL84" s="82" t="s">
        <v>82</v>
      </c>
      <c r="AM84" s="82" t="str">
        <f t="shared" si="11"/>
        <v>PL3</v>
      </c>
      <c r="AN84" s="53" t="str">
        <f t="shared" si="12"/>
        <v>Thừa 1</v>
      </c>
      <c r="AO84" s="53" t="s">
        <v>61</v>
      </c>
      <c r="AP84" s="84"/>
      <c r="AQ84" s="53"/>
      <c r="AR84" s="53" t="s">
        <v>1681</v>
      </c>
      <c r="AS84" s="53">
        <v>1</v>
      </c>
      <c r="AT84" s="83"/>
      <c r="AU84" s="53"/>
      <c r="AV84" s="53"/>
    </row>
    <row r="85" spans="3:48" ht="14.25" hidden="1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9"/>
        <v>1</v>
      </c>
      <c r="M85" s="26">
        <f t="shared" si="10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67" t="e">
        <f>SUMIFS([1]Up!$J:$J,[1]Up!$D:$D,D85)</f>
        <v>#VALUE!</v>
      </c>
      <c r="AL85" s="82" t="s">
        <v>4093</v>
      </c>
      <c r="AM85" s="82" t="str">
        <f t="shared" si="11"/>
        <v>PL3</v>
      </c>
      <c r="AN85" s="53" t="str">
        <f t="shared" si="12"/>
        <v>Thừa 0.5</v>
      </c>
      <c r="AO85" s="53" t="s">
        <v>61</v>
      </c>
      <c r="AP85" s="84"/>
      <c r="AQ85" s="53"/>
      <c r="AR85" s="53" t="s">
        <v>1681</v>
      </c>
      <c r="AS85" s="53">
        <v>1</v>
      </c>
      <c r="AT85" s="83"/>
      <c r="AU85" s="53"/>
      <c r="AV85" s="53"/>
    </row>
    <row r="86" spans="3:48" ht="14.25" hidden="1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9"/>
        <v>4</v>
      </c>
      <c r="M86" s="26">
        <f t="shared" si="10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67" t="e">
        <f>SUMIFS([1]Up!$J:$J,[1]Up!$D:$D,D86)</f>
        <v>#VALUE!</v>
      </c>
      <c r="AL86" s="82"/>
      <c r="AM86" s="82" t="str">
        <f t="shared" si="11"/>
        <v>PL6</v>
      </c>
      <c r="AN86" s="53" t="str">
        <f t="shared" si="12"/>
        <v/>
      </c>
      <c r="AO86" s="53" t="s">
        <v>61</v>
      </c>
      <c r="AP86" s="84" t="s">
        <v>2652</v>
      </c>
      <c r="AQ86" s="53"/>
      <c r="AR86" s="53" t="s">
        <v>2653</v>
      </c>
      <c r="AS86" s="53">
        <v>4</v>
      </c>
      <c r="AT86" s="83">
        <v>46151</v>
      </c>
      <c r="AU86" s="53"/>
      <c r="AV86" s="53"/>
    </row>
    <row r="87" spans="3:48" ht="14.25" hidden="1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9"/>
        <v>2</v>
      </c>
      <c r="M87" s="26">
        <f t="shared" si="10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67" t="e">
        <f>SUMIFS([1]Up!$J:$J,[1]Up!$D:$D,D87)</f>
        <v>#VALUE!</v>
      </c>
      <c r="AL87" s="82"/>
      <c r="AM87" s="82" t="str">
        <f t="shared" si="11"/>
        <v>PL25</v>
      </c>
      <c r="AN87" s="53" t="str">
        <f t="shared" si="12"/>
        <v/>
      </c>
      <c r="AO87" s="53" t="s">
        <v>61</v>
      </c>
      <c r="AP87" s="84" t="s">
        <v>2662</v>
      </c>
      <c r="AQ87" s="53"/>
      <c r="AR87" s="53" t="s">
        <v>2663</v>
      </c>
      <c r="AS87" s="53">
        <v>2</v>
      </c>
      <c r="AT87" s="83">
        <v>46151</v>
      </c>
      <c r="AU87" s="53"/>
      <c r="AV87" s="53"/>
    </row>
    <row r="88" spans="3:48" ht="14.25" hidden="1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9"/>
        <v>0</v>
      </c>
      <c r="M88" s="26">
        <f t="shared" si="10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67" t="e">
        <f>SUMIFS([1]Up!$J:$J,[1]Up!$D:$D,D88)</f>
        <v>#VALUE!</v>
      </c>
      <c r="AL88" s="82"/>
      <c r="AM88" s="82" t="str">
        <f t="shared" si="11"/>
        <v/>
      </c>
      <c r="AN88" s="53" t="str">
        <f t="shared" si="12"/>
        <v/>
      </c>
      <c r="AO88" s="53" t="s">
        <v>75</v>
      </c>
      <c r="AP88" s="84"/>
      <c r="AQ88" s="53"/>
      <c r="AR88" s="53"/>
      <c r="AS88" s="53"/>
      <c r="AT88" s="83"/>
      <c r="AU88" s="53"/>
      <c r="AV88" s="53"/>
    </row>
    <row r="89" spans="3:48" ht="14.25" hidden="1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9"/>
        <v>0</v>
      </c>
      <c r="M89" s="26">
        <f t="shared" si="10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67" t="e">
        <f>SUMIFS([1]Up!$J:$J,[1]Up!$D:$D,D89)</f>
        <v>#VALUE!</v>
      </c>
      <c r="AL89" s="82"/>
      <c r="AM89" s="82" t="str">
        <f t="shared" si="11"/>
        <v/>
      </c>
      <c r="AN89" s="53" t="str">
        <f t="shared" si="12"/>
        <v/>
      </c>
      <c r="AO89" s="53" t="s">
        <v>75</v>
      </c>
      <c r="AP89" s="84"/>
      <c r="AQ89" s="53"/>
      <c r="AR89" s="53"/>
      <c r="AS89" s="53"/>
      <c r="AT89" s="83"/>
      <c r="AU89" s="53"/>
      <c r="AV89" s="53"/>
    </row>
    <row r="90" spans="3:48" ht="14.25" hidden="1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9"/>
        <v>28</v>
      </c>
      <c r="M90" s="26">
        <f t="shared" si="10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67" t="e">
        <f>SUMIFS([1]Up!$J:$J,[1]Up!$D:$D,D90)</f>
        <v>#VALUE!</v>
      </c>
      <c r="AL90" s="82"/>
      <c r="AM90" s="82" t="str">
        <f t="shared" si="11"/>
        <v/>
      </c>
      <c r="AN90" s="53" t="str">
        <f t="shared" si="12"/>
        <v/>
      </c>
      <c r="AO90" s="53" t="s">
        <v>75</v>
      </c>
      <c r="AP90" s="84"/>
      <c r="AQ90" s="53"/>
      <c r="AR90" s="53"/>
      <c r="AS90" s="53"/>
      <c r="AT90" s="83"/>
      <c r="AU90" s="53"/>
      <c r="AV90" s="53"/>
    </row>
    <row r="91" spans="3:48" ht="14.25" hidden="1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9"/>
        <v>0</v>
      </c>
      <c r="M91" s="26">
        <f t="shared" si="10"/>
        <v>56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67" t="e">
        <f>SUMIFS([1]Up!$J:$J,[1]Up!$D:$D,D91)</f>
        <v>#VALUE!</v>
      </c>
      <c r="AL91" s="82"/>
      <c r="AM91" s="82" t="str">
        <f t="shared" si="11"/>
        <v/>
      </c>
      <c r="AN91" s="53" t="str">
        <f t="shared" si="12"/>
        <v/>
      </c>
      <c r="AO91" s="53" t="s">
        <v>75</v>
      </c>
      <c r="AP91" s="84"/>
      <c r="AQ91" s="53"/>
      <c r="AR91" s="53"/>
      <c r="AS91" s="53"/>
      <c r="AT91" s="83"/>
      <c r="AU91" s="53"/>
      <c r="AV91" s="53"/>
    </row>
    <row r="92" spans="3:48" ht="14.25" hidden="1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9"/>
        <v>112</v>
      </c>
      <c r="M92" s="26">
        <f t="shared" si="10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67" t="e">
        <f>SUMIFS([1]Up!$J:$J,[1]Up!$D:$D,D92)</f>
        <v>#VALUE!</v>
      </c>
      <c r="AL92" s="82"/>
      <c r="AM92" s="82" t="str">
        <f t="shared" si="11"/>
        <v/>
      </c>
      <c r="AN92" s="53" t="str">
        <f t="shared" si="12"/>
        <v/>
      </c>
      <c r="AO92" s="53" t="s">
        <v>75</v>
      </c>
      <c r="AP92" s="84"/>
      <c r="AQ92" s="53"/>
      <c r="AR92" s="53"/>
      <c r="AS92" s="53"/>
      <c r="AT92" s="83"/>
      <c r="AU92" s="53"/>
      <c r="AV92" s="53"/>
    </row>
    <row r="93" spans="3:48" ht="14.25" hidden="1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9"/>
        <v>1</v>
      </c>
      <c r="M93" s="26">
        <f t="shared" si="10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67" t="e">
        <f>SUMIFS([1]Up!$J:$J,[1]Up!$D:$D,D93)</f>
        <v>#VALUE!</v>
      </c>
      <c r="AL93" s="82"/>
      <c r="AM93" s="82" t="str">
        <f t="shared" si="11"/>
        <v>PL6</v>
      </c>
      <c r="AN93" s="53" t="str">
        <f t="shared" si="12"/>
        <v/>
      </c>
      <c r="AO93" s="53" t="s">
        <v>50</v>
      </c>
      <c r="AP93" s="84" t="s">
        <v>2652</v>
      </c>
      <c r="AQ93" s="53"/>
      <c r="AR93" s="53" t="s">
        <v>2653</v>
      </c>
      <c r="AS93" s="53">
        <v>1</v>
      </c>
      <c r="AT93" s="83">
        <v>46151</v>
      </c>
      <c r="AU93" s="53"/>
      <c r="AV93" s="53"/>
    </row>
    <row r="94" spans="3:48" ht="14.25" hidden="1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9"/>
        <v>9</v>
      </c>
      <c r="M94" s="26">
        <f t="shared" si="10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67" t="e">
        <f>SUMIFS([1]Up!$J:$J,[1]Up!$D:$D,D94)</f>
        <v>#VALUE!</v>
      </c>
      <c r="AL94" s="82"/>
      <c r="AM94" s="82" t="str">
        <f t="shared" si="11"/>
        <v>PL12</v>
      </c>
      <c r="AN94" s="53" t="str">
        <f t="shared" si="12"/>
        <v/>
      </c>
      <c r="AO94" s="53" t="s">
        <v>50</v>
      </c>
      <c r="AP94" s="84" t="s">
        <v>2680</v>
      </c>
      <c r="AQ94" s="53"/>
      <c r="AR94" s="53" t="s">
        <v>2681</v>
      </c>
      <c r="AS94" s="53">
        <v>9</v>
      </c>
      <c r="AT94" s="83">
        <v>46151</v>
      </c>
      <c r="AU94" s="53"/>
      <c r="AV94" s="53"/>
    </row>
    <row r="95" spans="3:48" ht="14.25" hidden="1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9"/>
        <v>9</v>
      </c>
      <c r="M95" s="26">
        <f t="shared" si="10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67" t="e">
        <f>SUMIFS([1]Up!$J:$J,[1]Up!$D:$D,D95)</f>
        <v>#VALUE!</v>
      </c>
      <c r="AL95" s="82"/>
      <c r="AM95" s="82" t="str">
        <f t="shared" si="11"/>
        <v>PL12</v>
      </c>
      <c r="AN95" s="53" t="str">
        <f t="shared" si="12"/>
        <v/>
      </c>
      <c r="AO95" s="53" t="s">
        <v>50</v>
      </c>
      <c r="AP95" s="84" t="s">
        <v>2647</v>
      </c>
      <c r="AQ95" s="53"/>
      <c r="AR95" s="53" t="s">
        <v>2648</v>
      </c>
      <c r="AS95" s="53">
        <v>9</v>
      </c>
      <c r="AT95" s="83">
        <v>46151</v>
      </c>
      <c r="AU95" s="53"/>
      <c r="AV95" s="53"/>
    </row>
    <row r="96" spans="3:48" ht="14.25" hidden="1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9"/>
        <v>9</v>
      </c>
      <c r="M96" s="26">
        <f t="shared" si="10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67" t="e">
        <f>SUMIFS([1]Up!$J:$J,[1]Up!$D:$D,D96)</f>
        <v>#VALUE!</v>
      </c>
      <c r="AL96" s="82"/>
      <c r="AM96" s="82" t="str">
        <f t="shared" si="11"/>
        <v>PL12</v>
      </c>
      <c r="AN96" s="53" t="str">
        <f t="shared" si="12"/>
        <v/>
      </c>
      <c r="AO96" s="53" t="s">
        <v>50</v>
      </c>
      <c r="AP96" s="84" t="s">
        <v>2647</v>
      </c>
      <c r="AQ96" s="53"/>
      <c r="AR96" s="53" t="s">
        <v>2648</v>
      </c>
      <c r="AS96" s="53">
        <v>9</v>
      </c>
      <c r="AT96" s="83">
        <v>46151</v>
      </c>
      <c r="AU96" s="53"/>
      <c r="AV96" s="53"/>
    </row>
    <row r="97" spans="3:48" ht="14.25" hidden="1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9"/>
        <v>0</v>
      </c>
      <c r="M97" s="26">
        <f t="shared" si="10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67" t="e">
        <f>SUMIFS([1]Up!$J:$J,[1]Up!$D:$D,D97)</f>
        <v>#VALUE!</v>
      </c>
      <c r="AL97" s="82"/>
      <c r="AM97" s="82" t="str">
        <f t="shared" si="11"/>
        <v>PL6</v>
      </c>
      <c r="AN97" s="53" t="str">
        <f t="shared" si="12"/>
        <v/>
      </c>
      <c r="AO97" s="53" t="s">
        <v>61</v>
      </c>
      <c r="AP97" s="84" t="s">
        <v>2652</v>
      </c>
      <c r="AQ97" s="53"/>
      <c r="AR97" s="53" t="s">
        <v>2653</v>
      </c>
      <c r="AS97" s="53">
        <v>2</v>
      </c>
      <c r="AT97" s="83">
        <v>46151</v>
      </c>
      <c r="AU97" s="53"/>
      <c r="AV97" s="53"/>
    </row>
    <row r="98" spans="3:48" ht="14.25" hidden="1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9"/>
        <v>0</v>
      </c>
      <c r="M98" s="26">
        <f t="shared" si="10"/>
        <v>1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67" t="e">
        <f>SUMIFS([1]Up!$J:$J,[1]Up!$D:$D,D98)</f>
        <v>#VALUE!</v>
      </c>
      <c r="AL98" s="82"/>
      <c r="AM98" s="82" t="str">
        <f t="shared" si="11"/>
        <v>PL6</v>
      </c>
      <c r="AN98" s="53" t="str">
        <f t="shared" si="12"/>
        <v/>
      </c>
      <c r="AO98" s="53" t="s">
        <v>61</v>
      </c>
      <c r="AP98" s="84"/>
      <c r="AQ98" s="53"/>
      <c r="AR98" s="53" t="s">
        <v>1681</v>
      </c>
      <c r="AS98" s="53">
        <v>1</v>
      </c>
      <c r="AT98" s="83"/>
      <c r="AU98" s="53"/>
      <c r="AV98" s="53"/>
    </row>
    <row r="99" spans="3:48" ht="14.25" hidden="1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9"/>
        <v>2</v>
      </c>
      <c r="M99" s="26">
        <f t="shared" si="10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67" t="e">
        <f>SUMIFS([1]Up!$J:$J,[1]Up!$D:$D,D99)</f>
        <v>#VALUE!</v>
      </c>
      <c r="AL99" s="82"/>
      <c r="AM99" s="82" t="str">
        <f t="shared" si="11"/>
        <v>PL3</v>
      </c>
      <c r="AN99" s="53" t="str">
        <f t="shared" si="12"/>
        <v/>
      </c>
      <c r="AO99" s="53" t="s">
        <v>61</v>
      </c>
      <c r="AP99" s="84" t="s">
        <v>2688</v>
      </c>
      <c r="AQ99" s="53"/>
      <c r="AR99" s="53" t="s">
        <v>2689</v>
      </c>
      <c r="AS99" s="53">
        <v>2</v>
      </c>
      <c r="AT99" s="83">
        <v>46151</v>
      </c>
      <c r="AU99" s="53"/>
      <c r="AV99" s="53"/>
    </row>
    <row r="100" spans="3:48" ht="14.25" hidden="1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9"/>
        <v>4</v>
      </c>
      <c r="M100" s="26">
        <f t="shared" si="10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67" t="e">
        <f>SUMIFS([1]Up!$J:$J,[1]Up!$D:$D,D100)</f>
        <v>#VALUE!</v>
      </c>
      <c r="AL100" s="82"/>
      <c r="AM100" s="82" t="str">
        <f t="shared" si="11"/>
        <v/>
      </c>
      <c r="AN100" s="53" t="str">
        <f t="shared" si="12"/>
        <v/>
      </c>
      <c r="AO100" s="53" t="s">
        <v>50</v>
      </c>
      <c r="AP100" s="84" t="s">
        <v>2691</v>
      </c>
      <c r="AQ100" s="53"/>
      <c r="AR100" s="53" t="s">
        <v>2692</v>
      </c>
      <c r="AS100" s="53">
        <v>4</v>
      </c>
      <c r="AT100" s="83">
        <v>46165</v>
      </c>
      <c r="AU100" s="53"/>
      <c r="AV100" s="53"/>
    </row>
    <row r="101" spans="3:48" ht="14.25" hidden="1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9"/>
        <v>4</v>
      </c>
      <c r="M101" s="26">
        <f t="shared" si="10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67" t="e">
        <f>SUMIFS([1]Up!$J:$J,[1]Up!$D:$D,D101)</f>
        <v>#VALUE!</v>
      </c>
      <c r="AL101" s="82"/>
      <c r="AM101" s="82" t="str">
        <f t="shared" si="11"/>
        <v/>
      </c>
      <c r="AN101" s="53" t="str">
        <f t="shared" si="12"/>
        <v/>
      </c>
      <c r="AO101" s="53" t="s">
        <v>50</v>
      </c>
      <c r="AP101" s="84" t="s">
        <v>2691</v>
      </c>
      <c r="AQ101" s="53"/>
      <c r="AR101" s="53" t="s">
        <v>2692</v>
      </c>
      <c r="AS101" s="53">
        <v>4</v>
      </c>
      <c r="AT101" s="83">
        <v>46165</v>
      </c>
      <c r="AU101" s="53"/>
      <c r="AV101" s="53"/>
    </row>
    <row r="102" spans="3:48" ht="14.25" hidden="1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9"/>
        <v>1</v>
      </c>
      <c r="M102" s="26">
        <f t="shared" si="10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67" t="e">
        <f>SUMIFS([1]Up!$J:$J,[1]Up!$D:$D,D102)</f>
        <v>#VALUE!</v>
      </c>
      <c r="AL102" s="82"/>
      <c r="AM102" s="82" t="str">
        <f t="shared" si="11"/>
        <v/>
      </c>
      <c r="AN102" s="53" t="str">
        <f t="shared" si="12"/>
        <v/>
      </c>
      <c r="AO102" s="53" t="s">
        <v>50</v>
      </c>
      <c r="AP102" s="84" t="s">
        <v>2639</v>
      </c>
      <c r="AQ102" s="53"/>
      <c r="AR102" s="53" t="s">
        <v>2695</v>
      </c>
      <c r="AS102" s="53">
        <v>1</v>
      </c>
      <c r="AT102" s="83">
        <v>46165</v>
      </c>
      <c r="AU102" s="53"/>
      <c r="AV102" s="53"/>
    </row>
    <row r="103" spans="3:48" ht="14.25" hidden="1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9"/>
        <v>0</v>
      </c>
      <c r="M103" s="26">
        <f t="shared" si="10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67" t="e">
        <f>SUMIFS([1]Up!$J:$J,[1]Up!$D:$D,D103)</f>
        <v>#VALUE!</v>
      </c>
      <c r="AL103" s="82"/>
      <c r="AM103" s="82" t="str">
        <f t="shared" si="11"/>
        <v/>
      </c>
      <c r="AN103" s="53" t="str">
        <f t="shared" si="12"/>
        <v/>
      </c>
      <c r="AO103" s="53" t="s">
        <v>75</v>
      </c>
      <c r="AP103" s="84"/>
      <c r="AQ103" s="53"/>
      <c r="AR103" s="53"/>
      <c r="AS103" s="53"/>
      <c r="AT103" s="83"/>
      <c r="AU103" s="53"/>
      <c r="AV103" s="53"/>
    </row>
    <row r="104" spans="3:48" ht="14.25" hidden="1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9"/>
        <v>9</v>
      </c>
      <c r="M104" s="26">
        <f t="shared" si="10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67" t="e">
        <f>SUMIFS([1]Up!$J:$J,[1]Up!$D:$D,D104)</f>
        <v>#VALUE!</v>
      </c>
      <c r="AL104" s="82"/>
      <c r="AM104" s="82" t="str">
        <f t="shared" si="11"/>
        <v>PL12</v>
      </c>
      <c r="AN104" s="53" t="str">
        <f t="shared" si="12"/>
        <v/>
      </c>
      <c r="AO104" s="53" t="s">
        <v>50</v>
      </c>
      <c r="AP104" s="84" t="s">
        <v>2699</v>
      </c>
      <c r="AQ104" s="53"/>
      <c r="AR104" s="53" t="s">
        <v>2700</v>
      </c>
      <c r="AS104" s="53">
        <v>9</v>
      </c>
      <c r="AT104" s="83">
        <v>46165</v>
      </c>
      <c r="AU104" s="53"/>
      <c r="AV104" s="53"/>
    </row>
    <row r="105" spans="3:48" ht="14.25" hidden="1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9"/>
        <v>36</v>
      </c>
      <c r="M105" s="26">
        <f t="shared" si="10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67" t="e">
        <f>SUMIFS([1]Up!$J:$J,[1]Up!$D:$D,D105)</f>
        <v>#VALUE!</v>
      </c>
      <c r="AL105" s="82"/>
      <c r="AM105" s="82" t="str">
        <f t="shared" si="11"/>
        <v>PL6</v>
      </c>
      <c r="AN105" s="53" t="str">
        <f t="shared" si="12"/>
        <v/>
      </c>
      <c r="AO105" s="53" t="s">
        <v>50</v>
      </c>
      <c r="AP105" s="84" t="s">
        <v>2703</v>
      </c>
      <c r="AQ105" s="53"/>
      <c r="AR105" s="53" t="s">
        <v>2704</v>
      </c>
      <c r="AS105" s="53">
        <v>36</v>
      </c>
      <c r="AT105" s="83">
        <v>46165</v>
      </c>
      <c r="AU105" s="53"/>
      <c r="AV105" s="53"/>
    </row>
    <row r="106" spans="3:48" ht="14.25" hidden="1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9"/>
        <v>9</v>
      </c>
      <c r="M106" s="26">
        <f t="shared" si="10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67" t="e">
        <f>SUMIFS([1]Up!$J:$J,[1]Up!$D:$D,D106)</f>
        <v>#VALUE!</v>
      </c>
      <c r="AL106" s="82"/>
      <c r="AM106" s="82" t="str">
        <f t="shared" si="11"/>
        <v>PL12</v>
      </c>
      <c r="AN106" s="53" t="str">
        <f t="shared" si="12"/>
        <v/>
      </c>
      <c r="AO106" s="53" t="s">
        <v>50</v>
      </c>
      <c r="AP106" s="84" t="s">
        <v>2699</v>
      </c>
      <c r="AQ106" s="53"/>
      <c r="AR106" s="53" t="s">
        <v>2700</v>
      </c>
      <c r="AS106" s="53">
        <v>9</v>
      </c>
      <c r="AT106" s="83">
        <v>46165</v>
      </c>
      <c r="AU106" s="53"/>
      <c r="AV106" s="53"/>
    </row>
    <row r="107" spans="3:48" ht="14.25" hidden="1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9"/>
        <v>1</v>
      </c>
      <c r="M107" s="26">
        <f t="shared" si="10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67" t="e">
        <f>SUMIFS([1]Up!$J:$J,[1]Up!$D:$D,D107)</f>
        <v>#VALUE!</v>
      </c>
      <c r="AL107" s="82" t="s">
        <v>82</v>
      </c>
      <c r="AM107" s="82" t="str">
        <f t="shared" si="11"/>
        <v>PL3</v>
      </c>
      <c r="AN107" s="53" t="str">
        <f t="shared" si="12"/>
        <v>Thừa 1</v>
      </c>
      <c r="AO107" s="53" t="s">
        <v>61</v>
      </c>
      <c r="AP107" s="84"/>
      <c r="AQ107" s="53"/>
      <c r="AR107" s="53" t="s">
        <v>1681</v>
      </c>
      <c r="AS107" s="53">
        <v>1</v>
      </c>
      <c r="AT107" s="83"/>
      <c r="AU107" s="53"/>
      <c r="AV107" s="53"/>
    </row>
    <row r="108" spans="3:48" ht="14.25" hidden="1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9"/>
        <v>1</v>
      </c>
      <c r="M108" s="26">
        <f t="shared" si="10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67" t="e">
        <f>SUMIFS([1]Up!$J:$J,[1]Up!$D:$D,D108)</f>
        <v>#VALUE!</v>
      </c>
      <c r="AL108" s="82" t="s">
        <v>82</v>
      </c>
      <c r="AM108" s="82" t="str">
        <f t="shared" si="11"/>
        <v>PL3</v>
      </c>
      <c r="AN108" s="53" t="str">
        <f t="shared" si="12"/>
        <v>Thừa 1</v>
      </c>
      <c r="AO108" s="53" t="s">
        <v>61</v>
      </c>
      <c r="AP108" s="84"/>
      <c r="AQ108" s="53"/>
      <c r="AR108" s="53" t="s">
        <v>1681</v>
      </c>
      <c r="AS108" s="53">
        <v>1</v>
      </c>
      <c r="AT108" s="83"/>
      <c r="AU108" s="53"/>
      <c r="AV108" s="53"/>
    </row>
    <row r="109" spans="3:48" ht="14.25" hidden="1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9"/>
        <v>1</v>
      </c>
      <c r="M109" s="26">
        <f t="shared" si="10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67" t="e">
        <f>SUMIFS([1]Up!$J:$J,[1]Up!$D:$D,D109)</f>
        <v>#VALUE!</v>
      </c>
      <c r="AL109" s="82" t="s">
        <v>82</v>
      </c>
      <c r="AM109" s="82" t="str">
        <f t="shared" si="11"/>
        <v>PL3</v>
      </c>
      <c r="AN109" s="53" t="str">
        <f t="shared" si="12"/>
        <v>Thừa 1</v>
      </c>
      <c r="AO109" s="53" t="s">
        <v>61</v>
      </c>
      <c r="AP109" s="84"/>
      <c r="AQ109" s="53"/>
      <c r="AR109" s="53" t="s">
        <v>1681</v>
      </c>
      <c r="AS109" s="53">
        <v>1</v>
      </c>
      <c r="AT109" s="83"/>
      <c r="AU109" s="53"/>
      <c r="AV109" s="53"/>
    </row>
    <row r="110" spans="3:48" ht="14.25" hidden="1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9"/>
        <v>4</v>
      </c>
      <c r="M110" s="26">
        <f t="shared" si="10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67" t="e">
        <f>SUMIFS([1]Up!$J:$J,[1]Up!$D:$D,D110)</f>
        <v>#VALUE!</v>
      </c>
      <c r="AL110" s="82"/>
      <c r="AM110" s="82" t="str">
        <f t="shared" si="11"/>
        <v>PL6</v>
      </c>
      <c r="AN110" s="53" t="str">
        <f t="shared" si="12"/>
        <v/>
      </c>
      <c r="AO110" s="53" t="s">
        <v>61</v>
      </c>
      <c r="AP110" s="84" t="s">
        <v>2703</v>
      </c>
      <c r="AQ110" s="53"/>
      <c r="AR110" s="53" t="s">
        <v>2704</v>
      </c>
      <c r="AS110" s="53">
        <v>4</v>
      </c>
      <c r="AT110" s="83">
        <v>46165</v>
      </c>
      <c r="AU110" s="53"/>
      <c r="AV110" s="53"/>
    </row>
    <row r="111" spans="3:48" ht="14.25" hidden="1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9"/>
        <v>0</v>
      </c>
      <c r="M111" s="26">
        <f t="shared" si="10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67" t="e">
        <f>SUMIFS([1]Up!$J:$J,[1]Up!$D:$D,D111)</f>
        <v>#VALUE!</v>
      </c>
      <c r="AL111" s="82"/>
      <c r="AM111" s="82" t="str">
        <f t="shared" si="11"/>
        <v>PL19</v>
      </c>
      <c r="AN111" s="53" t="str">
        <f t="shared" si="12"/>
        <v/>
      </c>
      <c r="AO111" s="53" t="s">
        <v>61</v>
      </c>
      <c r="AP111" s="84" t="s">
        <v>2711</v>
      </c>
      <c r="AQ111" s="53"/>
      <c r="AR111" s="53" t="s">
        <v>2712</v>
      </c>
      <c r="AS111" s="53">
        <v>2</v>
      </c>
      <c r="AT111" s="83">
        <v>46165</v>
      </c>
      <c r="AU111" s="53"/>
      <c r="AV111" s="53"/>
    </row>
    <row r="112" spans="3:48" ht="14.25" hidden="1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9"/>
        <v>0</v>
      </c>
      <c r="M112" s="26">
        <f t="shared" si="10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67" t="e">
        <f>SUMIFS([1]Up!$J:$J,[1]Up!$D:$D,D112)</f>
        <v>#VALUE!</v>
      </c>
      <c r="AL112" s="82"/>
      <c r="AM112" s="82" t="str">
        <f t="shared" si="11"/>
        <v/>
      </c>
      <c r="AN112" s="53" t="str">
        <f t="shared" si="12"/>
        <v/>
      </c>
      <c r="AO112" s="53" t="s">
        <v>75</v>
      </c>
      <c r="AP112" s="84"/>
      <c r="AQ112" s="53"/>
      <c r="AR112" s="53"/>
      <c r="AS112" s="53"/>
      <c r="AT112" s="83"/>
      <c r="AU112" s="53"/>
      <c r="AV112" s="53"/>
    </row>
    <row r="113" spans="3:48" ht="14.25" hidden="1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9"/>
        <v>0</v>
      </c>
      <c r="M113" s="26">
        <f t="shared" si="10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67" t="e">
        <f>SUMIFS([1]Up!$J:$J,[1]Up!$D:$D,D113)</f>
        <v>#VALUE!</v>
      </c>
      <c r="AL113" s="82"/>
      <c r="AM113" s="82" t="str">
        <f t="shared" si="11"/>
        <v/>
      </c>
      <c r="AN113" s="53" t="str">
        <f t="shared" si="12"/>
        <v/>
      </c>
      <c r="AO113" s="53" t="s">
        <v>75</v>
      </c>
      <c r="AP113" s="84"/>
      <c r="AQ113" s="53"/>
      <c r="AR113" s="53"/>
      <c r="AS113" s="53"/>
      <c r="AT113" s="83"/>
      <c r="AU113" s="53"/>
      <c r="AV113" s="53"/>
    </row>
    <row r="114" spans="3:48" ht="14.25" hidden="1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9"/>
        <v>56</v>
      </c>
      <c r="M114" s="26">
        <f t="shared" si="10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67" t="e">
        <f>SUMIFS([1]Up!$J:$J,[1]Up!$D:$D,D114)</f>
        <v>#VALUE!</v>
      </c>
      <c r="AL114" s="82"/>
      <c r="AM114" s="82" t="str">
        <f t="shared" si="11"/>
        <v/>
      </c>
      <c r="AN114" s="53" t="str">
        <f t="shared" si="12"/>
        <v>Thừa 37</v>
      </c>
      <c r="AO114" s="53" t="s">
        <v>75</v>
      </c>
      <c r="AP114" s="84"/>
      <c r="AQ114" s="53"/>
      <c r="AR114" s="53"/>
      <c r="AS114" s="53"/>
      <c r="AT114" s="83"/>
      <c r="AU114" s="53"/>
      <c r="AV114" s="53"/>
    </row>
    <row r="115" spans="3:48" ht="14.25" hidden="1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9"/>
        <v>0</v>
      </c>
      <c r="M115" s="26">
        <f t="shared" si="10"/>
        <v>56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67" t="e">
        <f>SUMIFS([1]Up!$J:$J,[1]Up!$D:$D,D115)</f>
        <v>#VALUE!</v>
      </c>
      <c r="AL115" s="82"/>
      <c r="AM115" s="82" t="str">
        <f t="shared" si="11"/>
        <v/>
      </c>
      <c r="AN115" s="53" t="str">
        <f t="shared" si="12"/>
        <v/>
      </c>
      <c r="AO115" s="53" t="s">
        <v>75</v>
      </c>
      <c r="AP115" s="84"/>
      <c r="AQ115" s="53"/>
      <c r="AR115" s="53"/>
      <c r="AS115" s="53"/>
      <c r="AT115" s="83"/>
      <c r="AU115" s="53"/>
      <c r="AV115" s="53"/>
    </row>
    <row r="116" spans="3:48" ht="14.25" hidden="1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9"/>
        <v>84</v>
      </c>
      <c r="M116" s="26">
        <f t="shared" si="10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67" t="e">
        <f>SUMIFS([1]Up!$J:$J,[1]Up!$D:$D,D116)</f>
        <v>#VALUE!</v>
      </c>
      <c r="AL116" s="82"/>
      <c r="AM116" s="82" t="str">
        <f t="shared" si="11"/>
        <v/>
      </c>
      <c r="AN116" s="53" t="str">
        <f t="shared" si="12"/>
        <v>Thừa 15</v>
      </c>
      <c r="AO116" s="53" t="s">
        <v>75</v>
      </c>
      <c r="AP116" s="84"/>
      <c r="AQ116" s="53"/>
      <c r="AR116" s="53"/>
      <c r="AS116" s="53"/>
      <c r="AT116" s="83"/>
      <c r="AU116" s="53"/>
      <c r="AV116" s="53"/>
    </row>
    <row r="117" spans="3:48" ht="14.25" hidden="1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9"/>
        <v>9</v>
      </c>
      <c r="M117" s="26">
        <f t="shared" si="10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67" t="e">
        <f>SUMIFS([1]Up!$J:$J,[1]Up!$D:$D,D117)</f>
        <v>#VALUE!</v>
      </c>
      <c r="AL117" s="82"/>
      <c r="AM117" s="82" t="str">
        <f t="shared" si="11"/>
        <v>PL12</v>
      </c>
      <c r="AN117" s="53" t="str">
        <f t="shared" si="12"/>
        <v/>
      </c>
      <c r="AO117" s="53" t="s">
        <v>50</v>
      </c>
      <c r="AP117" s="84" t="s">
        <v>2699</v>
      </c>
      <c r="AQ117" s="53"/>
      <c r="AR117" s="53" t="s">
        <v>2700</v>
      </c>
      <c r="AS117" s="53">
        <v>9</v>
      </c>
      <c r="AT117" s="83">
        <v>46165</v>
      </c>
      <c r="AU117" s="53"/>
      <c r="AV117" s="53"/>
    </row>
    <row r="118" spans="3:48" ht="14.25" hidden="1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9"/>
        <v>9</v>
      </c>
      <c r="M118" s="26">
        <f t="shared" si="10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67" t="e">
        <f>SUMIFS([1]Up!$J:$J,[1]Up!$D:$D,D118)</f>
        <v>#VALUE!</v>
      </c>
      <c r="AL118" s="82"/>
      <c r="AM118" s="82" t="str">
        <f t="shared" si="11"/>
        <v>PL12</v>
      </c>
      <c r="AN118" s="53" t="str">
        <f t="shared" si="12"/>
        <v/>
      </c>
      <c r="AO118" s="53" t="s">
        <v>50</v>
      </c>
      <c r="AP118" s="84" t="s">
        <v>2699</v>
      </c>
      <c r="AQ118" s="53"/>
      <c r="AR118" s="53" t="s">
        <v>2700</v>
      </c>
      <c r="AS118" s="53">
        <v>9</v>
      </c>
      <c r="AT118" s="83">
        <v>46165</v>
      </c>
      <c r="AU118" s="53"/>
      <c r="AV118" s="53"/>
    </row>
    <row r="119" spans="3:48" ht="14.25" hidden="1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9"/>
        <v>1</v>
      </c>
      <c r="M119" s="26">
        <f t="shared" si="10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67" t="e">
        <f>SUMIFS([1]Up!$J:$J,[1]Up!$D:$D,D119)</f>
        <v>#VALUE!</v>
      </c>
      <c r="AL119" s="82"/>
      <c r="AM119" s="82" t="str">
        <f t="shared" si="11"/>
        <v>PL6</v>
      </c>
      <c r="AN119" s="53" t="str">
        <f t="shared" si="12"/>
        <v/>
      </c>
      <c r="AO119" s="53" t="s">
        <v>50</v>
      </c>
      <c r="AP119" s="84" t="s">
        <v>2703</v>
      </c>
      <c r="AQ119" s="53"/>
      <c r="AR119" s="53" t="s">
        <v>2704</v>
      </c>
      <c r="AS119" s="53">
        <v>1</v>
      </c>
      <c r="AT119" s="83">
        <v>46165</v>
      </c>
      <c r="AU119" s="53"/>
      <c r="AV119" s="53"/>
    </row>
    <row r="120" spans="3:48" ht="14.25" hidden="1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9"/>
        <v>9</v>
      </c>
      <c r="M120" s="26">
        <f t="shared" si="10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67" t="e">
        <f>SUMIFS([1]Up!$J:$J,[1]Up!$D:$D,D120)</f>
        <v>#VALUE!</v>
      </c>
      <c r="AL120" s="82"/>
      <c r="AM120" s="82" t="str">
        <f t="shared" si="11"/>
        <v>PL12</v>
      </c>
      <c r="AN120" s="53" t="str">
        <f t="shared" si="12"/>
        <v/>
      </c>
      <c r="AO120" s="53" t="s">
        <v>50</v>
      </c>
      <c r="AP120" s="84" t="s">
        <v>2722</v>
      </c>
      <c r="AQ120" s="53"/>
      <c r="AR120" s="53" t="s">
        <v>2723</v>
      </c>
      <c r="AS120" s="53">
        <v>9</v>
      </c>
      <c r="AT120" s="83">
        <v>46165</v>
      </c>
      <c r="AU120" s="53"/>
      <c r="AV120" s="53"/>
    </row>
    <row r="121" spans="3:48" ht="14.25" hidden="1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9"/>
        <v>1</v>
      </c>
      <c r="M121" s="26">
        <f t="shared" si="10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67" t="e">
        <f>SUMIFS([1]Up!$J:$J,[1]Up!$D:$D,D121)</f>
        <v>#VALUE!</v>
      </c>
      <c r="AL121" s="82" t="s">
        <v>82</v>
      </c>
      <c r="AM121" s="82" t="str">
        <f t="shared" si="11"/>
        <v>PL6</v>
      </c>
      <c r="AN121" s="53" t="str">
        <f t="shared" si="12"/>
        <v>Thừa 1</v>
      </c>
      <c r="AO121" s="53" t="s">
        <v>61</v>
      </c>
      <c r="AP121" s="84"/>
      <c r="AQ121" s="53"/>
      <c r="AR121" s="53" t="s">
        <v>1681</v>
      </c>
      <c r="AS121" s="53">
        <v>1</v>
      </c>
      <c r="AT121" s="83"/>
      <c r="AU121" s="53"/>
      <c r="AV121" s="53"/>
    </row>
    <row r="122" spans="3:48" ht="14.25" hidden="1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9"/>
        <v>2</v>
      </c>
      <c r="M122" s="26">
        <f t="shared" si="10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67" t="e">
        <f>SUMIFS([1]Up!$J:$J,[1]Up!$D:$D,D122)</f>
        <v>#VALUE!</v>
      </c>
      <c r="AL122" s="82"/>
      <c r="AM122" s="82" t="str">
        <f t="shared" si="11"/>
        <v>PL3</v>
      </c>
      <c r="AN122" s="53" t="str">
        <f t="shared" si="12"/>
        <v/>
      </c>
      <c r="AO122" s="53" t="s">
        <v>61</v>
      </c>
      <c r="AP122" s="84" t="s">
        <v>2726</v>
      </c>
      <c r="AQ122" s="53"/>
      <c r="AR122" s="53" t="s">
        <v>2727</v>
      </c>
      <c r="AS122" s="53">
        <v>2</v>
      </c>
      <c r="AT122" s="83">
        <v>46165</v>
      </c>
      <c r="AU122" s="53"/>
      <c r="AV122" s="53"/>
    </row>
    <row r="123" spans="3:48" ht="14.25" hidden="1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9"/>
        <v>2</v>
      </c>
      <c r="M123" s="26">
        <f t="shared" si="10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67" t="e">
        <f>SUMIFS([1]Up!$J:$J,[1]Up!$D:$D,D123)</f>
        <v>#VALUE!</v>
      </c>
      <c r="AL123" s="82"/>
      <c r="AM123" s="82" t="str">
        <f t="shared" si="11"/>
        <v>PL6</v>
      </c>
      <c r="AN123" s="53" t="str">
        <f t="shared" si="12"/>
        <v/>
      </c>
      <c r="AO123" s="53" t="s">
        <v>61</v>
      </c>
      <c r="AP123" s="84" t="s">
        <v>2703</v>
      </c>
      <c r="AQ123" s="53"/>
      <c r="AR123" s="53" t="s">
        <v>2704</v>
      </c>
      <c r="AS123" s="53">
        <v>2</v>
      </c>
      <c r="AT123" s="83">
        <v>46165</v>
      </c>
      <c r="AU123" s="53"/>
      <c r="AV123" s="53"/>
    </row>
    <row r="124" spans="3:48" ht="14.25" hidden="1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9"/>
        <v>4</v>
      </c>
      <c r="M124" s="26">
        <f t="shared" si="10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67" t="e">
        <f>SUMIFS([1]Up!$J:$J,[1]Up!$D:$D,D124)</f>
        <v>#VALUE!</v>
      </c>
      <c r="AL124" s="82"/>
      <c r="AM124" s="82" t="str">
        <f t="shared" si="11"/>
        <v/>
      </c>
      <c r="AN124" s="53" t="str">
        <f t="shared" si="12"/>
        <v/>
      </c>
      <c r="AO124" s="53" t="s">
        <v>50</v>
      </c>
      <c r="AP124" s="84" t="s">
        <v>2634</v>
      </c>
      <c r="AQ124" s="53"/>
      <c r="AR124" s="53" t="s">
        <v>2635</v>
      </c>
      <c r="AS124" s="53">
        <v>4</v>
      </c>
      <c r="AT124" s="83">
        <v>46151</v>
      </c>
      <c r="AU124" s="53"/>
      <c r="AV124" s="53"/>
    </row>
    <row r="125" spans="3:48" ht="14.25" hidden="1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9"/>
        <v>4</v>
      </c>
      <c r="M125" s="26">
        <f t="shared" si="10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67" t="e">
        <f>SUMIFS([1]Up!$J:$J,[1]Up!$D:$D,D125)</f>
        <v>#VALUE!</v>
      </c>
      <c r="AL125" s="82"/>
      <c r="AM125" s="82" t="str">
        <f t="shared" si="11"/>
        <v/>
      </c>
      <c r="AN125" s="53" t="str">
        <f t="shared" si="12"/>
        <v/>
      </c>
      <c r="AO125" s="53" t="s">
        <v>50</v>
      </c>
      <c r="AP125" s="84" t="s">
        <v>2634</v>
      </c>
      <c r="AQ125" s="53"/>
      <c r="AR125" s="53" t="s">
        <v>2635</v>
      </c>
      <c r="AS125" s="53">
        <v>4</v>
      </c>
      <c r="AT125" s="83">
        <v>46151</v>
      </c>
      <c r="AU125" s="53"/>
      <c r="AV125" s="53"/>
    </row>
    <row r="126" spans="3:48" ht="14.25" hidden="1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9"/>
        <v>1</v>
      </c>
      <c r="M126" s="26">
        <f t="shared" si="10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67" t="e">
        <f>SUMIFS([1]Up!$J:$J,[1]Up!$D:$D,D126)</f>
        <v>#VALUE!</v>
      </c>
      <c r="AL126" s="82"/>
      <c r="AM126" s="82" t="str">
        <f t="shared" si="11"/>
        <v/>
      </c>
      <c r="AN126" s="53" t="str">
        <f t="shared" si="12"/>
        <v/>
      </c>
      <c r="AO126" s="53" t="s">
        <v>50</v>
      </c>
      <c r="AP126" s="84" t="s">
        <v>2639</v>
      </c>
      <c r="AQ126" s="53"/>
      <c r="AR126" s="53" t="s">
        <v>2640</v>
      </c>
      <c r="AS126" s="53">
        <v>1</v>
      </c>
      <c r="AT126" s="83">
        <v>46151</v>
      </c>
      <c r="AU126" s="53"/>
      <c r="AV126" s="53"/>
    </row>
    <row r="127" spans="3:48" ht="14.25" hidden="1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9"/>
        <v>0</v>
      </c>
      <c r="M127" s="26">
        <f t="shared" si="10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67" t="e">
        <f>SUMIFS([1]Up!$J:$J,[1]Up!$D:$D,D127)</f>
        <v>#VALUE!</v>
      </c>
      <c r="AL127" s="82"/>
      <c r="AM127" s="82" t="str">
        <f t="shared" si="11"/>
        <v/>
      </c>
      <c r="AN127" s="53" t="str">
        <f t="shared" si="12"/>
        <v/>
      </c>
      <c r="AO127" s="53" t="s">
        <v>75</v>
      </c>
      <c r="AP127" s="84"/>
      <c r="AQ127" s="53"/>
      <c r="AR127" s="53"/>
      <c r="AS127" s="53"/>
      <c r="AT127" s="83"/>
      <c r="AU127" s="53"/>
      <c r="AV127" s="53"/>
    </row>
    <row r="128" spans="3:48" ht="14.25" hidden="1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9"/>
        <v>9</v>
      </c>
      <c r="M128" s="26">
        <f t="shared" si="10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67" t="e">
        <f>SUMIFS([1]Up!$J:$J,[1]Up!$D:$D,D128)</f>
        <v>#VALUE!</v>
      </c>
      <c r="AL128" s="82"/>
      <c r="AM128" s="82" t="str">
        <f t="shared" si="11"/>
        <v>PL12</v>
      </c>
      <c r="AN128" s="53" t="str">
        <f t="shared" si="12"/>
        <v/>
      </c>
      <c r="AO128" s="53" t="s">
        <v>50</v>
      </c>
      <c r="AP128" s="84" t="s">
        <v>2647</v>
      </c>
      <c r="AQ128" s="53"/>
      <c r="AR128" s="53" t="s">
        <v>2648</v>
      </c>
      <c r="AS128" s="53">
        <v>9</v>
      </c>
      <c r="AT128" s="83">
        <v>46151</v>
      </c>
      <c r="AU128" s="53"/>
      <c r="AV128" s="53"/>
    </row>
    <row r="129" spans="3:48" ht="14.25" hidden="1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9"/>
        <v>36</v>
      </c>
      <c r="M129" s="26">
        <f t="shared" si="10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67" t="e">
        <f>SUMIFS([1]Up!$J:$J,[1]Up!$D:$D,D129)</f>
        <v>#VALUE!</v>
      </c>
      <c r="AL129" s="82"/>
      <c r="AM129" s="82" t="str">
        <f t="shared" si="11"/>
        <v>PL6</v>
      </c>
      <c r="AN129" s="53" t="str">
        <f t="shared" si="12"/>
        <v/>
      </c>
      <c r="AO129" s="53" t="s">
        <v>50</v>
      </c>
      <c r="AP129" s="84" t="s">
        <v>2652</v>
      </c>
      <c r="AQ129" s="53"/>
      <c r="AR129" s="53" t="s">
        <v>2653</v>
      </c>
      <c r="AS129" s="53">
        <v>36</v>
      </c>
      <c r="AT129" s="83">
        <v>46151</v>
      </c>
      <c r="AU129" s="53"/>
      <c r="AV129" s="53"/>
    </row>
    <row r="130" spans="3:48" ht="14.25" hidden="1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9"/>
        <v>9</v>
      </c>
      <c r="M130" s="26">
        <f t="shared" si="10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67" t="e">
        <f>SUMIFS([1]Up!$J:$J,[1]Up!$D:$D,D130)</f>
        <v>#VALUE!</v>
      </c>
      <c r="AL130" s="82"/>
      <c r="AM130" s="82" t="str">
        <f t="shared" si="11"/>
        <v>PL12</v>
      </c>
      <c r="AN130" s="53" t="str">
        <f t="shared" si="12"/>
        <v/>
      </c>
      <c r="AO130" s="53" t="s">
        <v>50</v>
      </c>
      <c r="AP130" s="84" t="s">
        <v>2647</v>
      </c>
      <c r="AQ130" s="53"/>
      <c r="AR130" s="53" t="s">
        <v>2648</v>
      </c>
      <c r="AS130" s="53">
        <v>9</v>
      </c>
      <c r="AT130" s="83">
        <v>46151</v>
      </c>
      <c r="AU130" s="53"/>
      <c r="AV130" s="53"/>
    </row>
    <row r="131" spans="3:48" ht="14.25" hidden="1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9"/>
        <v>1</v>
      </c>
      <c r="M131" s="26">
        <f t="shared" si="10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67" t="e">
        <f>SUMIFS([1]Up!$J:$J,[1]Up!$D:$D,D131)</f>
        <v>#VALUE!</v>
      </c>
      <c r="AL131" s="82" t="s">
        <v>82</v>
      </c>
      <c r="AM131" s="82" t="str">
        <f t="shared" si="11"/>
        <v>PL3</v>
      </c>
      <c r="AN131" s="53" t="str">
        <f t="shared" si="12"/>
        <v>Thừa 1</v>
      </c>
      <c r="AO131" s="53" t="s">
        <v>61</v>
      </c>
      <c r="AP131" s="84"/>
      <c r="AQ131" s="53"/>
      <c r="AR131" s="53" t="s">
        <v>1681</v>
      </c>
      <c r="AS131" s="53">
        <v>1</v>
      </c>
      <c r="AT131" s="83"/>
      <c r="AU131" s="53"/>
      <c r="AV131" s="53"/>
    </row>
    <row r="132" spans="3:48" ht="14.25" hidden="1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9"/>
        <v>1</v>
      </c>
      <c r="M132" s="26">
        <f t="shared" si="10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67" t="e">
        <f>SUMIFS([1]Up!$J:$J,[1]Up!$D:$D,D132)</f>
        <v>#VALUE!</v>
      </c>
      <c r="AL132" s="82" t="s">
        <v>82</v>
      </c>
      <c r="AM132" s="82" t="str">
        <f t="shared" si="11"/>
        <v>PL3</v>
      </c>
      <c r="AN132" s="53" t="str">
        <f t="shared" si="12"/>
        <v>Thừa 1</v>
      </c>
      <c r="AO132" s="53" t="s">
        <v>61</v>
      </c>
      <c r="AP132" s="84"/>
      <c r="AQ132" s="53"/>
      <c r="AR132" s="53" t="s">
        <v>1681</v>
      </c>
      <c r="AS132" s="53">
        <v>1</v>
      </c>
      <c r="AT132" s="83"/>
      <c r="AU132" s="53"/>
      <c r="AV132" s="53"/>
    </row>
    <row r="133" spans="3:48" ht="14.25" hidden="1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9"/>
        <v>1</v>
      </c>
      <c r="M133" s="26">
        <f t="shared" si="10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67" t="e">
        <f>SUMIFS([1]Up!$J:$J,[1]Up!$D:$D,D133)</f>
        <v>#VALUE!</v>
      </c>
      <c r="AL133" s="82" t="s">
        <v>4093</v>
      </c>
      <c r="AM133" s="82" t="str">
        <f t="shared" si="11"/>
        <v>PL3</v>
      </c>
      <c r="AN133" s="53" t="str">
        <f t="shared" si="12"/>
        <v>Thừa 0.5</v>
      </c>
      <c r="AO133" s="53" t="s">
        <v>61</v>
      </c>
      <c r="AP133" s="84"/>
      <c r="AQ133" s="53"/>
      <c r="AR133" s="53" t="s">
        <v>1681</v>
      </c>
      <c r="AS133" s="53">
        <v>1</v>
      </c>
      <c r="AT133" s="83"/>
      <c r="AU133" s="53"/>
      <c r="AV133" s="53"/>
    </row>
    <row r="134" spans="3:48" ht="14.25" hidden="1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9"/>
        <v>4</v>
      </c>
      <c r="M134" s="26">
        <f t="shared" si="10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67" t="e">
        <f>SUMIFS([1]Up!$J:$J,[1]Up!$D:$D,D134)</f>
        <v>#VALUE!</v>
      </c>
      <c r="AL134" s="82"/>
      <c r="AM134" s="82" t="str">
        <f t="shared" si="11"/>
        <v>PL6</v>
      </c>
      <c r="AN134" s="53" t="str">
        <f t="shared" si="12"/>
        <v/>
      </c>
      <c r="AO134" s="53" t="s">
        <v>61</v>
      </c>
      <c r="AP134" s="84" t="s">
        <v>2652</v>
      </c>
      <c r="AQ134" s="53"/>
      <c r="AR134" s="53" t="s">
        <v>2653</v>
      </c>
      <c r="AS134" s="53">
        <v>4</v>
      </c>
      <c r="AT134" s="83">
        <v>46151</v>
      </c>
      <c r="AU134" s="53"/>
      <c r="AV134" s="53"/>
    </row>
    <row r="135" spans="3:48" ht="14.25" hidden="1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9"/>
        <v>2</v>
      </c>
      <c r="M135" s="26">
        <f t="shared" si="10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67" t="e">
        <f>SUMIFS([1]Up!$J:$J,[1]Up!$D:$D,D135)</f>
        <v>#VALUE!</v>
      </c>
      <c r="AL135" s="82"/>
      <c r="AM135" s="82" t="str">
        <f t="shared" si="11"/>
        <v>PL25</v>
      </c>
      <c r="AN135" s="53" t="str">
        <f t="shared" si="12"/>
        <v/>
      </c>
      <c r="AO135" s="53" t="s">
        <v>61</v>
      </c>
      <c r="AP135" s="84" t="s">
        <v>2662</v>
      </c>
      <c r="AQ135" s="53"/>
      <c r="AR135" s="53" t="s">
        <v>2663</v>
      </c>
      <c r="AS135" s="53">
        <v>2</v>
      </c>
      <c r="AT135" s="83">
        <v>46151</v>
      </c>
      <c r="AU135" s="53"/>
      <c r="AV135" s="53"/>
    </row>
    <row r="136" spans="3:48" ht="14.25" hidden="1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9"/>
        <v>0</v>
      </c>
      <c r="M136" s="26">
        <f t="shared" si="10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67" t="e">
        <f>SUMIFS([1]Up!$J:$J,[1]Up!$D:$D,D136)</f>
        <v>#VALUE!</v>
      </c>
      <c r="AL136" s="82"/>
      <c r="AM136" s="82" t="str">
        <f t="shared" si="11"/>
        <v/>
      </c>
      <c r="AN136" s="53" t="str">
        <f t="shared" si="12"/>
        <v/>
      </c>
      <c r="AO136" s="53" t="s">
        <v>75</v>
      </c>
      <c r="AP136" s="84"/>
      <c r="AQ136" s="53"/>
      <c r="AR136" s="53"/>
      <c r="AS136" s="53"/>
      <c r="AT136" s="83"/>
      <c r="AU136" s="53"/>
      <c r="AV136" s="53"/>
    </row>
    <row r="137" spans="3:48" ht="14.25" hidden="1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9"/>
        <v>56</v>
      </c>
      <c r="M137" s="26">
        <f t="shared" si="10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67" t="e">
        <f>SUMIFS([1]Up!$J:$J,[1]Up!$D:$D,D137)</f>
        <v>#VALUE!</v>
      </c>
      <c r="AL137" s="82"/>
      <c r="AM137" s="82" t="str">
        <f t="shared" si="11"/>
        <v/>
      </c>
      <c r="AN137" s="53" t="str">
        <f t="shared" si="12"/>
        <v>Thừa 6</v>
      </c>
      <c r="AO137" s="53" t="s">
        <v>75</v>
      </c>
      <c r="AP137" s="84"/>
      <c r="AQ137" s="53"/>
      <c r="AR137" s="53"/>
      <c r="AS137" s="53"/>
      <c r="AT137" s="83"/>
      <c r="AU137" s="53"/>
      <c r="AV137" s="53"/>
    </row>
    <row r="138" spans="3:48" ht="14.25" hidden="1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9"/>
        <v>0</v>
      </c>
      <c r="M138" s="26">
        <f t="shared" si="10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67" t="e">
        <f>SUMIFS([1]Up!$J:$J,[1]Up!$D:$D,D138)</f>
        <v>#VALUE!</v>
      </c>
      <c r="AL138" s="82"/>
      <c r="AM138" s="82" t="str">
        <f t="shared" si="11"/>
        <v/>
      </c>
      <c r="AN138" s="53" t="str">
        <f t="shared" si="12"/>
        <v/>
      </c>
      <c r="AO138" s="53" t="s">
        <v>75</v>
      </c>
      <c r="AP138" s="84"/>
      <c r="AQ138" s="53"/>
      <c r="AR138" s="53"/>
      <c r="AS138" s="53"/>
      <c r="AT138" s="83"/>
      <c r="AU138" s="53"/>
      <c r="AV138" s="53"/>
    </row>
    <row r="139" spans="3:48" ht="14.25" hidden="1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9"/>
        <v>0</v>
      </c>
      <c r="M139" s="26">
        <f t="shared" si="10"/>
        <v>140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67" t="e">
        <f>SUMIFS([1]Up!$J:$J,[1]Up!$D:$D,D139)</f>
        <v>#VALUE!</v>
      </c>
      <c r="AL139" s="82"/>
      <c r="AM139" s="82" t="str">
        <f t="shared" si="11"/>
        <v/>
      </c>
      <c r="AN139" s="53" t="str">
        <f t="shared" si="12"/>
        <v/>
      </c>
      <c r="AO139" s="53" t="s">
        <v>75</v>
      </c>
      <c r="AP139" s="84"/>
      <c r="AQ139" s="53"/>
      <c r="AR139" s="53"/>
      <c r="AS139" s="53"/>
      <c r="AT139" s="83"/>
      <c r="AU139" s="53"/>
      <c r="AV139" s="53"/>
    </row>
    <row r="140" spans="3:48" ht="14.25" hidden="1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9"/>
        <v>9</v>
      </c>
      <c r="M140" s="26">
        <f t="shared" si="10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67" t="e">
        <f>SUMIFS([1]Up!$J:$J,[1]Up!$D:$D,D140)</f>
        <v>#VALUE!</v>
      </c>
      <c r="AL140" s="82"/>
      <c r="AM140" s="82" t="str">
        <f t="shared" si="11"/>
        <v>PL12</v>
      </c>
      <c r="AN140" s="53" t="str">
        <f t="shared" si="12"/>
        <v/>
      </c>
      <c r="AO140" s="53" t="s">
        <v>50</v>
      </c>
      <c r="AP140" s="84" t="s">
        <v>2647</v>
      </c>
      <c r="AQ140" s="53"/>
      <c r="AR140" s="53" t="s">
        <v>2648</v>
      </c>
      <c r="AS140" s="53">
        <v>9</v>
      </c>
      <c r="AT140" s="83">
        <v>46151</v>
      </c>
      <c r="AU140" s="53"/>
      <c r="AV140" s="53"/>
    </row>
    <row r="141" spans="3:48" ht="14.25" hidden="1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9"/>
        <v>9</v>
      </c>
      <c r="M141" s="26">
        <f t="shared" si="10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67" t="e">
        <f>SUMIFS([1]Up!$J:$J,[1]Up!$D:$D,D141)</f>
        <v>#VALUE!</v>
      </c>
      <c r="AL141" s="82"/>
      <c r="AM141" s="82" t="str">
        <f t="shared" si="11"/>
        <v>PL12</v>
      </c>
      <c r="AN141" s="53" t="str">
        <f t="shared" si="12"/>
        <v/>
      </c>
      <c r="AO141" s="53" t="s">
        <v>50</v>
      </c>
      <c r="AP141" s="84" t="s">
        <v>2647</v>
      </c>
      <c r="AQ141" s="53"/>
      <c r="AR141" s="53" t="s">
        <v>2648</v>
      </c>
      <c r="AS141" s="53">
        <v>9</v>
      </c>
      <c r="AT141" s="83">
        <v>46151</v>
      </c>
      <c r="AU141" s="53"/>
      <c r="AV141" s="53"/>
    </row>
    <row r="142" spans="3:48" ht="14.25" hidden="1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9"/>
        <v>1</v>
      </c>
      <c r="M142" s="26">
        <f t="shared" si="10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67" t="e">
        <f>SUMIFS([1]Up!$J:$J,[1]Up!$D:$D,D142)</f>
        <v>#VALUE!</v>
      </c>
      <c r="AL142" s="82"/>
      <c r="AM142" s="82" t="str">
        <f t="shared" si="11"/>
        <v>PL6</v>
      </c>
      <c r="AN142" s="53" t="str">
        <f t="shared" si="12"/>
        <v/>
      </c>
      <c r="AO142" s="53" t="s">
        <v>50</v>
      </c>
      <c r="AP142" s="84" t="s">
        <v>2652</v>
      </c>
      <c r="AQ142" s="53"/>
      <c r="AR142" s="53" t="s">
        <v>2653</v>
      </c>
      <c r="AS142" s="53">
        <v>1</v>
      </c>
      <c r="AT142" s="83">
        <v>46151</v>
      </c>
      <c r="AU142" s="53"/>
      <c r="AV142" s="53"/>
    </row>
    <row r="143" spans="3:48" ht="14.25" hidden="1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9"/>
        <v>9</v>
      </c>
      <c r="M143" s="26">
        <f t="shared" si="10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67" t="e">
        <f>SUMIFS([1]Up!$J:$J,[1]Up!$D:$D,D143)</f>
        <v>#VALUE!</v>
      </c>
      <c r="AL143" s="82"/>
      <c r="AM143" s="82" t="str">
        <f t="shared" si="11"/>
        <v>PL12</v>
      </c>
      <c r="AN143" s="53" t="str">
        <f t="shared" si="12"/>
        <v/>
      </c>
      <c r="AO143" s="53" t="s">
        <v>50</v>
      </c>
      <c r="AP143" s="84" t="s">
        <v>2680</v>
      </c>
      <c r="AQ143" s="53"/>
      <c r="AR143" s="53" t="s">
        <v>2681</v>
      </c>
      <c r="AS143" s="53">
        <v>9</v>
      </c>
      <c r="AT143" s="83">
        <v>46151</v>
      </c>
      <c r="AU143" s="53"/>
      <c r="AV143" s="53"/>
    </row>
    <row r="144" spans="3:48" ht="14.25" hidden="1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9"/>
        <v>2</v>
      </c>
      <c r="M144" s="26">
        <f t="shared" si="10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67" t="e">
        <f>SUMIFS([1]Up!$J:$J,[1]Up!$D:$D,D144)</f>
        <v>#VALUE!</v>
      </c>
      <c r="AL144" s="82"/>
      <c r="AM144" s="82" t="str">
        <f t="shared" si="11"/>
        <v>PL6</v>
      </c>
      <c r="AN144" s="53" t="str">
        <f t="shared" si="12"/>
        <v/>
      </c>
      <c r="AO144" s="53" t="s">
        <v>61</v>
      </c>
      <c r="AP144" s="84" t="s">
        <v>2652</v>
      </c>
      <c r="AQ144" s="53"/>
      <c r="AR144" s="53" t="s">
        <v>2653</v>
      </c>
      <c r="AS144" s="53">
        <v>2</v>
      </c>
      <c r="AT144" s="83">
        <v>46151</v>
      </c>
      <c r="AU144" s="53"/>
      <c r="AV144" s="53"/>
    </row>
    <row r="145" spans="3:48" ht="14.25" hidden="1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9"/>
        <v>0</v>
      </c>
      <c r="M145" s="26">
        <f t="shared" si="10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67" t="e">
        <f>SUMIFS([1]Up!$J:$J,[1]Up!$D:$D,D145)</f>
        <v>#VALUE!</v>
      </c>
      <c r="AL145" s="82"/>
      <c r="AM145" s="82" t="str">
        <f t="shared" si="11"/>
        <v>PL6</v>
      </c>
      <c r="AN145" s="53" t="str">
        <f t="shared" si="12"/>
        <v/>
      </c>
      <c r="AO145" s="53" t="s">
        <v>61</v>
      </c>
      <c r="AP145" s="84"/>
      <c r="AQ145" s="53"/>
      <c r="AR145" s="53" t="s">
        <v>1681</v>
      </c>
      <c r="AS145" s="53">
        <v>1</v>
      </c>
      <c r="AT145" s="83"/>
      <c r="AU145" s="53"/>
      <c r="AV145" s="53"/>
    </row>
    <row r="146" spans="3:48" ht="14.25" hidden="1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9"/>
        <v>2</v>
      </c>
      <c r="M146" s="26">
        <f t="shared" si="10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67" t="e">
        <f>SUMIFS([1]Up!$J:$J,[1]Up!$D:$D,D146)</f>
        <v>#VALUE!</v>
      </c>
      <c r="AL146" s="82"/>
      <c r="AM146" s="82" t="str">
        <f t="shared" si="11"/>
        <v>PL3</v>
      </c>
      <c r="AN146" s="53" t="str">
        <f t="shared" si="12"/>
        <v/>
      </c>
      <c r="AO146" s="53" t="s">
        <v>61</v>
      </c>
      <c r="AP146" s="84" t="s">
        <v>2688</v>
      </c>
      <c r="AQ146" s="53"/>
      <c r="AR146" s="53" t="s">
        <v>2689</v>
      </c>
      <c r="AS146" s="53">
        <v>2</v>
      </c>
      <c r="AT146" s="83">
        <v>46151</v>
      </c>
      <c r="AU146" s="53"/>
      <c r="AV146" s="53"/>
    </row>
    <row r="147" spans="3:48" ht="14.25" hidden="1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9"/>
        <v>4</v>
      </c>
      <c r="M147" s="26">
        <f t="shared" si="10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67" t="e">
        <f>SUMIFS([1]Up!$J:$J,[1]Up!$D:$D,D147)</f>
        <v>#VALUE!</v>
      </c>
      <c r="AL147" s="82"/>
      <c r="AM147" s="82" t="str">
        <f t="shared" si="11"/>
        <v/>
      </c>
      <c r="AN147" s="53" t="str">
        <f t="shared" si="12"/>
        <v/>
      </c>
      <c r="AO147" s="53" t="s">
        <v>50</v>
      </c>
      <c r="AP147" s="84" t="s">
        <v>2691</v>
      </c>
      <c r="AQ147" s="53"/>
      <c r="AR147" s="53" t="s">
        <v>2692</v>
      </c>
      <c r="AS147" s="53">
        <v>4</v>
      </c>
      <c r="AT147" s="83">
        <v>46165</v>
      </c>
      <c r="AU147" s="53"/>
      <c r="AV147" s="53"/>
    </row>
    <row r="148" spans="3:48" ht="14.25" hidden="1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9"/>
        <v>4</v>
      </c>
      <c r="M148" s="26">
        <f t="shared" si="10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67" t="e">
        <f>SUMIFS([1]Up!$J:$J,[1]Up!$D:$D,D148)</f>
        <v>#VALUE!</v>
      </c>
      <c r="AL148" s="82"/>
      <c r="AM148" s="82" t="str">
        <f t="shared" si="11"/>
        <v/>
      </c>
      <c r="AN148" s="53" t="str">
        <f t="shared" si="12"/>
        <v/>
      </c>
      <c r="AO148" s="53" t="s">
        <v>50</v>
      </c>
      <c r="AP148" s="84" t="s">
        <v>2691</v>
      </c>
      <c r="AQ148" s="53"/>
      <c r="AR148" s="53" t="s">
        <v>2692</v>
      </c>
      <c r="AS148" s="53">
        <v>4</v>
      </c>
      <c r="AT148" s="83">
        <v>46165</v>
      </c>
      <c r="AU148" s="53"/>
      <c r="AV148" s="53"/>
    </row>
    <row r="149" spans="3:48" ht="14.25" hidden="1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9"/>
        <v>1</v>
      </c>
      <c r="M149" s="26">
        <f t="shared" si="10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67" t="e">
        <f>SUMIFS([1]Up!$J:$J,[1]Up!$D:$D,D149)</f>
        <v>#VALUE!</v>
      </c>
      <c r="AL149" s="82"/>
      <c r="AM149" s="82" t="str">
        <f t="shared" si="11"/>
        <v/>
      </c>
      <c r="AN149" s="53" t="str">
        <f t="shared" si="12"/>
        <v/>
      </c>
      <c r="AO149" s="53" t="s">
        <v>50</v>
      </c>
      <c r="AP149" s="84" t="s">
        <v>2639</v>
      </c>
      <c r="AQ149" s="53"/>
      <c r="AR149" s="53" t="s">
        <v>2695</v>
      </c>
      <c r="AS149" s="53">
        <v>1</v>
      </c>
      <c r="AT149" s="83">
        <v>46165</v>
      </c>
      <c r="AU149" s="53"/>
      <c r="AV149" s="53"/>
    </row>
    <row r="150" spans="3:48" ht="14.25" hidden="1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9"/>
        <v>0</v>
      </c>
      <c r="M150" s="26">
        <f t="shared" si="10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67" t="e">
        <f>SUMIFS([1]Up!$J:$J,[1]Up!$D:$D,D150)</f>
        <v>#VALUE!</v>
      </c>
      <c r="AL150" s="82"/>
      <c r="AM150" s="82" t="str">
        <f t="shared" si="11"/>
        <v/>
      </c>
      <c r="AN150" s="53" t="str">
        <f t="shared" si="12"/>
        <v/>
      </c>
      <c r="AO150" s="53" t="s">
        <v>75</v>
      </c>
      <c r="AP150" s="84"/>
      <c r="AQ150" s="53"/>
      <c r="AR150" s="53"/>
      <c r="AS150" s="53"/>
      <c r="AT150" s="83"/>
      <c r="AU150" s="53"/>
      <c r="AV150" s="53"/>
    </row>
    <row r="151" spans="3:48" ht="14.25" hidden="1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9"/>
        <v>9</v>
      </c>
      <c r="M151" s="26">
        <f t="shared" si="10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67" t="e">
        <f>SUMIFS([1]Up!$J:$J,[1]Up!$D:$D,D151)</f>
        <v>#VALUE!</v>
      </c>
      <c r="AL151" s="82"/>
      <c r="AM151" s="82" t="str">
        <f t="shared" si="11"/>
        <v>PL12</v>
      </c>
      <c r="AN151" s="53" t="str">
        <f t="shared" si="12"/>
        <v/>
      </c>
      <c r="AO151" s="53" t="s">
        <v>50</v>
      </c>
      <c r="AP151" s="84" t="s">
        <v>2699</v>
      </c>
      <c r="AQ151" s="53"/>
      <c r="AR151" s="53" t="s">
        <v>2700</v>
      </c>
      <c r="AS151" s="53">
        <v>9</v>
      </c>
      <c r="AT151" s="83">
        <v>46165</v>
      </c>
      <c r="AU151" s="53"/>
      <c r="AV151" s="53"/>
    </row>
    <row r="152" spans="3:48" ht="14.25" hidden="1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9"/>
        <v>36</v>
      </c>
      <c r="M152" s="26">
        <f t="shared" si="10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67" t="e">
        <f>SUMIFS([1]Up!$J:$J,[1]Up!$D:$D,D152)</f>
        <v>#VALUE!</v>
      </c>
      <c r="AL152" s="82"/>
      <c r="AM152" s="82" t="str">
        <f t="shared" si="11"/>
        <v>PL6</v>
      </c>
      <c r="AN152" s="53" t="str">
        <f t="shared" si="12"/>
        <v/>
      </c>
      <c r="AO152" s="53" t="s">
        <v>50</v>
      </c>
      <c r="AP152" s="84" t="s">
        <v>2703</v>
      </c>
      <c r="AQ152" s="53"/>
      <c r="AR152" s="53" t="s">
        <v>2704</v>
      </c>
      <c r="AS152" s="53">
        <v>36</v>
      </c>
      <c r="AT152" s="83">
        <v>46165</v>
      </c>
      <c r="AU152" s="53"/>
      <c r="AV152" s="53"/>
    </row>
    <row r="153" spans="3:48" ht="14.25" hidden="1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9"/>
        <v>9</v>
      </c>
      <c r="M153" s="26">
        <f t="shared" si="10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67" t="e">
        <f>SUMIFS([1]Up!$J:$J,[1]Up!$D:$D,D153)</f>
        <v>#VALUE!</v>
      </c>
      <c r="AL153" s="82"/>
      <c r="AM153" s="82" t="str">
        <f t="shared" si="11"/>
        <v>PL12</v>
      </c>
      <c r="AN153" s="53" t="str">
        <f t="shared" si="12"/>
        <v/>
      </c>
      <c r="AO153" s="53" t="s">
        <v>50</v>
      </c>
      <c r="AP153" s="84" t="s">
        <v>2699</v>
      </c>
      <c r="AQ153" s="53"/>
      <c r="AR153" s="53" t="s">
        <v>2700</v>
      </c>
      <c r="AS153" s="53">
        <v>9</v>
      </c>
      <c r="AT153" s="83">
        <v>46165</v>
      </c>
      <c r="AU153" s="53"/>
      <c r="AV153" s="53"/>
    </row>
    <row r="154" spans="3:48" ht="14.25" hidden="1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9"/>
        <v>1</v>
      </c>
      <c r="M154" s="26">
        <f t="shared" si="10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67" t="e">
        <f>SUMIFS([1]Up!$J:$J,[1]Up!$D:$D,D154)</f>
        <v>#VALUE!</v>
      </c>
      <c r="AL154" s="82" t="s">
        <v>4093</v>
      </c>
      <c r="AM154" s="82" t="str">
        <f t="shared" si="11"/>
        <v>PL3</v>
      </c>
      <c r="AN154" s="53" t="str">
        <f t="shared" si="12"/>
        <v>Thừa 0.5</v>
      </c>
      <c r="AO154" s="53" t="s">
        <v>61</v>
      </c>
      <c r="AP154" s="84"/>
      <c r="AQ154" s="53"/>
      <c r="AR154" s="53" t="s">
        <v>1681</v>
      </c>
      <c r="AS154" s="53">
        <v>1</v>
      </c>
      <c r="AT154" s="83"/>
      <c r="AU154" s="53"/>
      <c r="AV154" s="53"/>
    </row>
    <row r="155" spans="3:48" ht="14.25" hidden="1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9"/>
        <v>1</v>
      </c>
      <c r="M155" s="26">
        <f t="shared" si="10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67" t="e">
        <f>SUMIFS([1]Up!$J:$J,[1]Up!$D:$D,D155)</f>
        <v>#VALUE!</v>
      </c>
      <c r="AL155" s="82" t="s">
        <v>4093</v>
      </c>
      <c r="AM155" s="82" t="str">
        <f t="shared" si="11"/>
        <v>PL3</v>
      </c>
      <c r="AN155" s="53" t="str">
        <f t="shared" si="12"/>
        <v>Thừa 0.5</v>
      </c>
      <c r="AO155" s="53" t="s">
        <v>61</v>
      </c>
      <c r="AP155" s="84"/>
      <c r="AQ155" s="53"/>
      <c r="AR155" s="53" t="s">
        <v>1681</v>
      </c>
      <c r="AS155" s="53">
        <v>1</v>
      </c>
      <c r="AT155" s="83"/>
      <c r="AU155" s="53"/>
      <c r="AV155" s="53"/>
    </row>
    <row r="156" spans="3:48" ht="14.25" hidden="1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9"/>
        <v>1</v>
      </c>
      <c r="M156" s="26">
        <f t="shared" si="10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67" t="e">
        <f>SUMIFS([1]Up!$J:$J,[1]Up!$D:$D,D156)</f>
        <v>#VALUE!</v>
      </c>
      <c r="AL156" s="82" t="s">
        <v>4093</v>
      </c>
      <c r="AM156" s="82" t="str">
        <f t="shared" si="11"/>
        <v>PL3</v>
      </c>
      <c r="AN156" s="53" t="str">
        <f t="shared" si="12"/>
        <v>Thừa 0.5</v>
      </c>
      <c r="AO156" s="53" t="s">
        <v>61</v>
      </c>
      <c r="AP156" s="84"/>
      <c r="AQ156" s="53"/>
      <c r="AR156" s="53" t="s">
        <v>1681</v>
      </c>
      <c r="AS156" s="53">
        <v>1</v>
      </c>
      <c r="AT156" s="83"/>
      <c r="AU156" s="53"/>
      <c r="AV156" s="53"/>
    </row>
    <row r="157" spans="3:48" ht="14.25" hidden="1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9"/>
        <v>4</v>
      </c>
      <c r="M157" s="26">
        <f t="shared" si="10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67" t="e">
        <f>SUMIFS([1]Up!$J:$J,[1]Up!$D:$D,D157)</f>
        <v>#VALUE!</v>
      </c>
      <c r="AL157" s="82"/>
      <c r="AM157" s="82" t="str">
        <f t="shared" si="11"/>
        <v>PL6</v>
      </c>
      <c r="AN157" s="53" t="str">
        <f t="shared" si="12"/>
        <v/>
      </c>
      <c r="AO157" s="53" t="s">
        <v>61</v>
      </c>
      <c r="AP157" s="84" t="s">
        <v>2703</v>
      </c>
      <c r="AQ157" s="53"/>
      <c r="AR157" s="53" t="s">
        <v>2704</v>
      </c>
      <c r="AS157" s="53">
        <v>4</v>
      </c>
      <c r="AT157" s="83">
        <v>46165</v>
      </c>
      <c r="AU157" s="53"/>
      <c r="AV157" s="53"/>
    </row>
    <row r="158" spans="3:48" ht="14.25" hidden="1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9"/>
        <v>0</v>
      </c>
      <c r="M158" s="26">
        <f t="shared" si="10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67" t="e">
        <f>SUMIFS([1]Up!$J:$J,[1]Up!$D:$D,D158)</f>
        <v>#VALUE!</v>
      </c>
      <c r="AL158" s="82"/>
      <c r="AM158" s="82" t="str">
        <f t="shared" si="11"/>
        <v>PL19</v>
      </c>
      <c r="AN158" s="53" t="str">
        <f t="shared" si="12"/>
        <v/>
      </c>
      <c r="AO158" s="53" t="s">
        <v>61</v>
      </c>
      <c r="AP158" s="84" t="s">
        <v>2711</v>
      </c>
      <c r="AQ158" s="53"/>
      <c r="AR158" s="53" t="s">
        <v>2712</v>
      </c>
      <c r="AS158" s="53">
        <v>2</v>
      </c>
      <c r="AT158" s="83">
        <v>46165</v>
      </c>
      <c r="AU158" s="53"/>
      <c r="AV158" s="53"/>
    </row>
    <row r="159" spans="3:48" ht="14.25" hidden="1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9"/>
        <v>0</v>
      </c>
      <c r="M159" s="26">
        <f t="shared" si="10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67" t="e">
        <f>SUMIFS([1]Up!$J:$J,[1]Up!$D:$D,D159)</f>
        <v>#VALUE!</v>
      </c>
      <c r="AL159" s="82"/>
      <c r="AM159" s="82" t="str">
        <f t="shared" si="11"/>
        <v/>
      </c>
      <c r="AN159" s="53" t="str">
        <f t="shared" si="12"/>
        <v/>
      </c>
      <c r="AO159" s="53" t="s">
        <v>75</v>
      </c>
      <c r="AP159" s="84"/>
      <c r="AQ159" s="53"/>
      <c r="AR159" s="53"/>
      <c r="AS159" s="53"/>
      <c r="AT159" s="83"/>
      <c r="AU159" s="53"/>
      <c r="AV159" s="53"/>
    </row>
    <row r="160" spans="3:48" ht="14.25" hidden="1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9"/>
        <v>56</v>
      </c>
      <c r="M160" s="26">
        <f t="shared" si="10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67" t="e">
        <f>SUMIFS([1]Up!$J:$J,[1]Up!$D:$D,D160)</f>
        <v>#VALUE!</v>
      </c>
      <c r="AL160" s="82"/>
      <c r="AM160" s="82" t="str">
        <f t="shared" si="11"/>
        <v/>
      </c>
      <c r="AN160" s="53" t="str">
        <f t="shared" si="12"/>
        <v/>
      </c>
      <c r="AO160" s="53" t="s">
        <v>75</v>
      </c>
      <c r="AP160" s="84"/>
      <c r="AQ160" s="53"/>
      <c r="AR160" s="53"/>
      <c r="AS160" s="53"/>
      <c r="AT160" s="83"/>
      <c r="AU160" s="53"/>
      <c r="AV160" s="53"/>
    </row>
    <row r="161" spans="3:48" ht="14.25" hidden="1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9"/>
        <v>0</v>
      </c>
      <c r="M161" s="26">
        <f t="shared" si="10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67" t="e">
        <f>SUMIFS([1]Up!$J:$J,[1]Up!$D:$D,D161)</f>
        <v>#VALUE!</v>
      </c>
      <c r="AL161" s="82"/>
      <c r="AM161" s="82" t="str">
        <f t="shared" si="11"/>
        <v/>
      </c>
      <c r="AN161" s="53" t="str">
        <f t="shared" si="12"/>
        <v/>
      </c>
      <c r="AO161" s="53" t="s">
        <v>75</v>
      </c>
      <c r="AP161" s="84"/>
      <c r="AQ161" s="53"/>
      <c r="AR161" s="53"/>
      <c r="AS161" s="53"/>
      <c r="AT161" s="83"/>
      <c r="AU161" s="53"/>
      <c r="AV161" s="53"/>
    </row>
    <row r="162" spans="3:48" ht="14.25" hidden="1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9"/>
        <v>0</v>
      </c>
      <c r="M162" s="26">
        <f t="shared" si="10"/>
        <v>140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67" t="e">
        <f>SUMIFS([1]Up!$J:$J,[1]Up!$D:$D,D162)</f>
        <v>#VALUE!</v>
      </c>
      <c r="AL162" s="82"/>
      <c r="AM162" s="82" t="str">
        <f t="shared" si="11"/>
        <v/>
      </c>
      <c r="AN162" s="53" t="str">
        <f t="shared" si="12"/>
        <v/>
      </c>
      <c r="AO162" s="53" t="s">
        <v>75</v>
      </c>
      <c r="AP162" s="84"/>
      <c r="AQ162" s="53"/>
      <c r="AR162" s="53"/>
      <c r="AS162" s="53"/>
      <c r="AT162" s="83"/>
      <c r="AU162" s="53"/>
      <c r="AV162" s="53"/>
    </row>
    <row r="163" spans="3:48" ht="14.25" hidden="1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9"/>
        <v>1</v>
      </c>
      <c r="M163" s="26">
        <f t="shared" si="10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67" t="e">
        <f>SUMIFS([1]Up!$J:$J,[1]Up!$D:$D,D163)</f>
        <v>#VALUE!</v>
      </c>
      <c r="AL163" s="82"/>
      <c r="AM163" s="82" t="str">
        <f t="shared" si="11"/>
        <v>PL6</v>
      </c>
      <c r="AN163" s="53" t="str">
        <f t="shared" si="12"/>
        <v/>
      </c>
      <c r="AO163" s="53" t="s">
        <v>50</v>
      </c>
      <c r="AP163" s="84" t="s">
        <v>2703</v>
      </c>
      <c r="AQ163" s="53"/>
      <c r="AR163" s="53" t="s">
        <v>2704</v>
      </c>
      <c r="AS163" s="53">
        <v>1</v>
      </c>
      <c r="AT163" s="83">
        <v>46165</v>
      </c>
      <c r="AU163" s="53"/>
      <c r="AV163" s="53"/>
    </row>
    <row r="164" spans="3:48" ht="14.25" hidden="1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9"/>
        <v>9</v>
      </c>
      <c r="M164" s="26">
        <f t="shared" si="10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67" t="e">
        <f>SUMIFS([1]Up!$J:$J,[1]Up!$D:$D,D164)</f>
        <v>#VALUE!</v>
      </c>
      <c r="AL164" s="82"/>
      <c r="AM164" s="82" t="str">
        <f t="shared" si="11"/>
        <v>PL12</v>
      </c>
      <c r="AN164" s="53" t="str">
        <f t="shared" si="12"/>
        <v/>
      </c>
      <c r="AO164" s="53" t="s">
        <v>50</v>
      </c>
      <c r="AP164" s="84" t="s">
        <v>2699</v>
      </c>
      <c r="AQ164" s="53"/>
      <c r="AR164" s="53" t="s">
        <v>2700</v>
      </c>
      <c r="AS164" s="53">
        <v>9</v>
      </c>
      <c r="AT164" s="83">
        <v>46165</v>
      </c>
      <c r="AU164" s="53"/>
      <c r="AV164" s="53"/>
    </row>
    <row r="165" spans="3:48" ht="14.25" hidden="1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9"/>
        <v>9</v>
      </c>
      <c r="M165" s="26">
        <f t="shared" si="10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67" t="e">
        <f>SUMIFS([1]Up!$J:$J,[1]Up!$D:$D,D165)</f>
        <v>#VALUE!</v>
      </c>
      <c r="AL165" s="82"/>
      <c r="AM165" s="82" t="str">
        <f t="shared" si="11"/>
        <v>PL12</v>
      </c>
      <c r="AN165" s="53" t="str">
        <f t="shared" si="12"/>
        <v/>
      </c>
      <c r="AO165" s="53" t="s">
        <v>50</v>
      </c>
      <c r="AP165" s="84" t="s">
        <v>2722</v>
      </c>
      <c r="AQ165" s="53"/>
      <c r="AR165" s="53" t="s">
        <v>2723</v>
      </c>
      <c r="AS165" s="53">
        <v>9</v>
      </c>
      <c r="AT165" s="83">
        <v>46165</v>
      </c>
      <c r="AU165" s="53"/>
      <c r="AV165" s="53"/>
    </row>
    <row r="166" spans="3:48" ht="14.25" hidden="1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9"/>
        <v>9</v>
      </c>
      <c r="M166" s="26">
        <f t="shared" si="10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67" t="e">
        <f>SUMIFS([1]Up!$J:$J,[1]Up!$D:$D,D166)</f>
        <v>#VALUE!</v>
      </c>
      <c r="AL166" s="82"/>
      <c r="AM166" s="82" t="str">
        <f t="shared" si="11"/>
        <v>PL12</v>
      </c>
      <c r="AN166" s="53" t="str">
        <f t="shared" si="12"/>
        <v/>
      </c>
      <c r="AO166" s="53" t="s">
        <v>50</v>
      </c>
      <c r="AP166" s="84" t="s">
        <v>2699</v>
      </c>
      <c r="AQ166" s="53"/>
      <c r="AR166" s="53" t="s">
        <v>2700</v>
      </c>
      <c r="AS166" s="53">
        <v>9</v>
      </c>
      <c r="AT166" s="83">
        <v>46165</v>
      </c>
      <c r="AU166" s="53"/>
      <c r="AV166" s="53"/>
    </row>
    <row r="167" spans="3:48" ht="14.25" hidden="1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9"/>
        <v>1</v>
      </c>
      <c r="M167" s="26">
        <f t="shared" si="10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67" t="e">
        <f>SUMIFS([1]Up!$J:$J,[1]Up!$D:$D,D167)</f>
        <v>#VALUE!</v>
      </c>
      <c r="AL167" s="82" t="s">
        <v>82</v>
      </c>
      <c r="AM167" s="82" t="str">
        <f t="shared" si="11"/>
        <v>PL6</v>
      </c>
      <c r="AN167" s="53" t="str">
        <f t="shared" si="12"/>
        <v>Thừa 1</v>
      </c>
      <c r="AO167" s="53" t="s">
        <v>61</v>
      </c>
      <c r="AP167" s="84"/>
      <c r="AQ167" s="53"/>
      <c r="AR167" s="53" t="s">
        <v>1681</v>
      </c>
      <c r="AS167" s="53">
        <v>1</v>
      </c>
      <c r="AT167" s="83"/>
      <c r="AU167" s="53"/>
      <c r="AV167" s="53"/>
    </row>
    <row r="168" spans="3:48" ht="14.25" hidden="1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9"/>
        <v>2</v>
      </c>
      <c r="M168" s="26">
        <f t="shared" si="10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67" t="e">
        <f>SUMIFS([1]Up!$J:$J,[1]Up!$D:$D,D168)</f>
        <v>#VALUE!</v>
      </c>
      <c r="AL168" s="82"/>
      <c r="AM168" s="82" t="str">
        <f t="shared" si="11"/>
        <v>PL3</v>
      </c>
      <c r="AN168" s="53" t="str">
        <f t="shared" si="12"/>
        <v/>
      </c>
      <c r="AO168" s="53" t="s">
        <v>61</v>
      </c>
      <c r="AP168" s="84" t="s">
        <v>2726</v>
      </c>
      <c r="AQ168" s="53"/>
      <c r="AR168" s="53" t="s">
        <v>2727</v>
      </c>
      <c r="AS168" s="53">
        <v>2</v>
      </c>
      <c r="AT168" s="83">
        <v>46165</v>
      </c>
      <c r="AU168" s="53"/>
      <c r="AV168" s="53"/>
    </row>
    <row r="169" spans="3:48" ht="14.25" hidden="1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9"/>
        <v>2</v>
      </c>
      <c r="M169" s="26">
        <f t="shared" si="10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67" t="e">
        <f>SUMIFS([1]Up!$J:$J,[1]Up!$D:$D,D169)</f>
        <v>#VALUE!</v>
      </c>
      <c r="AL169" s="82"/>
      <c r="AM169" s="82" t="str">
        <f t="shared" si="11"/>
        <v>PL6</v>
      </c>
      <c r="AN169" s="53" t="str">
        <f t="shared" si="12"/>
        <v/>
      </c>
      <c r="AO169" s="53" t="s">
        <v>61</v>
      </c>
      <c r="AP169" s="84" t="s">
        <v>2703</v>
      </c>
      <c r="AQ169" s="53"/>
      <c r="AR169" s="53" t="s">
        <v>2704</v>
      </c>
      <c r="AS169" s="53">
        <v>2</v>
      </c>
      <c r="AT169" s="83">
        <v>46165</v>
      </c>
      <c r="AU169" s="53"/>
      <c r="AV169" s="53"/>
    </row>
    <row r="170" spans="3:48" ht="14.25" hidden="1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9"/>
        <v>1</v>
      </c>
      <c r="M170" s="26">
        <f t="shared" si="10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67" t="e">
        <f>SUMIFS([1]Up!$J:$J,[1]Up!$D:$D,D170)</f>
        <v>#VALUE!</v>
      </c>
      <c r="AL170" s="82"/>
      <c r="AM170" s="82" t="str">
        <f t="shared" si="11"/>
        <v/>
      </c>
      <c r="AN170" s="53" t="str">
        <f t="shared" si="12"/>
        <v/>
      </c>
      <c r="AO170" s="53" t="s">
        <v>50</v>
      </c>
      <c r="AP170" s="84" t="s">
        <v>2639</v>
      </c>
      <c r="AQ170" s="53"/>
      <c r="AR170" s="53" t="s">
        <v>2640</v>
      </c>
      <c r="AS170" s="53">
        <v>1</v>
      </c>
      <c r="AT170" s="83">
        <v>46151</v>
      </c>
      <c r="AU170" s="53"/>
      <c r="AV170" s="53"/>
    </row>
    <row r="171" spans="3:48" ht="14.25" hidden="1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9"/>
        <v>4</v>
      </c>
      <c r="M171" s="26">
        <f t="shared" si="10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67" t="e">
        <f>SUMIFS([1]Up!$J:$J,[1]Up!$D:$D,D171)</f>
        <v>#VALUE!</v>
      </c>
      <c r="AL171" s="82"/>
      <c r="AM171" s="82" t="str">
        <f t="shared" si="11"/>
        <v/>
      </c>
      <c r="AN171" s="53" t="str">
        <f t="shared" si="12"/>
        <v/>
      </c>
      <c r="AO171" s="53" t="s">
        <v>50</v>
      </c>
      <c r="AP171" s="84" t="s">
        <v>2634</v>
      </c>
      <c r="AQ171" s="53"/>
      <c r="AR171" s="53" t="s">
        <v>2635</v>
      </c>
      <c r="AS171" s="53">
        <v>4</v>
      </c>
      <c r="AT171" s="83">
        <v>46151</v>
      </c>
      <c r="AU171" s="53"/>
      <c r="AV171" s="53"/>
    </row>
    <row r="172" spans="3:48" ht="14.25" hidden="1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9"/>
        <v>4</v>
      </c>
      <c r="M172" s="26">
        <f t="shared" si="10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67" t="e">
        <f>SUMIFS([1]Up!$J:$J,[1]Up!$D:$D,D172)</f>
        <v>#VALUE!</v>
      </c>
      <c r="AL172" s="82"/>
      <c r="AM172" s="82" t="str">
        <f t="shared" si="11"/>
        <v/>
      </c>
      <c r="AN172" s="53" t="str">
        <f t="shared" si="12"/>
        <v/>
      </c>
      <c r="AO172" s="53" t="s">
        <v>50</v>
      </c>
      <c r="AP172" s="84" t="s">
        <v>2634</v>
      </c>
      <c r="AQ172" s="53"/>
      <c r="AR172" s="53" t="s">
        <v>2635</v>
      </c>
      <c r="AS172" s="53">
        <v>4</v>
      </c>
      <c r="AT172" s="83">
        <v>46151</v>
      </c>
      <c r="AU172" s="53"/>
      <c r="AV172" s="53"/>
    </row>
    <row r="173" spans="3:48" ht="14.25" hidden="1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9"/>
        <v>0</v>
      </c>
      <c r="M173" s="26">
        <f t="shared" si="10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67" t="e">
        <f>SUMIFS([1]Up!$J:$J,[1]Up!$D:$D,D173)</f>
        <v>#VALUE!</v>
      </c>
      <c r="AL173" s="82"/>
      <c r="AM173" s="82" t="str">
        <f t="shared" si="11"/>
        <v/>
      </c>
      <c r="AN173" s="53" t="str">
        <f t="shared" si="12"/>
        <v/>
      </c>
      <c r="AO173" s="53" t="s">
        <v>75</v>
      </c>
      <c r="AP173" s="84"/>
      <c r="AQ173" s="53"/>
      <c r="AR173" s="53"/>
      <c r="AS173" s="53"/>
      <c r="AT173" s="83"/>
      <c r="AU173" s="53"/>
      <c r="AV173" s="53"/>
    </row>
    <row r="174" spans="3:48" ht="14.25" hidden="1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9"/>
        <v>9</v>
      </c>
      <c r="M174" s="26">
        <f t="shared" si="10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67" t="e">
        <f>SUMIFS([1]Up!$J:$J,[1]Up!$D:$D,D174)</f>
        <v>#VALUE!</v>
      </c>
      <c r="AL174" s="82"/>
      <c r="AM174" s="82" t="str">
        <f t="shared" si="11"/>
        <v>PL12</v>
      </c>
      <c r="AN174" s="53" t="str">
        <f t="shared" si="12"/>
        <v/>
      </c>
      <c r="AO174" s="53" t="s">
        <v>50</v>
      </c>
      <c r="AP174" s="84" t="s">
        <v>2647</v>
      </c>
      <c r="AQ174" s="53"/>
      <c r="AR174" s="53" t="s">
        <v>2648</v>
      </c>
      <c r="AS174" s="53">
        <v>9</v>
      </c>
      <c r="AT174" s="83">
        <v>46151</v>
      </c>
      <c r="AU174" s="53"/>
      <c r="AV174" s="53"/>
    </row>
    <row r="175" spans="3:48" ht="14.25" hidden="1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9"/>
        <v>36</v>
      </c>
      <c r="M175" s="26">
        <f t="shared" si="10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67" t="e">
        <f>SUMIFS([1]Up!$J:$J,[1]Up!$D:$D,D175)</f>
        <v>#VALUE!</v>
      </c>
      <c r="AL175" s="82"/>
      <c r="AM175" s="82" t="str">
        <f t="shared" si="11"/>
        <v>PL6</v>
      </c>
      <c r="AN175" s="53" t="str">
        <f t="shared" si="12"/>
        <v/>
      </c>
      <c r="AO175" s="53" t="s">
        <v>50</v>
      </c>
      <c r="AP175" s="84" t="s">
        <v>2652</v>
      </c>
      <c r="AQ175" s="53"/>
      <c r="AR175" s="53" t="s">
        <v>2653</v>
      </c>
      <c r="AS175" s="53">
        <v>36</v>
      </c>
      <c r="AT175" s="83">
        <v>46151</v>
      </c>
      <c r="AU175" s="53"/>
      <c r="AV175" s="53"/>
    </row>
    <row r="176" spans="3:48" ht="14.25" hidden="1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9"/>
        <v>9</v>
      </c>
      <c r="M176" s="26">
        <f t="shared" si="10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67" t="e">
        <f>SUMIFS([1]Up!$J:$J,[1]Up!$D:$D,D176)</f>
        <v>#VALUE!</v>
      </c>
      <c r="AL176" s="82"/>
      <c r="AM176" s="82" t="str">
        <f t="shared" si="11"/>
        <v>PL12</v>
      </c>
      <c r="AN176" s="53" t="str">
        <f t="shared" si="12"/>
        <v/>
      </c>
      <c r="AO176" s="53" t="s">
        <v>50</v>
      </c>
      <c r="AP176" s="84" t="s">
        <v>2647</v>
      </c>
      <c r="AQ176" s="53"/>
      <c r="AR176" s="53" t="s">
        <v>2648</v>
      </c>
      <c r="AS176" s="53">
        <v>9</v>
      </c>
      <c r="AT176" s="83">
        <v>46151</v>
      </c>
      <c r="AU176" s="53"/>
      <c r="AV176" s="53"/>
    </row>
    <row r="177" spans="3:48" ht="14.25" hidden="1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9"/>
        <v>1</v>
      </c>
      <c r="M177" s="26">
        <f t="shared" si="10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67" t="e">
        <f>SUMIFS([1]Up!$J:$J,[1]Up!$D:$D,D177)</f>
        <v>#VALUE!</v>
      </c>
      <c r="AL177" s="82" t="s">
        <v>82</v>
      </c>
      <c r="AM177" s="82" t="str">
        <f t="shared" si="11"/>
        <v>PL3</v>
      </c>
      <c r="AN177" s="53" t="str">
        <f t="shared" si="12"/>
        <v>Thừa 1</v>
      </c>
      <c r="AO177" s="53" t="s">
        <v>61</v>
      </c>
      <c r="AP177" s="84"/>
      <c r="AQ177" s="53"/>
      <c r="AR177" s="53" t="s">
        <v>1681</v>
      </c>
      <c r="AS177" s="53">
        <v>1</v>
      </c>
      <c r="AT177" s="83"/>
      <c r="AU177" s="53"/>
      <c r="AV177" s="53"/>
    </row>
    <row r="178" spans="3:48" ht="14.25" hidden="1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9"/>
        <v>1</v>
      </c>
      <c r="M178" s="26">
        <f t="shared" si="10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67" t="e">
        <f>SUMIFS([1]Up!$J:$J,[1]Up!$D:$D,D178)</f>
        <v>#VALUE!</v>
      </c>
      <c r="AL178" s="82" t="s">
        <v>82</v>
      </c>
      <c r="AM178" s="82" t="str">
        <f t="shared" si="11"/>
        <v>PL3</v>
      </c>
      <c r="AN178" s="53" t="str">
        <f t="shared" si="12"/>
        <v>Thừa 1</v>
      </c>
      <c r="AO178" s="53" t="s">
        <v>61</v>
      </c>
      <c r="AP178" s="84"/>
      <c r="AQ178" s="53"/>
      <c r="AR178" s="53" t="s">
        <v>1681</v>
      </c>
      <c r="AS178" s="53">
        <v>1</v>
      </c>
      <c r="AT178" s="83"/>
      <c r="AU178" s="53"/>
      <c r="AV178" s="53"/>
    </row>
    <row r="179" spans="3:48" ht="14.25" hidden="1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9"/>
        <v>1</v>
      </c>
      <c r="M179" s="26">
        <f t="shared" si="10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67" t="e">
        <f>SUMIFS([1]Up!$J:$J,[1]Up!$D:$D,D179)</f>
        <v>#VALUE!</v>
      </c>
      <c r="AL179" s="82" t="s">
        <v>4093</v>
      </c>
      <c r="AM179" s="82" t="str">
        <f t="shared" si="11"/>
        <v>PL3</v>
      </c>
      <c r="AN179" s="53" t="str">
        <f t="shared" si="12"/>
        <v>Thừa 0.5</v>
      </c>
      <c r="AO179" s="53" t="s">
        <v>61</v>
      </c>
      <c r="AP179" s="84"/>
      <c r="AQ179" s="53"/>
      <c r="AR179" s="53" t="s">
        <v>1681</v>
      </c>
      <c r="AS179" s="53">
        <v>1</v>
      </c>
      <c r="AT179" s="83"/>
      <c r="AU179" s="53"/>
      <c r="AV179" s="53"/>
    </row>
    <row r="180" spans="3:48" ht="14.25" hidden="1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9"/>
        <v>4</v>
      </c>
      <c r="M180" s="26">
        <f t="shared" si="10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67" t="e">
        <f>SUMIFS([1]Up!$J:$J,[1]Up!$D:$D,D180)</f>
        <v>#VALUE!</v>
      </c>
      <c r="AL180" s="82"/>
      <c r="AM180" s="82" t="str">
        <f t="shared" si="11"/>
        <v>PL6</v>
      </c>
      <c r="AN180" s="53" t="str">
        <f t="shared" si="12"/>
        <v/>
      </c>
      <c r="AO180" s="53" t="s">
        <v>61</v>
      </c>
      <c r="AP180" s="84" t="s">
        <v>2652</v>
      </c>
      <c r="AQ180" s="53"/>
      <c r="AR180" s="53" t="s">
        <v>2653</v>
      </c>
      <c r="AS180" s="53">
        <v>4</v>
      </c>
      <c r="AT180" s="83">
        <v>46151</v>
      </c>
      <c r="AU180" s="53"/>
      <c r="AV180" s="53"/>
    </row>
    <row r="181" spans="3:48" ht="14.25" hidden="1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9"/>
        <v>2</v>
      </c>
      <c r="M181" s="26">
        <f t="shared" si="10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67" t="e">
        <f>SUMIFS([1]Up!$J:$J,[1]Up!$D:$D,D181)</f>
        <v>#VALUE!</v>
      </c>
      <c r="AL181" s="82"/>
      <c r="AM181" s="82" t="str">
        <f t="shared" si="11"/>
        <v>PL25</v>
      </c>
      <c r="AN181" s="53" t="str">
        <f t="shared" si="12"/>
        <v/>
      </c>
      <c r="AO181" s="53" t="s">
        <v>61</v>
      </c>
      <c r="AP181" s="84" t="s">
        <v>2662</v>
      </c>
      <c r="AQ181" s="53"/>
      <c r="AR181" s="53" t="s">
        <v>2663</v>
      </c>
      <c r="AS181" s="53">
        <v>2</v>
      </c>
      <c r="AT181" s="83">
        <v>46151</v>
      </c>
      <c r="AU181" s="53"/>
      <c r="AV181" s="53"/>
    </row>
    <row r="182" spans="3:48" ht="14.25" hidden="1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9"/>
        <v>0</v>
      </c>
      <c r="M182" s="26">
        <f t="shared" si="10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67" t="e">
        <f>SUMIFS([1]Up!$J:$J,[1]Up!$D:$D,D182)</f>
        <v>#VALUE!</v>
      </c>
      <c r="AL182" s="82"/>
      <c r="AM182" s="82" t="str">
        <f t="shared" si="11"/>
        <v/>
      </c>
      <c r="AN182" s="53" t="str">
        <f t="shared" si="12"/>
        <v/>
      </c>
      <c r="AO182" s="53" t="s">
        <v>75</v>
      </c>
      <c r="AP182" s="84"/>
      <c r="AQ182" s="53"/>
      <c r="AR182" s="53"/>
      <c r="AS182" s="53"/>
      <c r="AT182" s="83"/>
      <c r="AU182" s="53"/>
      <c r="AV182" s="53"/>
    </row>
    <row r="183" spans="3:48" ht="14.25" hidden="1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9"/>
        <v>28</v>
      </c>
      <c r="M183" s="26">
        <f t="shared" si="10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67" t="e">
        <f>SUMIFS([1]Up!$J:$J,[1]Up!$D:$D,D183)</f>
        <v>#VALUE!</v>
      </c>
      <c r="AL183" s="82"/>
      <c r="AM183" s="82" t="str">
        <f t="shared" si="11"/>
        <v/>
      </c>
      <c r="AN183" s="53" t="str">
        <f t="shared" si="12"/>
        <v/>
      </c>
      <c r="AO183" s="53" t="s">
        <v>75</v>
      </c>
      <c r="AP183" s="84"/>
      <c r="AQ183" s="53"/>
      <c r="AR183" s="53"/>
      <c r="AS183" s="53"/>
      <c r="AT183" s="83"/>
      <c r="AU183" s="53"/>
      <c r="AV183" s="53"/>
    </row>
    <row r="184" spans="3:48" ht="14.25" hidden="1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9"/>
        <v>140</v>
      </c>
      <c r="M184" s="26">
        <f t="shared" si="10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67" t="e">
        <f>SUMIFS([1]Up!$J:$J,[1]Up!$D:$D,D184)</f>
        <v>#VALUE!</v>
      </c>
      <c r="AL184" s="82"/>
      <c r="AM184" s="82" t="str">
        <f t="shared" si="11"/>
        <v/>
      </c>
      <c r="AN184" s="53" t="str">
        <f t="shared" si="12"/>
        <v/>
      </c>
      <c r="AO184" s="53" t="s">
        <v>75</v>
      </c>
      <c r="AP184" s="84"/>
      <c r="AQ184" s="53"/>
      <c r="AR184" s="53"/>
      <c r="AS184" s="53"/>
      <c r="AT184" s="83"/>
      <c r="AU184" s="53"/>
      <c r="AV184" s="53"/>
    </row>
    <row r="185" spans="3:48" ht="14.25" hidden="1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9"/>
        <v>0</v>
      </c>
      <c r="M185" s="26">
        <f t="shared" si="10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67" t="e">
        <f>SUMIFS([1]Up!$J:$J,[1]Up!$D:$D,D185)</f>
        <v>#VALUE!</v>
      </c>
      <c r="AL185" s="82"/>
      <c r="AM185" s="82" t="str">
        <f t="shared" si="11"/>
        <v/>
      </c>
      <c r="AN185" s="53" t="str">
        <f t="shared" si="12"/>
        <v/>
      </c>
      <c r="AO185" s="53" t="s">
        <v>75</v>
      </c>
      <c r="AP185" s="84"/>
      <c r="AQ185" s="53"/>
      <c r="AR185" s="53"/>
      <c r="AS185" s="53"/>
      <c r="AT185" s="83"/>
      <c r="AU185" s="53"/>
      <c r="AV185" s="53"/>
    </row>
    <row r="186" spans="3:48" ht="14.25" hidden="1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9"/>
        <v>9</v>
      </c>
      <c r="M186" s="26">
        <f t="shared" si="10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67" t="e">
        <f>SUMIFS([1]Up!$J:$J,[1]Up!$D:$D,D186)</f>
        <v>#VALUE!</v>
      </c>
      <c r="AL186" s="82"/>
      <c r="AM186" s="82" t="str">
        <f t="shared" si="11"/>
        <v>PL12</v>
      </c>
      <c r="AN186" s="53" t="str">
        <f t="shared" si="12"/>
        <v/>
      </c>
      <c r="AO186" s="53" t="s">
        <v>50</v>
      </c>
      <c r="AP186" s="84" t="s">
        <v>2647</v>
      </c>
      <c r="AQ186" s="53"/>
      <c r="AR186" s="53" t="s">
        <v>2648</v>
      </c>
      <c r="AS186" s="53">
        <v>9</v>
      </c>
      <c r="AT186" s="83">
        <v>46151</v>
      </c>
      <c r="AU186" s="53"/>
      <c r="AV186" s="53"/>
    </row>
    <row r="187" spans="3:48" ht="14.25" hidden="1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9"/>
        <v>9</v>
      </c>
      <c r="M187" s="26">
        <f t="shared" si="10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67" t="e">
        <f>SUMIFS([1]Up!$J:$J,[1]Up!$D:$D,D187)</f>
        <v>#VALUE!</v>
      </c>
      <c r="AL187" s="82"/>
      <c r="AM187" s="82" t="str">
        <f t="shared" si="11"/>
        <v>PL12</v>
      </c>
      <c r="AN187" s="53" t="str">
        <f t="shared" si="12"/>
        <v/>
      </c>
      <c r="AO187" s="53" t="s">
        <v>50</v>
      </c>
      <c r="AP187" s="84" t="s">
        <v>2647</v>
      </c>
      <c r="AQ187" s="53"/>
      <c r="AR187" s="53" t="s">
        <v>2648</v>
      </c>
      <c r="AS187" s="53">
        <v>9</v>
      </c>
      <c r="AT187" s="83">
        <v>46151</v>
      </c>
      <c r="AU187" s="53"/>
      <c r="AV187" s="53"/>
    </row>
    <row r="188" spans="3:48" ht="14.25" hidden="1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9"/>
        <v>1</v>
      </c>
      <c r="M188" s="26">
        <f t="shared" si="10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67" t="e">
        <f>SUMIFS([1]Up!$J:$J,[1]Up!$D:$D,D188)</f>
        <v>#VALUE!</v>
      </c>
      <c r="AL188" s="82"/>
      <c r="AM188" s="82" t="str">
        <f t="shared" si="11"/>
        <v>PL6</v>
      </c>
      <c r="AN188" s="53" t="str">
        <f t="shared" si="12"/>
        <v/>
      </c>
      <c r="AO188" s="53" t="s">
        <v>50</v>
      </c>
      <c r="AP188" s="84" t="s">
        <v>2652</v>
      </c>
      <c r="AQ188" s="53"/>
      <c r="AR188" s="53" t="s">
        <v>2653</v>
      </c>
      <c r="AS188" s="53">
        <v>1</v>
      </c>
      <c r="AT188" s="83">
        <v>46151</v>
      </c>
      <c r="AU188" s="53"/>
      <c r="AV188" s="53"/>
    </row>
    <row r="189" spans="3:48" ht="14.25" hidden="1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9"/>
        <v>9</v>
      </c>
      <c r="M189" s="26">
        <f t="shared" si="10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67" t="e">
        <f>SUMIFS([1]Up!$J:$J,[1]Up!$D:$D,D189)</f>
        <v>#VALUE!</v>
      </c>
      <c r="AL189" s="82"/>
      <c r="AM189" s="82" t="str">
        <f t="shared" si="11"/>
        <v>PL12</v>
      </c>
      <c r="AN189" s="53" t="str">
        <f t="shared" si="12"/>
        <v/>
      </c>
      <c r="AO189" s="53" t="s">
        <v>50</v>
      </c>
      <c r="AP189" s="84" t="s">
        <v>2680</v>
      </c>
      <c r="AQ189" s="53"/>
      <c r="AR189" s="53" t="s">
        <v>2681</v>
      </c>
      <c r="AS189" s="53">
        <v>9</v>
      </c>
      <c r="AT189" s="83">
        <v>46151</v>
      </c>
      <c r="AU189" s="53"/>
      <c r="AV189" s="53"/>
    </row>
    <row r="190" spans="3:48" ht="14.25" hidden="1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9"/>
        <v>0</v>
      </c>
      <c r="M190" s="26">
        <f t="shared" si="10"/>
        <v>2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67" t="e">
        <f>SUMIFS([1]Up!$J:$J,[1]Up!$D:$D,D190)</f>
        <v>#VALUE!</v>
      </c>
      <c r="AL190" s="82"/>
      <c r="AM190" s="82" t="str">
        <f t="shared" si="11"/>
        <v>PL6</v>
      </c>
      <c r="AN190" s="53" t="str">
        <f t="shared" si="12"/>
        <v/>
      </c>
      <c r="AO190" s="53" t="s">
        <v>61</v>
      </c>
      <c r="AP190" s="84" t="s">
        <v>2652</v>
      </c>
      <c r="AQ190" s="53"/>
      <c r="AR190" s="53" t="s">
        <v>2653</v>
      </c>
      <c r="AS190" s="53">
        <v>2</v>
      </c>
      <c r="AT190" s="83">
        <v>46151</v>
      </c>
      <c r="AU190" s="53"/>
      <c r="AV190" s="53"/>
    </row>
    <row r="191" spans="3:48" ht="14.25" hidden="1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9"/>
        <v>0</v>
      </c>
      <c r="M191" s="26">
        <f t="shared" si="10"/>
        <v>1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67" t="e">
        <f>SUMIFS([1]Up!$J:$J,[1]Up!$D:$D,D191)</f>
        <v>#VALUE!</v>
      </c>
      <c r="AL191" s="82"/>
      <c r="AM191" s="82" t="str">
        <f t="shared" si="11"/>
        <v>PL6</v>
      </c>
      <c r="AN191" s="53" t="str">
        <f t="shared" si="12"/>
        <v/>
      </c>
      <c r="AO191" s="53" t="s">
        <v>61</v>
      </c>
      <c r="AP191" s="84"/>
      <c r="AQ191" s="53"/>
      <c r="AR191" s="53" t="s">
        <v>1681</v>
      </c>
      <c r="AS191" s="53">
        <v>1</v>
      </c>
      <c r="AT191" s="83"/>
      <c r="AU191" s="53"/>
      <c r="AV191" s="53"/>
    </row>
    <row r="192" spans="3:48" ht="14.25" hidden="1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9"/>
        <v>2</v>
      </c>
      <c r="M192" s="26">
        <f t="shared" si="10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67" t="e">
        <f>SUMIFS([1]Up!$J:$J,[1]Up!$D:$D,D192)</f>
        <v>#VALUE!</v>
      </c>
      <c r="AL192" s="82"/>
      <c r="AM192" s="82" t="str">
        <f t="shared" si="11"/>
        <v>PL3</v>
      </c>
      <c r="AN192" s="53" t="str">
        <f t="shared" si="12"/>
        <v/>
      </c>
      <c r="AO192" s="53" t="s">
        <v>61</v>
      </c>
      <c r="AP192" s="84" t="s">
        <v>2688</v>
      </c>
      <c r="AQ192" s="53"/>
      <c r="AR192" s="53" t="s">
        <v>2689</v>
      </c>
      <c r="AS192" s="53">
        <v>2</v>
      </c>
      <c r="AT192" s="83">
        <v>46151</v>
      </c>
      <c r="AU192" s="53"/>
      <c r="AV192" s="53"/>
    </row>
    <row r="193" spans="3:48" ht="14.25" hidden="1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9"/>
        <v>4</v>
      </c>
      <c r="M193" s="26">
        <f t="shared" si="10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67" t="e">
        <f>SUMIFS([1]Up!$J:$J,[1]Up!$D:$D,D193)</f>
        <v>#VALUE!</v>
      </c>
      <c r="AL193" s="82"/>
      <c r="AM193" s="82" t="str">
        <f t="shared" si="11"/>
        <v/>
      </c>
      <c r="AN193" s="53" t="str">
        <f t="shared" si="12"/>
        <v/>
      </c>
      <c r="AO193" s="53" t="s">
        <v>50</v>
      </c>
      <c r="AP193" s="84" t="s">
        <v>2691</v>
      </c>
      <c r="AQ193" s="53"/>
      <c r="AR193" s="53" t="s">
        <v>2692</v>
      </c>
      <c r="AS193" s="53">
        <v>4</v>
      </c>
      <c r="AT193" s="83">
        <v>46165</v>
      </c>
      <c r="AU193" s="53"/>
      <c r="AV193" s="53"/>
    </row>
    <row r="194" spans="3:48" ht="14.25" hidden="1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9"/>
        <v>4</v>
      </c>
      <c r="M194" s="26">
        <f t="shared" si="10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67" t="e">
        <f>SUMIFS([1]Up!$J:$J,[1]Up!$D:$D,D194)</f>
        <v>#VALUE!</v>
      </c>
      <c r="AL194" s="82"/>
      <c r="AM194" s="82" t="str">
        <f t="shared" si="11"/>
        <v/>
      </c>
      <c r="AN194" s="53" t="str">
        <f t="shared" si="12"/>
        <v/>
      </c>
      <c r="AO194" s="53" t="s">
        <v>50</v>
      </c>
      <c r="AP194" s="84" t="s">
        <v>2691</v>
      </c>
      <c r="AQ194" s="53"/>
      <c r="AR194" s="53" t="s">
        <v>2692</v>
      </c>
      <c r="AS194" s="53">
        <v>4</v>
      </c>
      <c r="AT194" s="83">
        <v>46165</v>
      </c>
      <c r="AU194" s="53"/>
      <c r="AV194" s="53"/>
    </row>
    <row r="195" spans="3:48" ht="14.25" hidden="1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9"/>
        <v>1</v>
      </c>
      <c r="M195" s="26">
        <f t="shared" si="10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67" t="e">
        <f>SUMIFS([1]Up!$J:$J,[1]Up!$D:$D,D195)</f>
        <v>#VALUE!</v>
      </c>
      <c r="AL195" s="82"/>
      <c r="AM195" s="82" t="str">
        <f t="shared" si="11"/>
        <v/>
      </c>
      <c r="AN195" s="53" t="str">
        <f t="shared" si="12"/>
        <v/>
      </c>
      <c r="AO195" s="53" t="s">
        <v>50</v>
      </c>
      <c r="AP195" s="84" t="s">
        <v>2639</v>
      </c>
      <c r="AQ195" s="53"/>
      <c r="AR195" s="53" t="s">
        <v>2695</v>
      </c>
      <c r="AS195" s="53">
        <v>1</v>
      </c>
      <c r="AT195" s="83">
        <v>46165</v>
      </c>
      <c r="AU195" s="53"/>
      <c r="AV195" s="53"/>
    </row>
    <row r="196" spans="3:48" ht="14.25" hidden="1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9"/>
        <v>0</v>
      </c>
      <c r="M196" s="26">
        <f t="shared" si="10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67" t="e">
        <f>SUMIFS([1]Up!$J:$J,[1]Up!$D:$D,D196)</f>
        <v>#VALUE!</v>
      </c>
      <c r="AL196" s="82"/>
      <c r="AM196" s="82" t="str">
        <f t="shared" si="11"/>
        <v/>
      </c>
      <c r="AN196" s="53" t="str">
        <f t="shared" si="12"/>
        <v/>
      </c>
      <c r="AO196" s="53" t="s">
        <v>75</v>
      </c>
      <c r="AP196" s="84"/>
      <c r="AQ196" s="53"/>
      <c r="AR196" s="53"/>
      <c r="AS196" s="53"/>
      <c r="AT196" s="83"/>
      <c r="AU196" s="53"/>
      <c r="AV196" s="53"/>
    </row>
    <row r="197" spans="3:48" ht="14.25" hidden="1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9"/>
        <v>9</v>
      </c>
      <c r="M197" s="26">
        <f t="shared" si="10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67" t="e">
        <f>SUMIFS([1]Up!$J:$J,[1]Up!$D:$D,D197)</f>
        <v>#VALUE!</v>
      </c>
      <c r="AL197" s="82"/>
      <c r="AM197" s="82" t="str">
        <f t="shared" si="11"/>
        <v>PL12</v>
      </c>
      <c r="AN197" s="53" t="str">
        <f t="shared" si="12"/>
        <v/>
      </c>
      <c r="AO197" s="53" t="s">
        <v>50</v>
      </c>
      <c r="AP197" s="84" t="s">
        <v>2699</v>
      </c>
      <c r="AQ197" s="53"/>
      <c r="AR197" s="53" t="s">
        <v>2700</v>
      </c>
      <c r="AS197" s="53">
        <v>9</v>
      </c>
      <c r="AT197" s="83">
        <v>46165</v>
      </c>
      <c r="AU197" s="53"/>
      <c r="AV197" s="53"/>
    </row>
    <row r="198" spans="3:48" ht="14.25" hidden="1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9"/>
        <v>36</v>
      </c>
      <c r="M198" s="26">
        <f t="shared" si="10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67" t="e">
        <f>SUMIFS([1]Up!$J:$J,[1]Up!$D:$D,D198)</f>
        <v>#VALUE!</v>
      </c>
      <c r="AL198" s="82"/>
      <c r="AM198" s="82" t="str">
        <f t="shared" si="11"/>
        <v>PL6</v>
      </c>
      <c r="AN198" s="53" t="str">
        <f t="shared" si="12"/>
        <v/>
      </c>
      <c r="AO198" s="53" t="s">
        <v>50</v>
      </c>
      <c r="AP198" s="84" t="s">
        <v>2703</v>
      </c>
      <c r="AQ198" s="53"/>
      <c r="AR198" s="53" t="s">
        <v>2704</v>
      </c>
      <c r="AS198" s="53">
        <v>36</v>
      </c>
      <c r="AT198" s="83">
        <v>46165</v>
      </c>
      <c r="AU198" s="53"/>
      <c r="AV198" s="53"/>
    </row>
    <row r="199" spans="3:48" ht="14.25" hidden="1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9"/>
        <v>9</v>
      </c>
      <c r="M199" s="26">
        <f t="shared" si="10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67" t="e">
        <f>SUMIFS([1]Up!$J:$J,[1]Up!$D:$D,D199)</f>
        <v>#VALUE!</v>
      </c>
      <c r="AL199" s="82"/>
      <c r="AM199" s="82" t="str">
        <f t="shared" si="11"/>
        <v>PL12</v>
      </c>
      <c r="AN199" s="53" t="str">
        <f t="shared" si="12"/>
        <v/>
      </c>
      <c r="AO199" s="53" t="s">
        <v>50</v>
      </c>
      <c r="AP199" s="84" t="s">
        <v>2699</v>
      </c>
      <c r="AQ199" s="53"/>
      <c r="AR199" s="53" t="s">
        <v>2700</v>
      </c>
      <c r="AS199" s="53">
        <v>9</v>
      </c>
      <c r="AT199" s="83">
        <v>46165</v>
      </c>
      <c r="AU199" s="53"/>
      <c r="AV199" s="53"/>
    </row>
    <row r="200" spans="3:48" ht="14.25" hidden="1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9"/>
        <v>1</v>
      </c>
      <c r="M200" s="26">
        <f t="shared" si="10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67" t="e">
        <f>SUMIFS([1]Up!$J:$J,[1]Up!$D:$D,D200)</f>
        <v>#VALUE!</v>
      </c>
      <c r="AL200" s="82" t="s">
        <v>82</v>
      </c>
      <c r="AM200" s="82" t="str">
        <f t="shared" si="11"/>
        <v>PL3</v>
      </c>
      <c r="AN200" s="53" t="str">
        <f t="shared" si="12"/>
        <v>Thừa 1</v>
      </c>
      <c r="AO200" s="53" t="s">
        <v>61</v>
      </c>
      <c r="AP200" s="84"/>
      <c r="AQ200" s="53"/>
      <c r="AR200" s="53" t="s">
        <v>1681</v>
      </c>
      <c r="AS200" s="53">
        <v>1</v>
      </c>
      <c r="AT200" s="83"/>
      <c r="AU200" s="53"/>
      <c r="AV200" s="53"/>
    </row>
    <row r="201" spans="3:48" ht="14.25" hidden="1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9"/>
        <v>1</v>
      </c>
      <c r="M201" s="26">
        <f t="shared" si="10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67" t="e">
        <f>SUMIFS([1]Up!$J:$J,[1]Up!$D:$D,D201)</f>
        <v>#VALUE!</v>
      </c>
      <c r="AL201" s="82" t="s">
        <v>4093</v>
      </c>
      <c r="AM201" s="82" t="str">
        <f t="shared" si="11"/>
        <v>PL3</v>
      </c>
      <c r="AN201" s="53" t="str">
        <f t="shared" si="12"/>
        <v>Thừa 0.5</v>
      </c>
      <c r="AO201" s="53" t="s">
        <v>61</v>
      </c>
      <c r="AP201" s="84"/>
      <c r="AQ201" s="53"/>
      <c r="AR201" s="53" t="s">
        <v>1681</v>
      </c>
      <c r="AS201" s="53">
        <v>1</v>
      </c>
      <c r="AT201" s="83"/>
      <c r="AU201" s="53"/>
      <c r="AV201" s="53"/>
    </row>
    <row r="202" spans="3:48" ht="14.25" hidden="1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9"/>
        <v>1</v>
      </c>
      <c r="M202" s="26">
        <f t="shared" si="10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67" t="e">
        <f>SUMIFS([1]Up!$J:$J,[1]Up!$D:$D,D202)</f>
        <v>#VALUE!</v>
      </c>
      <c r="AL202" s="82" t="s">
        <v>4093</v>
      </c>
      <c r="AM202" s="82" t="str">
        <f t="shared" si="11"/>
        <v>PL3</v>
      </c>
      <c r="AN202" s="53" t="str">
        <f t="shared" si="12"/>
        <v>Thừa 0.5</v>
      </c>
      <c r="AO202" s="53" t="s">
        <v>61</v>
      </c>
      <c r="AP202" s="84"/>
      <c r="AQ202" s="53"/>
      <c r="AR202" s="53" t="s">
        <v>1681</v>
      </c>
      <c r="AS202" s="53">
        <v>1</v>
      </c>
      <c r="AT202" s="83"/>
      <c r="AU202" s="53"/>
      <c r="AV202" s="53"/>
    </row>
    <row r="203" spans="3:48" ht="14.25" hidden="1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9"/>
        <v>4</v>
      </c>
      <c r="M203" s="26">
        <f t="shared" si="10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67" t="e">
        <f>SUMIFS([1]Up!$J:$J,[1]Up!$D:$D,D203)</f>
        <v>#VALUE!</v>
      </c>
      <c r="AL203" s="82"/>
      <c r="AM203" s="82" t="str">
        <f t="shared" si="11"/>
        <v>PL6</v>
      </c>
      <c r="AN203" s="53" t="str">
        <f t="shared" si="12"/>
        <v/>
      </c>
      <c r="AO203" s="53" t="s">
        <v>61</v>
      </c>
      <c r="AP203" s="84" t="s">
        <v>2703</v>
      </c>
      <c r="AQ203" s="53"/>
      <c r="AR203" s="53" t="s">
        <v>2704</v>
      </c>
      <c r="AS203" s="53">
        <v>4</v>
      </c>
      <c r="AT203" s="83">
        <v>46165</v>
      </c>
      <c r="AU203" s="53"/>
      <c r="AV203" s="53"/>
    </row>
    <row r="204" spans="3:48" ht="14.25" hidden="1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9"/>
        <v>0</v>
      </c>
      <c r="M204" s="26">
        <f t="shared" si="10"/>
        <v>2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67" t="e">
        <f>SUMIFS([1]Up!$J:$J,[1]Up!$D:$D,D204)</f>
        <v>#VALUE!</v>
      </c>
      <c r="AL204" s="82"/>
      <c r="AM204" s="82" t="str">
        <f t="shared" si="11"/>
        <v>PL19</v>
      </c>
      <c r="AN204" s="53" t="str">
        <f t="shared" si="12"/>
        <v/>
      </c>
      <c r="AO204" s="53" t="s">
        <v>61</v>
      </c>
      <c r="AP204" s="84" t="s">
        <v>2711</v>
      </c>
      <c r="AQ204" s="53"/>
      <c r="AR204" s="53" t="s">
        <v>2712</v>
      </c>
      <c r="AS204" s="53">
        <v>2</v>
      </c>
      <c r="AT204" s="83">
        <v>46165</v>
      </c>
      <c r="AU204" s="53"/>
      <c r="AV204" s="53"/>
    </row>
    <row r="205" spans="3:48" ht="14.25" hidden="1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9"/>
        <v>0</v>
      </c>
      <c r="M205" s="26">
        <f t="shared" si="10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67" t="e">
        <f>SUMIFS([1]Up!$J:$J,[1]Up!$D:$D,D205)</f>
        <v>#VALUE!</v>
      </c>
      <c r="AL205" s="82"/>
      <c r="AM205" s="82" t="str">
        <f t="shared" si="11"/>
        <v/>
      </c>
      <c r="AN205" s="53" t="str">
        <f t="shared" si="12"/>
        <v/>
      </c>
      <c r="AO205" s="53" t="s">
        <v>75</v>
      </c>
      <c r="AP205" s="84"/>
      <c r="AQ205" s="53"/>
      <c r="AR205" s="53"/>
      <c r="AS205" s="53"/>
      <c r="AT205" s="83"/>
      <c r="AU205" s="53"/>
      <c r="AV205" s="53"/>
    </row>
    <row r="206" spans="3:48" ht="14.25" hidden="1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9"/>
        <v>28</v>
      </c>
      <c r="M206" s="26">
        <f t="shared" si="10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67" t="e">
        <f>SUMIFS([1]Up!$J:$J,[1]Up!$D:$D,D206)</f>
        <v>#VALUE!</v>
      </c>
      <c r="AL206" s="82"/>
      <c r="AM206" s="82" t="str">
        <f t="shared" si="11"/>
        <v/>
      </c>
      <c r="AN206" s="53" t="str">
        <f t="shared" si="12"/>
        <v>Thừa 15</v>
      </c>
      <c r="AO206" s="53" t="s">
        <v>75</v>
      </c>
      <c r="AP206" s="84"/>
      <c r="AQ206" s="53"/>
      <c r="AR206" s="53"/>
      <c r="AS206" s="53"/>
      <c r="AT206" s="83"/>
      <c r="AU206" s="53"/>
      <c r="AV206" s="53"/>
    </row>
    <row r="207" spans="3:48" ht="14.25" hidden="1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9"/>
        <v>28</v>
      </c>
      <c r="M207" s="26">
        <f t="shared" si="10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67" t="e">
        <f>SUMIFS([1]Up!$J:$J,[1]Up!$D:$D,D207)</f>
        <v>#VALUE!</v>
      </c>
      <c r="AL207" s="82"/>
      <c r="AM207" s="82" t="str">
        <f t="shared" si="11"/>
        <v/>
      </c>
      <c r="AN207" s="53" t="str">
        <f t="shared" si="12"/>
        <v/>
      </c>
      <c r="AO207" s="53" t="s">
        <v>75</v>
      </c>
      <c r="AP207" s="84"/>
      <c r="AQ207" s="53"/>
      <c r="AR207" s="53"/>
      <c r="AS207" s="53"/>
      <c r="AT207" s="83"/>
      <c r="AU207" s="53"/>
      <c r="AV207" s="53"/>
    </row>
    <row r="208" spans="3:48" ht="14.25" hidden="1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9"/>
        <v>112</v>
      </c>
      <c r="M208" s="26">
        <f t="shared" si="10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67" t="e">
        <f>SUMIFS([1]Up!$J:$J,[1]Up!$D:$D,D208)</f>
        <v>#VALUE!</v>
      </c>
      <c r="AL208" s="82"/>
      <c r="AM208" s="82" t="str">
        <f t="shared" si="11"/>
        <v/>
      </c>
      <c r="AN208" s="53" t="str">
        <f t="shared" si="12"/>
        <v>Thừa 28</v>
      </c>
      <c r="AO208" s="53" t="s">
        <v>75</v>
      </c>
      <c r="AP208" s="84"/>
      <c r="AQ208" s="53"/>
      <c r="AR208" s="53"/>
      <c r="AS208" s="53"/>
      <c r="AT208" s="83"/>
      <c r="AU208" s="53"/>
      <c r="AV208" s="53"/>
    </row>
    <row r="209" spans="3:48" ht="14.25" hidden="1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9"/>
        <v>0</v>
      </c>
      <c r="M209" s="26">
        <f t="shared" si="10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67" t="e">
        <f>SUMIFS([1]Up!$J:$J,[1]Up!$D:$D,D209)</f>
        <v>#VALUE!</v>
      </c>
      <c r="AL209" s="82"/>
      <c r="AM209" s="82" t="str">
        <f t="shared" si="11"/>
        <v/>
      </c>
      <c r="AN209" s="53" t="str">
        <f t="shared" si="12"/>
        <v/>
      </c>
      <c r="AO209" s="53" t="s">
        <v>75</v>
      </c>
      <c r="AP209" s="84"/>
      <c r="AQ209" s="53"/>
      <c r="AR209" s="53"/>
      <c r="AS209" s="53"/>
      <c r="AT209" s="83"/>
      <c r="AU209" s="53"/>
      <c r="AV209" s="53"/>
    </row>
    <row r="210" spans="3:48" ht="14.25" hidden="1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9"/>
        <v>1</v>
      </c>
      <c r="M210" s="26">
        <f t="shared" si="10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67" t="e">
        <f>SUMIFS([1]Up!$J:$J,[1]Up!$D:$D,D210)</f>
        <v>#VALUE!</v>
      </c>
      <c r="AL210" s="82"/>
      <c r="AM210" s="82" t="str">
        <f t="shared" si="11"/>
        <v>PL6</v>
      </c>
      <c r="AN210" s="53" t="str">
        <f t="shared" si="12"/>
        <v/>
      </c>
      <c r="AO210" s="53" t="s">
        <v>50</v>
      </c>
      <c r="AP210" s="84" t="s">
        <v>2703</v>
      </c>
      <c r="AQ210" s="53"/>
      <c r="AR210" s="53" t="s">
        <v>2704</v>
      </c>
      <c r="AS210" s="53">
        <v>1</v>
      </c>
      <c r="AT210" s="83">
        <v>46165</v>
      </c>
      <c r="AU210" s="53"/>
      <c r="AV210" s="53"/>
    </row>
    <row r="211" spans="3:48" ht="14.25" hidden="1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9"/>
        <v>9</v>
      </c>
      <c r="M211" s="26">
        <f t="shared" si="10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67" t="e">
        <f>SUMIFS([1]Up!$J:$J,[1]Up!$D:$D,D211)</f>
        <v>#VALUE!</v>
      </c>
      <c r="AL211" s="82"/>
      <c r="AM211" s="82" t="str">
        <f t="shared" si="11"/>
        <v>PL12</v>
      </c>
      <c r="AN211" s="53" t="str">
        <f t="shared" si="12"/>
        <v/>
      </c>
      <c r="AO211" s="53" t="s">
        <v>50</v>
      </c>
      <c r="AP211" s="84" t="s">
        <v>2699</v>
      </c>
      <c r="AQ211" s="53"/>
      <c r="AR211" s="53" t="s">
        <v>2700</v>
      </c>
      <c r="AS211" s="53">
        <v>9</v>
      </c>
      <c r="AT211" s="83">
        <v>46165</v>
      </c>
      <c r="AU211" s="53"/>
      <c r="AV211" s="53"/>
    </row>
    <row r="212" spans="3:48" ht="14.25" hidden="1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9"/>
        <v>9</v>
      </c>
      <c r="M212" s="26">
        <f t="shared" si="10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67" t="e">
        <f>SUMIFS([1]Up!$J:$J,[1]Up!$D:$D,D212)</f>
        <v>#VALUE!</v>
      </c>
      <c r="AL212" s="82"/>
      <c r="AM212" s="82" t="str">
        <f t="shared" si="11"/>
        <v>PL12</v>
      </c>
      <c r="AN212" s="53" t="str">
        <f t="shared" si="12"/>
        <v/>
      </c>
      <c r="AO212" s="53" t="s">
        <v>50</v>
      </c>
      <c r="AP212" s="84" t="s">
        <v>2699</v>
      </c>
      <c r="AQ212" s="53"/>
      <c r="AR212" s="53" t="s">
        <v>2700</v>
      </c>
      <c r="AS212" s="53">
        <v>9</v>
      </c>
      <c r="AT212" s="83">
        <v>46165</v>
      </c>
      <c r="AU212" s="53"/>
      <c r="AV212" s="53"/>
    </row>
    <row r="213" spans="3:48" ht="14.25" hidden="1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9"/>
        <v>9</v>
      </c>
      <c r="M213" s="26">
        <f t="shared" si="10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67" t="e">
        <f>SUMIFS([1]Up!$J:$J,[1]Up!$D:$D,D213)</f>
        <v>#VALUE!</v>
      </c>
      <c r="AL213" s="82"/>
      <c r="AM213" s="82" t="str">
        <f t="shared" si="11"/>
        <v>PL12</v>
      </c>
      <c r="AN213" s="53" t="str">
        <f t="shared" si="12"/>
        <v/>
      </c>
      <c r="AO213" s="53" t="s">
        <v>50</v>
      </c>
      <c r="AP213" s="84" t="s">
        <v>2722</v>
      </c>
      <c r="AQ213" s="53"/>
      <c r="AR213" s="53" t="s">
        <v>2723</v>
      </c>
      <c r="AS213" s="53">
        <v>9</v>
      </c>
      <c r="AT213" s="83">
        <v>46165</v>
      </c>
      <c r="AU213" s="53"/>
      <c r="AV213" s="53"/>
    </row>
    <row r="214" spans="3:48" ht="14.25" hidden="1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9"/>
        <v>1</v>
      </c>
      <c r="M214" s="26">
        <f t="shared" si="10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67" t="e">
        <f>SUMIFS([1]Up!$J:$J,[1]Up!$D:$D,D214)</f>
        <v>#VALUE!</v>
      </c>
      <c r="AL214" s="82" t="s">
        <v>82</v>
      </c>
      <c r="AM214" s="82" t="str">
        <f t="shared" si="11"/>
        <v>PL6</v>
      </c>
      <c r="AN214" s="53" t="str">
        <f t="shared" si="12"/>
        <v>Thừa 1</v>
      </c>
      <c r="AO214" s="53" t="s">
        <v>61</v>
      </c>
      <c r="AP214" s="84"/>
      <c r="AQ214" s="53"/>
      <c r="AR214" s="53" t="s">
        <v>1681</v>
      </c>
      <c r="AS214" s="53">
        <v>1</v>
      </c>
      <c r="AT214" s="83"/>
      <c r="AU214" s="53"/>
      <c r="AV214" s="53"/>
    </row>
    <row r="215" spans="3:48" ht="14.25" hidden="1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9"/>
        <v>2</v>
      </c>
      <c r="M215" s="26">
        <f t="shared" si="10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67" t="e">
        <f>SUMIFS([1]Up!$J:$J,[1]Up!$D:$D,D215)</f>
        <v>#VALUE!</v>
      </c>
      <c r="AL215" s="82"/>
      <c r="AM215" s="82" t="str">
        <f t="shared" si="11"/>
        <v>PL3</v>
      </c>
      <c r="AN215" s="53" t="str">
        <f t="shared" si="12"/>
        <v/>
      </c>
      <c r="AO215" s="53" t="s">
        <v>61</v>
      </c>
      <c r="AP215" s="84" t="s">
        <v>2726</v>
      </c>
      <c r="AQ215" s="53"/>
      <c r="AR215" s="53" t="s">
        <v>2727</v>
      </c>
      <c r="AS215" s="53">
        <v>2</v>
      </c>
      <c r="AT215" s="83">
        <v>46165</v>
      </c>
      <c r="AU215" s="53"/>
      <c r="AV215" s="53"/>
    </row>
    <row r="216" spans="3:48" ht="14.25" hidden="1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9"/>
        <v>2</v>
      </c>
      <c r="M216" s="26">
        <f t="shared" si="10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67" t="e">
        <f>SUMIFS([1]Up!$J:$J,[1]Up!$D:$D,D216)</f>
        <v>#VALUE!</v>
      </c>
      <c r="AL216" s="82"/>
      <c r="AM216" s="82" t="str">
        <f t="shared" si="11"/>
        <v>PL6</v>
      </c>
      <c r="AN216" s="53" t="str">
        <f t="shared" si="12"/>
        <v/>
      </c>
      <c r="AO216" s="53" t="s">
        <v>61</v>
      </c>
      <c r="AP216" s="84" t="s">
        <v>2703</v>
      </c>
      <c r="AQ216" s="53"/>
      <c r="AR216" s="53" t="s">
        <v>2704</v>
      </c>
      <c r="AS216" s="53">
        <v>2</v>
      </c>
      <c r="AT216" s="83">
        <v>46165</v>
      </c>
      <c r="AU216" s="53"/>
      <c r="AV216" s="53"/>
    </row>
    <row r="217" spans="3:48" ht="14.25" hidden="1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9"/>
        <v>4</v>
      </c>
      <c r="M217" s="26">
        <f t="shared" si="10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67" t="e">
        <f>SUMIFS([1]Up!$J:$J,[1]Up!$D:$D,D217)</f>
        <v>#VALUE!</v>
      </c>
      <c r="AL217" s="82"/>
      <c r="AM217" s="82" t="str">
        <f t="shared" si="11"/>
        <v/>
      </c>
      <c r="AN217" s="53" t="str">
        <f t="shared" si="12"/>
        <v/>
      </c>
      <c r="AO217" s="53" t="s">
        <v>50</v>
      </c>
      <c r="AP217" s="84" t="s">
        <v>2634</v>
      </c>
      <c r="AQ217" s="53"/>
      <c r="AR217" s="53" t="s">
        <v>2635</v>
      </c>
      <c r="AS217" s="53">
        <v>4</v>
      </c>
      <c r="AT217" s="83">
        <v>46151</v>
      </c>
      <c r="AU217" s="53"/>
      <c r="AV217" s="53"/>
    </row>
    <row r="218" spans="3:48" ht="14.25" hidden="1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9"/>
        <v>4</v>
      </c>
      <c r="M218" s="26">
        <f t="shared" si="10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67" t="e">
        <f>SUMIFS([1]Up!$J:$J,[1]Up!$D:$D,D218)</f>
        <v>#VALUE!</v>
      </c>
      <c r="AL218" s="82"/>
      <c r="AM218" s="82" t="str">
        <f t="shared" si="11"/>
        <v/>
      </c>
      <c r="AN218" s="53" t="str">
        <f t="shared" si="12"/>
        <v/>
      </c>
      <c r="AO218" s="53" t="s">
        <v>50</v>
      </c>
      <c r="AP218" s="84" t="s">
        <v>2634</v>
      </c>
      <c r="AQ218" s="53"/>
      <c r="AR218" s="53" t="s">
        <v>2635</v>
      </c>
      <c r="AS218" s="53">
        <v>4</v>
      </c>
      <c r="AT218" s="83">
        <v>46151</v>
      </c>
      <c r="AU218" s="53"/>
      <c r="AV218" s="53"/>
    </row>
    <row r="219" spans="3:48" ht="14.25" hidden="1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9"/>
        <v>1</v>
      </c>
      <c r="M219" s="26">
        <f t="shared" si="10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67" t="e">
        <f>SUMIFS([1]Up!$J:$J,[1]Up!$D:$D,D219)</f>
        <v>#VALUE!</v>
      </c>
      <c r="AL219" s="82"/>
      <c r="AM219" s="82" t="str">
        <f t="shared" si="11"/>
        <v/>
      </c>
      <c r="AN219" s="53" t="str">
        <f t="shared" si="12"/>
        <v/>
      </c>
      <c r="AO219" s="53" t="s">
        <v>50</v>
      </c>
      <c r="AP219" s="84" t="s">
        <v>2639</v>
      </c>
      <c r="AQ219" s="53"/>
      <c r="AR219" s="53" t="s">
        <v>2640</v>
      </c>
      <c r="AS219" s="53">
        <v>1</v>
      </c>
      <c r="AT219" s="83">
        <v>46151</v>
      </c>
      <c r="AU219" s="53"/>
      <c r="AV219" s="53"/>
    </row>
    <row r="220" spans="3:48" ht="14.25" hidden="1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9"/>
        <v>0</v>
      </c>
      <c r="M220" s="26">
        <f t="shared" si="10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67" t="e">
        <f>SUMIFS([1]Up!$J:$J,[1]Up!$D:$D,D220)</f>
        <v>#VALUE!</v>
      </c>
      <c r="AL220" s="82"/>
      <c r="AM220" s="82" t="str">
        <f t="shared" si="11"/>
        <v/>
      </c>
      <c r="AN220" s="53" t="str">
        <f t="shared" si="12"/>
        <v/>
      </c>
      <c r="AO220" s="53" t="s">
        <v>75</v>
      </c>
      <c r="AP220" s="84"/>
      <c r="AQ220" s="53"/>
      <c r="AR220" s="53"/>
      <c r="AS220" s="53"/>
      <c r="AT220" s="83"/>
      <c r="AU220" s="53"/>
      <c r="AV220" s="53"/>
    </row>
    <row r="221" spans="3:48" ht="14.25" hidden="1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9"/>
        <v>9</v>
      </c>
      <c r="M221" s="26">
        <f t="shared" si="10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67" t="e">
        <f>SUMIFS([1]Up!$J:$J,[1]Up!$D:$D,D221)</f>
        <v>#VALUE!</v>
      </c>
      <c r="AL221" s="82"/>
      <c r="AM221" s="82" t="str">
        <f t="shared" si="11"/>
        <v>PL12</v>
      </c>
      <c r="AN221" s="53" t="str">
        <f t="shared" si="12"/>
        <v/>
      </c>
      <c r="AO221" s="53" t="s">
        <v>50</v>
      </c>
      <c r="AP221" s="84" t="s">
        <v>2883</v>
      </c>
      <c r="AQ221" s="53"/>
      <c r="AR221" s="53" t="s">
        <v>2884</v>
      </c>
      <c r="AS221" s="53">
        <v>9</v>
      </c>
      <c r="AT221" s="83">
        <v>46151</v>
      </c>
      <c r="AU221" s="53"/>
      <c r="AV221" s="53"/>
    </row>
    <row r="222" spans="3:48" ht="14.25" hidden="1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9"/>
        <v>36</v>
      </c>
      <c r="M222" s="26">
        <f t="shared" si="10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67" t="e">
        <f>SUMIFS([1]Up!$J:$J,[1]Up!$D:$D,D222)</f>
        <v>#VALUE!</v>
      </c>
      <c r="AL222" s="82"/>
      <c r="AM222" s="82" t="str">
        <f t="shared" si="11"/>
        <v>PL6</v>
      </c>
      <c r="AN222" s="53" t="str">
        <f t="shared" si="12"/>
        <v/>
      </c>
      <c r="AO222" s="53" t="s">
        <v>50</v>
      </c>
      <c r="AP222" s="84" t="s">
        <v>2652</v>
      </c>
      <c r="AQ222" s="53"/>
      <c r="AR222" s="53" t="s">
        <v>2653</v>
      </c>
      <c r="AS222" s="53">
        <v>36</v>
      </c>
      <c r="AT222" s="83">
        <v>46151</v>
      </c>
      <c r="AU222" s="53"/>
      <c r="AV222" s="53"/>
    </row>
    <row r="223" spans="3:48" ht="14.25" hidden="1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9"/>
        <v>9</v>
      </c>
      <c r="M223" s="26">
        <f t="shared" si="10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67" t="e">
        <f>SUMIFS([1]Up!$J:$J,[1]Up!$D:$D,D223)</f>
        <v>#VALUE!</v>
      </c>
      <c r="AL223" s="82"/>
      <c r="AM223" s="82" t="str">
        <f t="shared" si="11"/>
        <v>PL12</v>
      </c>
      <c r="AN223" s="53" t="str">
        <f t="shared" si="12"/>
        <v/>
      </c>
      <c r="AO223" s="53" t="s">
        <v>50</v>
      </c>
      <c r="AP223" s="84" t="s">
        <v>2883</v>
      </c>
      <c r="AQ223" s="53"/>
      <c r="AR223" s="53" t="s">
        <v>2884</v>
      </c>
      <c r="AS223" s="53">
        <v>9</v>
      </c>
      <c r="AT223" s="83">
        <v>46151</v>
      </c>
      <c r="AU223" s="53"/>
      <c r="AV223" s="53"/>
    </row>
    <row r="224" spans="3:48" ht="14.25" hidden="1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9"/>
        <v>0.5</v>
      </c>
      <c r="M224" s="26">
        <f t="shared" si="10"/>
        <v>0.5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67" t="e">
        <f>SUMIFS([1]Up!$J:$J,[1]Up!$D:$D,D224)</f>
        <v>#VALUE!</v>
      </c>
      <c r="AL224" s="82" t="s">
        <v>4081</v>
      </c>
      <c r="AM224" s="82" t="str">
        <f t="shared" si="11"/>
        <v>PL3</v>
      </c>
      <c r="AN224" s="53" t="str">
        <f t="shared" si="12"/>
        <v/>
      </c>
      <c r="AO224" s="53" t="s">
        <v>61</v>
      </c>
      <c r="AP224" s="84"/>
      <c r="AQ224" s="53"/>
      <c r="AR224" s="53" t="s">
        <v>1681</v>
      </c>
      <c r="AS224" s="53">
        <v>1</v>
      </c>
      <c r="AT224" s="83"/>
      <c r="AU224" s="53"/>
      <c r="AV224" s="53"/>
    </row>
    <row r="225" spans="3:48" ht="14.25" hidden="1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9"/>
        <v>0.5</v>
      </c>
      <c r="M225" s="26">
        <f t="shared" si="10"/>
        <v>0.5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67" t="e">
        <f>SUMIFS([1]Up!$J:$J,[1]Up!$D:$D,D225)</f>
        <v>#VALUE!</v>
      </c>
      <c r="AL225" s="82" t="s">
        <v>4081</v>
      </c>
      <c r="AM225" s="82" t="str">
        <f t="shared" si="11"/>
        <v>PL3</v>
      </c>
      <c r="AN225" s="53" t="str">
        <f t="shared" si="12"/>
        <v/>
      </c>
      <c r="AO225" s="53" t="s">
        <v>61</v>
      </c>
      <c r="AP225" s="84"/>
      <c r="AQ225" s="53"/>
      <c r="AR225" s="53" t="s">
        <v>1681</v>
      </c>
      <c r="AS225" s="53">
        <v>1</v>
      </c>
      <c r="AT225" s="83"/>
      <c r="AU225" s="53"/>
      <c r="AV225" s="53"/>
    </row>
    <row r="226" spans="3:48" ht="14.25" hidden="1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9"/>
        <v>0.5</v>
      </c>
      <c r="M226" s="26">
        <f t="shared" si="10"/>
        <v>0.5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67" t="e">
        <f>SUMIFS([1]Up!$J:$J,[1]Up!$D:$D,D226)</f>
        <v>#VALUE!</v>
      </c>
      <c r="AL226" s="82" t="s">
        <v>4081</v>
      </c>
      <c r="AM226" s="82" t="str">
        <f t="shared" si="11"/>
        <v>PL3</v>
      </c>
      <c r="AN226" s="53" t="str">
        <f t="shared" si="12"/>
        <v/>
      </c>
      <c r="AO226" s="53" t="s">
        <v>61</v>
      </c>
      <c r="AP226" s="84"/>
      <c r="AQ226" s="53"/>
      <c r="AR226" s="53" t="s">
        <v>1681</v>
      </c>
      <c r="AS226" s="53">
        <v>1</v>
      </c>
      <c r="AT226" s="83"/>
      <c r="AU226" s="53"/>
      <c r="AV226" s="53"/>
    </row>
    <row r="227" spans="3:48" ht="14.25" hidden="1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9"/>
        <v>4</v>
      </c>
      <c r="M227" s="26">
        <f t="shared" si="10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67" t="e">
        <f>SUMIFS([1]Up!$J:$J,[1]Up!$D:$D,D227)</f>
        <v>#VALUE!</v>
      </c>
      <c r="AL227" s="82"/>
      <c r="AM227" s="82" t="str">
        <f t="shared" si="11"/>
        <v>PL6</v>
      </c>
      <c r="AN227" s="53" t="str">
        <f t="shared" si="12"/>
        <v/>
      </c>
      <c r="AO227" s="53" t="s">
        <v>61</v>
      </c>
      <c r="AP227" s="84" t="s">
        <v>2652</v>
      </c>
      <c r="AQ227" s="53"/>
      <c r="AR227" s="53" t="s">
        <v>2653</v>
      </c>
      <c r="AS227" s="53">
        <v>4</v>
      </c>
      <c r="AT227" s="83">
        <v>46151</v>
      </c>
      <c r="AU227" s="53"/>
      <c r="AV227" s="53"/>
    </row>
    <row r="228" spans="3:48" ht="14.25" hidden="1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9"/>
        <v>2</v>
      </c>
      <c r="M228" s="26">
        <f t="shared" si="10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67" t="e">
        <f>SUMIFS([1]Up!$J:$J,[1]Up!$D:$D,D228)</f>
        <v>#VALUE!</v>
      </c>
      <c r="AL228" s="82"/>
      <c r="AM228" s="82" t="str">
        <f t="shared" si="11"/>
        <v>PL25</v>
      </c>
      <c r="AN228" s="53" t="str">
        <f t="shared" si="12"/>
        <v/>
      </c>
      <c r="AO228" s="53" t="s">
        <v>61</v>
      </c>
      <c r="AP228" s="84" t="s">
        <v>2662</v>
      </c>
      <c r="AQ228" s="53"/>
      <c r="AR228" s="53" t="s">
        <v>2663</v>
      </c>
      <c r="AS228" s="53">
        <v>2</v>
      </c>
      <c r="AT228" s="83">
        <v>46151</v>
      </c>
      <c r="AU228" s="53"/>
      <c r="AV228" s="53"/>
    </row>
    <row r="229" spans="3:48" ht="14.25" hidden="1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9"/>
        <v>0</v>
      </c>
      <c r="M229" s="26">
        <f t="shared" si="10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67" t="e">
        <f>SUMIFS([1]Up!$J:$J,[1]Up!$D:$D,D229)</f>
        <v>#VALUE!</v>
      </c>
      <c r="AL229" s="82"/>
      <c r="AM229" s="82" t="str">
        <f t="shared" si="11"/>
        <v/>
      </c>
      <c r="AN229" s="53" t="str">
        <f t="shared" si="12"/>
        <v/>
      </c>
      <c r="AO229" s="53" t="s">
        <v>75</v>
      </c>
      <c r="AP229" s="84"/>
      <c r="AQ229" s="53"/>
      <c r="AR229" s="53"/>
      <c r="AS229" s="53"/>
      <c r="AT229" s="83"/>
      <c r="AU229" s="53"/>
      <c r="AV229" s="53"/>
    </row>
    <row r="230" spans="3:48" ht="14.25" hidden="1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9"/>
        <v>30</v>
      </c>
      <c r="M230" s="26">
        <f t="shared" si="10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67" t="e">
        <f>SUMIFS([1]Up!$J:$J,[1]Up!$D:$D,D230)</f>
        <v>#VALUE!</v>
      </c>
      <c r="AL230" s="82"/>
      <c r="AM230" s="82" t="str">
        <f t="shared" si="11"/>
        <v/>
      </c>
      <c r="AN230" s="53" t="str">
        <f t="shared" si="12"/>
        <v/>
      </c>
      <c r="AO230" s="53" t="s">
        <v>75</v>
      </c>
      <c r="AP230" s="84"/>
      <c r="AQ230" s="53"/>
      <c r="AR230" s="53"/>
      <c r="AS230" s="53"/>
      <c r="AT230" s="83"/>
      <c r="AU230" s="53"/>
      <c r="AV230" s="53"/>
    </row>
    <row r="231" spans="3:48" ht="14.25" hidden="1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9"/>
        <v>0</v>
      </c>
      <c r="M231" s="26">
        <f t="shared" si="10"/>
        <v>150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67" t="e">
        <f>SUMIFS([1]Up!$J:$J,[1]Up!$D:$D,D231)</f>
        <v>#VALUE!</v>
      </c>
      <c r="AL231" s="82"/>
      <c r="AM231" s="82" t="str">
        <f t="shared" si="11"/>
        <v/>
      </c>
      <c r="AN231" s="53" t="str">
        <f t="shared" si="12"/>
        <v/>
      </c>
      <c r="AO231" s="53" t="s">
        <v>75</v>
      </c>
      <c r="AP231" s="84"/>
      <c r="AQ231" s="53"/>
      <c r="AR231" s="53"/>
      <c r="AS231" s="53"/>
      <c r="AT231" s="83"/>
      <c r="AU231" s="53"/>
      <c r="AV231" s="53"/>
    </row>
    <row r="232" spans="3:48" ht="14.25" hidden="1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9"/>
        <v>0</v>
      </c>
      <c r="M232" s="26">
        <f t="shared" si="10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67" t="e">
        <f>SUMIFS([1]Up!$J:$J,[1]Up!$D:$D,D232)</f>
        <v>#VALUE!</v>
      </c>
      <c r="AL232" s="82"/>
      <c r="AM232" s="82" t="str">
        <f t="shared" si="11"/>
        <v/>
      </c>
      <c r="AN232" s="53" t="str">
        <f t="shared" si="12"/>
        <v/>
      </c>
      <c r="AO232" s="53" t="s">
        <v>75</v>
      </c>
      <c r="AP232" s="84"/>
      <c r="AQ232" s="53"/>
      <c r="AR232" s="53"/>
      <c r="AS232" s="53"/>
      <c r="AT232" s="83"/>
      <c r="AU232" s="53"/>
      <c r="AV232" s="53"/>
    </row>
    <row r="233" spans="3:48" ht="14.25" hidden="1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9"/>
        <v>9</v>
      </c>
      <c r="M233" s="26">
        <f t="shared" si="10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67" t="e">
        <f>SUMIFS([1]Up!$J:$J,[1]Up!$D:$D,D233)</f>
        <v>#VALUE!</v>
      </c>
      <c r="AL233" s="82"/>
      <c r="AM233" s="82" t="str">
        <f t="shared" si="11"/>
        <v>PL12</v>
      </c>
      <c r="AN233" s="53" t="str">
        <f t="shared" si="12"/>
        <v/>
      </c>
      <c r="AO233" s="53" t="s">
        <v>50</v>
      </c>
      <c r="AP233" s="84" t="s">
        <v>2883</v>
      </c>
      <c r="AQ233" s="53"/>
      <c r="AR233" s="53" t="s">
        <v>2884</v>
      </c>
      <c r="AS233" s="53">
        <v>9</v>
      </c>
      <c r="AT233" s="83">
        <v>46151</v>
      </c>
      <c r="AU233" s="53"/>
      <c r="AV233" s="53"/>
    </row>
    <row r="234" spans="3:48" ht="14.25" hidden="1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9"/>
        <v>9</v>
      </c>
      <c r="M234" s="26">
        <f t="shared" si="10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67" t="e">
        <f>SUMIFS([1]Up!$J:$J,[1]Up!$D:$D,D234)</f>
        <v>#VALUE!</v>
      </c>
      <c r="AL234" s="82"/>
      <c r="AM234" s="82" t="str">
        <f t="shared" si="11"/>
        <v>PL12</v>
      </c>
      <c r="AN234" s="53" t="str">
        <f t="shared" si="12"/>
        <v/>
      </c>
      <c r="AO234" s="53" t="s">
        <v>50</v>
      </c>
      <c r="AP234" s="84" t="s">
        <v>2883</v>
      </c>
      <c r="AQ234" s="53"/>
      <c r="AR234" s="53" t="s">
        <v>2884</v>
      </c>
      <c r="AS234" s="53">
        <v>9</v>
      </c>
      <c r="AT234" s="83">
        <v>46151</v>
      </c>
      <c r="AU234" s="53"/>
      <c r="AV234" s="53"/>
    </row>
    <row r="235" spans="3:48" ht="14.25" hidden="1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9"/>
        <v>1</v>
      </c>
      <c r="M235" s="26">
        <f t="shared" si="10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67" t="e">
        <f>SUMIFS([1]Up!$J:$J,[1]Up!$D:$D,D235)</f>
        <v>#VALUE!</v>
      </c>
      <c r="AL235" s="82"/>
      <c r="AM235" s="82" t="str">
        <f t="shared" si="11"/>
        <v>PL6</v>
      </c>
      <c r="AN235" s="53" t="str">
        <f t="shared" si="12"/>
        <v/>
      </c>
      <c r="AO235" s="53" t="s">
        <v>50</v>
      </c>
      <c r="AP235" s="84" t="s">
        <v>2652</v>
      </c>
      <c r="AQ235" s="53"/>
      <c r="AR235" s="53" t="s">
        <v>2653</v>
      </c>
      <c r="AS235" s="53">
        <v>1</v>
      </c>
      <c r="AT235" s="83">
        <v>46151</v>
      </c>
      <c r="AU235" s="53"/>
      <c r="AV235" s="53"/>
    </row>
    <row r="236" spans="3:48" ht="14.25" hidden="1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9"/>
        <v>9</v>
      </c>
      <c r="M236" s="26">
        <f t="shared" si="10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67" t="e">
        <f>SUMIFS([1]Up!$J:$J,[1]Up!$D:$D,D236)</f>
        <v>#VALUE!</v>
      </c>
      <c r="AL236" s="82"/>
      <c r="AM236" s="82" t="str">
        <f t="shared" si="11"/>
        <v>PL12</v>
      </c>
      <c r="AN236" s="53" t="str">
        <f t="shared" si="12"/>
        <v/>
      </c>
      <c r="AO236" s="53" t="s">
        <v>50</v>
      </c>
      <c r="AP236" s="84" t="s">
        <v>2680</v>
      </c>
      <c r="AQ236" s="53"/>
      <c r="AR236" s="53" t="s">
        <v>2681</v>
      </c>
      <c r="AS236" s="53">
        <v>9</v>
      </c>
      <c r="AT236" s="83">
        <v>46151</v>
      </c>
      <c r="AU236" s="53"/>
      <c r="AV236" s="53"/>
    </row>
    <row r="237" spans="3:48" ht="14.25" hidden="1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9"/>
        <v>0</v>
      </c>
      <c r="M237" s="26">
        <f t="shared" si="10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67" t="e">
        <f>SUMIFS([1]Up!$J:$J,[1]Up!$D:$D,D237)</f>
        <v>#VALUE!</v>
      </c>
      <c r="AL237" s="82"/>
      <c r="AM237" s="82" t="str">
        <f t="shared" si="11"/>
        <v>PL3</v>
      </c>
      <c r="AN237" s="53" t="str">
        <f t="shared" si="12"/>
        <v/>
      </c>
      <c r="AO237" s="53" t="s">
        <v>61</v>
      </c>
      <c r="AP237" s="84" t="s">
        <v>2903</v>
      </c>
      <c r="AQ237" s="53"/>
      <c r="AR237" s="53" t="s">
        <v>2904</v>
      </c>
      <c r="AS237" s="53">
        <v>2</v>
      </c>
      <c r="AT237" s="83">
        <v>46151</v>
      </c>
      <c r="AU237" s="53"/>
      <c r="AV237" s="53"/>
    </row>
    <row r="238" spans="3:48" ht="14.25" hidden="1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9"/>
        <v>0</v>
      </c>
      <c r="M238" s="26">
        <f t="shared" si="10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67" t="e">
        <f>SUMIFS([1]Up!$J:$J,[1]Up!$D:$D,D238)</f>
        <v>#VALUE!</v>
      </c>
      <c r="AL238" s="82"/>
      <c r="AM238" s="82" t="str">
        <f t="shared" si="11"/>
        <v>PL6</v>
      </c>
      <c r="AN238" s="53" t="str">
        <f t="shared" si="12"/>
        <v/>
      </c>
      <c r="AO238" s="53" t="s">
        <v>61</v>
      </c>
      <c r="AP238" s="84" t="s">
        <v>2652</v>
      </c>
      <c r="AQ238" s="53"/>
      <c r="AR238" s="53" t="s">
        <v>2653</v>
      </c>
      <c r="AS238" s="53">
        <v>2</v>
      </c>
      <c r="AT238" s="83">
        <v>46151</v>
      </c>
      <c r="AU238" s="53"/>
      <c r="AV238" s="53"/>
    </row>
    <row r="239" spans="3:48" ht="14.25" hidden="1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9"/>
        <v>0</v>
      </c>
      <c r="M239" s="26">
        <f t="shared" si="10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67" t="e">
        <f>SUMIFS([1]Up!$J:$J,[1]Up!$D:$D,D239)</f>
        <v>#VALUE!</v>
      </c>
      <c r="AL239" s="82"/>
      <c r="AM239" s="82" t="str">
        <f t="shared" si="11"/>
        <v>PL6</v>
      </c>
      <c r="AN239" s="53" t="str">
        <f t="shared" si="12"/>
        <v/>
      </c>
      <c r="AO239" s="53" t="s">
        <v>61</v>
      </c>
      <c r="AP239" s="84"/>
      <c r="AQ239" s="53"/>
      <c r="AR239" s="53" t="s">
        <v>1681</v>
      </c>
      <c r="AS239" s="53">
        <v>1</v>
      </c>
      <c r="AT239" s="83"/>
      <c r="AU239" s="53"/>
      <c r="AV239" s="53"/>
    </row>
    <row r="240" spans="3:48" ht="14.25" hidden="1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9"/>
        <v>4</v>
      </c>
      <c r="M240" s="26">
        <f t="shared" si="10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67" t="e">
        <f>SUMIFS([1]Up!$J:$J,[1]Up!$D:$D,D240)</f>
        <v>#VALUE!</v>
      </c>
      <c r="AL240" s="82"/>
      <c r="AM240" s="82" t="str">
        <f t="shared" si="11"/>
        <v/>
      </c>
      <c r="AN240" s="53" t="str">
        <f t="shared" si="12"/>
        <v/>
      </c>
      <c r="AO240" s="53" t="s">
        <v>50</v>
      </c>
      <c r="AP240" s="84" t="s">
        <v>2691</v>
      </c>
      <c r="AQ240" s="53"/>
      <c r="AR240" s="53" t="s">
        <v>2692</v>
      </c>
      <c r="AS240" s="53">
        <v>4</v>
      </c>
      <c r="AT240" s="83">
        <v>46165</v>
      </c>
      <c r="AU240" s="53"/>
      <c r="AV240" s="53"/>
    </row>
    <row r="241" spans="3:48" ht="14.25" hidden="1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9"/>
        <v>4</v>
      </c>
      <c r="M241" s="26">
        <f t="shared" si="10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67" t="e">
        <f>SUMIFS([1]Up!$J:$J,[1]Up!$D:$D,D241)</f>
        <v>#VALUE!</v>
      </c>
      <c r="AL241" s="82"/>
      <c r="AM241" s="82" t="str">
        <f t="shared" si="11"/>
        <v/>
      </c>
      <c r="AN241" s="53" t="str">
        <f t="shared" si="12"/>
        <v/>
      </c>
      <c r="AO241" s="53" t="s">
        <v>50</v>
      </c>
      <c r="AP241" s="84" t="s">
        <v>2691</v>
      </c>
      <c r="AQ241" s="53"/>
      <c r="AR241" s="53" t="s">
        <v>2692</v>
      </c>
      <c r="AS241" s="53">
        <v>4</v>
      </c>
      <c r="AT241" s="83">
        <v>46165</v>
      </c>
      <c r="AU241" s="53"/>
      <c r="AV241" s="53"/>
    </row>
    <row r="242" spans="3:48" ht="14.25" hidden="1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9"/>
        <v>1</v>
      </c>
      <c r="M242" s="26">
        <f t="shared" si="10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67" t="e">
        <f>SUMIFS([1]Up!$J:$J,[1]Up!$D:$D,D242)</f>
        <v>#VALUE!</v>
      </c>
      <c r="AL242" s="82"/>
      <c r="AM242" s="82" t="str">
        <f t="shared" si="11"/>
        <v/>
      </c>
      <c r="AN242" s="53" t="str">
        <f t="shared" si="12"/>
        <v/>
      </c>
      <c r="AO242" s="53" t="s">
        <v>50</v>
      </c>
      <c r="AP242" s="84" t="s">
        <v>2639</v>
      </c>
      <c r="AQ242" s="53"/>
      <c r="AR242" s="53" t="s">
        <v>2695</v>
      </c>
      <c r="AS242" s="53">
        <v>1</v>
      </c>
      <c r="AT242" s="83">
        <v>46165</v>
      </c>
      <c r="AU242" s="53"/>
      <c r="AV242" s="53"/>
    </row>
    <row r="243" spans="3:48" ht="14.25" hidden="1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9"/>
        <v>0</v>
      </c>
      <c r="M243" s="26">
        <f t="shared" si="10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67" t="e">
        <f>SUMIFS([1]Up!$J:$J,[1]Up!$D:$D,D243)</f>
        <v>#VALUE!</v>
      </c>
      <c r="AL243" s="82"/>
      <c r="AM243" s="82" t="str">
        <f t="shared" si="11"/>
        <v/>
      </c>
      <c r="AN243" s="53" t="str">
        <f t="shared" si="12"/>
        <v/>
      </c>
      <c r="AO243" s="53" t="s">
        <v>75</v>
      </c>
      <c r="AP243" s="84"/>
      <c r="AQ243" s="53"/>
      <c r="AR243" s="53"/>
      <c r="AS243" s="53"/>
      <c r="AT243" s="83"/>
      <c r="AU243" s="53"/>
      <c r="AV243" s="53"/>
    </row>
    <row r="244" spans="3:48" ht="14.25" hidden="1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9"/>
        <v>9</v>
      </c>
      <c r="M244" s="26">
        <f t="shared" si="10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67" t="e">
        <f>SUMIFS([1]Up!$J:$J,[1]Up!$D:$D,D244)</f>
        <v>#VALUE!</v>
      </c>
      <c r="AL244" s="82"/>
      <c r="AM244" s="82" t="str">
        <f t="shared" si="11"/>
        <v>PL12</v>
      </c>
      <c r="AN244" s="53" t="str">
        <f t="shared" si="12"/>
        <v/>
      </c>
      <c r="AO244" s="53" t="s">
        <v>50</v>
      </c>
      <c r="AP244" s="84" t="s">
        <v>2913</v>
      </c>
      <c r="AQ244" s="53"/>
      <c r="AR244" s="53" t="s">
        <v>2914</v>
      </c>
      <c r="AS244" s="53">
        <v>9</v>
      </c>
      <c r="AT244" s="83">
        <v>46165</v>
      </c>
      <c r="AU244" s="53"/>
      <c r="AV244" s="53"/>
    </row>
    <row r="245" spans="3:48" ht="14.25" hidden="1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9"/>
        <v>36</v>
      </c>
      <c r="M245" s="26">
        <f t="shared" si="10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67" t="e">
        <f>SUMIFS([1]Up!$J:$J,[1]Up!$D:$D,D245)</f>
        <v>#VALUE!</v>
      </c>
      <c r="AL245" s="82"/>
      <c r="AM245" s="82" t="str">
        <f t="shared" si="11"/>
        <v>PL6</v>
      </c>
      <c r="AN245" s="53" t="str">
        <f t="shared" si="12"/>
        <v/>
      </c>
      <c r="AO245" s="53" t="s">
        <v>50</v>
      </c>
      <c r="AP245" s="84" t="s">
        <v>2703</v>
      </c>
      <c r="AQ245" s="53"/>
      <c r="AR245" s="53" t="s">
        <v>2704</v>
      </c>
      <c r="AS245" s="53">
        <v>36</v>
      </c>
      <c r="AT245" s="83">
        <v>46165</v>
      </c>
      <c r="AU245" s="53"/>
      <c r="AV245" s="53"/>
    </row>
    <row r="246" spans="3:48" ht="14.25" hidden="1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9"/>
        <v>9</v>
      </c>
      <c r="M246" s="26">
        <f t="shared" si="10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67" t="e">
        <f>SUMIFS([1]Up!$J:$J,[1]Up!$D:$D,D246)</f>
        <v>#VALUE!</v>
      </c>
      <c r="AL246" s="82"/>
      <c r="AM246" s="82" t="str">
        <f t="shared" si="11"/>
        <v>PL12</v>
      </c>
      <c r="AN246" s="53" t="str">
        <f t="shared" si="12"/>
        <v/>
      </c>
      <c r="AO246" s="53" t="s">
        <v>50</v>
      </c>
      <c r="AP246" s="84" t="s">
        <v>2913</v>
      </c>
      <c r="AQ246" s="53"/>
      <c r="AR246" s="53" t="s">
        <v>2914</v>
      </c>
      <c r="AS246" s="53">
        <v>9</v>
      </c>
      <c r="AT246" s="83">
        <v>46165</v>
      </c>
      <c r="AU246" s="53"/>
      <c r="AV246" s="53"/>
    </row>
    <row r="247" spans="3:48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9"/>
        <v>1</v>
      </c>
      <c r="M247" s="26">
        <f t="shared" si="10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67" t="e">
        <f>SUMIFS([1]Up!$J:$J,[1]Up!$D:$D,D247)</f>
        <v>#VALUE!</v>
      </c>
      <c r="AL247" s="82" t="s">
        <v>4101</v>
      </c>
      <c r="AM247" s="82" t="str">
        <f t="shared" si="11"/>
        <v>PL3</v>
      </c>
      <c r="AN247" s="53" t="str">
        <f t="shared" si="12"/>
        <v>Thừa 1</v>
      </c>
      <c r="AO247" s="53" t="s">
        <v>61</v>
      </c>
      <c r="AP247" s="84"/>
      <c r="AQ247" s="53"/>
      <c r="AR247" s="53" t="s">
        <v>1681</v>
      </c>
      <c r="AS247" s="53">
        <v>1</v>
      </c>
      <c r="AT247" s="83"/>
      <c r="AU247" s="53"/>
      <c r="AV247" s="53"/>
    </row>
    <row r="248" spans="3:48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9"/>
        <v>1</v>
      </c>
      <c r="M248" s="26">
        <f t="shared" si="10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67" t="e">
        <f>SUMIFS([1]Up!$J:$J,[1]Up!$D:$D,D248)</f>
        <v>#VALUE!</v>
      </c>
      <c r="AL248" s="82" t="s">
        <v>4101</v>
      </c>
      <c r="AM248" s="82" t="str">
        <f t="shared" si="11"/>
        <v>PL3</v>
      </c>
      <c r="AN248" s="53" t="str">
        <f t="shared" si="12"/>
        <v>Thừa 0.5</v>
      </c>
      <c r="AO248" s="53" t="s">
        <v>61</v>
      </c>
      <c r="AP248" s="84"/>
      <c r="AQ248" s="53"/>
      <c r="AR248" s="53" t="s">
        <v>1681</v>
      </c>
      <c r="AS248" s="53">
        <v>1</v>
      </c>
      <c r="AT248" s="83"/>
      <c r="AU248" s="53"/>
      <c r="AV248" s="53"/>
    </row>
    <row r="249" spans="3:48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9"/>
        <v>1</v>
      </c>
      <c r="M249" s="26">
        <f t="shared" si="10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67" t="e">
        <f>SUMIFS([1]Up!$J:$J,[1]Up!$D:$D,D249)</f>
        <v>#VALUE!</v>
      </c>
      <c r="AL249" s="82" t="s">
        <v>4101</v>
      </c>
      <c r="AM249" s="82" t="str">
        <f t="shared" si="11"/>
        <v>PL3</v>
      </c>
      <c r="AN249" s="53" t="str">
        <f t="shared" si="12"/>
        <v>Thừa 0.5</v>
      </c>
      <c r="AO249" s="53" t="s">
        <v>61</v>
      </c>
      <c r="AP249" s="84"/>
      <c r="AQ249" s="53"/>
      <c r="AR249" s="53" t="s">
        <v>1681</v>
      </c>
      <c r="AS249" s="53">
        <v>1</v>
      </c>
      <c r="AT249" s="83"/>
      <c r="AU249" s="53"/>
      <c r="AV249" s="53"/>
    </row>
    <row r="250" spans="3:48" ht="14.25" hidden="1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9"/>
        <v>4</v>
      </c>
      <c r="M250" s="26">
        <f t="shared" si="10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67" t="e">
        <f>SUMIFS([1]Up!$J:$J,[1]Up!$D:$D,D250)</f>
        <v>#VALUE!</v>
      </c>
      <c r="AL250" s="82"/>
      <c r="AM250" s="82" t="str">
        <f t="shared" si="11"/>
        <v>PL6</v>
      </c>
      <c r="AN250" s="53" t="str">
        <f t="shared" si="12"/>
        <v/>
      </c>
      <c r="AO250" s="53" t="s">
        <v>61</v>
      </c>
      <c r="AP250" s="84" t="s">
        <v>2703</v>
      </c>
      <c r="AQ250" s="53"/>
      <c r="AR250" s="53" t="s">
        <v>2704</v>
      </c>
      <c r="AS250" s="53">
        <v>4</v>
      </c>
      <c r="AT250" s="83">
        <v>46165</v>
      </c>
      <c r="AU250" s="53"/>
      <c r="AV250" s="53"/>
    </row>
    <row r="251" spans="3:48" ht="14.25" hidden="1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9"/>
        <v>0</v>
      </c>
      <c r="M251" s="26">
        <f t="shared" si="10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67" t="e">
        <f>SUMIFS([1]Up!$J:$J,[1]Up!$D:$D,D251)</f>
        <v>#VALUE!</v>
      </c>
      <c r="AL251" s="82"/>
      <c r="AM251" s="82" t="str">
        <f t="shared" si="11"/>
        <v>PL19</v>
      </c>
      <c r="AN251" s="53" t="str">
        <f t="shared" si="12"/>
        <v/>
      </c>
      <c r="AO251" s="53" t="s">
        <v>61</v>
      </c>
      <c r="AP251" s="84" t="s">
        <v>2711</v>
      </c>
      <c r="AQ251" s="53"/>
      <c r="AR251" s="53" t="s">
        <v>2712</v>
      </c>
      <c r="AS251" s="53">
        <v>2</v>
      </c>
      <c r="AT251" s="83">
        <v>46165</v>
      </c>
      <c r="AU251" s="53"/>
      <c r="AV251" s="53"/>
    </row>
    <row r="252" spans="3:48" ht="14.25" hidden="1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9"/>
        <v>0</v>
      </c>
      <c r="M252" s="26">
        <f t="shared" si="10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67" t="e">
        <f>SUMIFS([1]Up!$J:$J,[1]Up!$D:$D,D252)</f>
        <v>#VALUE!</v>
      </c>
      <c r="AL252" s="82"/>
      <c r="AM252" s="82" t="str">
        <f t="shared" si="11"/>
        <v/>
      </c>
      <c r="AN252" s="53" t="str">
        <f t="shared" si="12"/>
        <v/>
      </c>
      <c r="AO252" s="53" t="s">
        <v>75</v>
      </c>
      <c r="AP252" s="84"/>
      <c r="AQ252" s="53"/>
      <c r="AR252" s="53"/>
      <c r="AS252" s="53"/>
      <c r="AT252" s="83"/>
      <c r="AU252" s="53"/>
      <c r="AV252" s="53"/>
    </row>
    <row r="253" spans="3:48" ht="14.25" hidden="1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9"/>
        <v>60</v>
      </c>
      <c r="M253" s="26">
        <f t="shared" si="10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67" t="e">
        <f>SUMIFS([1]Up!$J:$J,[1]Up!$D:$D,D253)</f>
        <v>#VALUE!</v>
      </c>
      <c r="AL253" s="82"/>
      <c r="AM253" s="82" t="str">
        <f t="shared" si="11"/>
        <v/>
      </c>
      <c r="AN253" s="53" t="str">
        <f t="shared" si="12"/>
        <v/>
      </c>
      <c r="AO253" s="53" t="s">
        <v>75</v>
      </c>
      <c r="AP253" s="84"/>
      <c r="AQ253" s="53"/>
      <c r="AR253" s="53"/>
      <c r="AS253" s="53"/>
      <c r="AT253" s="83"/>
      <c r="AU253" s="53"/>
      <c r="AV253" s="53"/>
    </row>
    <row r="254" spans="3:48" ht="14.25" hidden="1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9"/>
        <v>0</v>
      </c>
      <c r="M254" s="26">
        <f t="shared" si="10"/>
        <v>120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67" t="e">
        <f>SUMIFS([1]Up!$J:$J,[1]Up!$D:$D,D254)</f>
        <v>#VALUE!</v>
      </c>
      <c r="AL254" s="82"/>
      <c r="AM254" s="82" t="str">
        <f t="shared" si="11"/>
        <v/>
      </c>
      <c r="AN254" s="53" t="str">
        <f t="shared" si="12"/>
        <v/>
      </c>
      <c r="AO254" s="53" t="s">
        <v>75</v>
      </c>
      <c r="AP254" s="84"/>
      <c r="AQ254" s="53"/>
      <c r="AR254" s="53"/>
      <c r="AS254" s="53"/>
      <c r="AT254" s="83"/>
      <c r="AU254" s="53"/>
      <c r="AV254" s="53"/>
    </row>
    <row r="255" spans="3:48" ht="14.25" hidden="1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9"/>
        <v>0</v>
      </c>
      <c r="M255" s="26">
        <f t="shared" si="10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67" t="e">
        <f>SUMIFS([1]Up!$J:$J,[1]Up!$D:$D,D255)</f>
        <v>#VALUE!</v>
      </c>
      <c r="AL255" s="82"/>
      <c r="AM255" s="82" t="str">
        <f t="shared" si="11"/>
        <v/>
      </c>
      <c r="AN255" s="53" t="str">
        <f t="shared" si="12"/>
        <v/>
      </c>
      <c r="AO255" s="53" t="s">
        <v>75</v>
      </c>
      <c r="AP255" s="84"/>
      <c r="AQ255" s="53"/>
      <c r="AR255" s="53"/>
      <c r="AS255" s="53"/>
      <c r="AT255" s="83"/>
      <c r="AU255" s="53"/>
      <c r="AV255" s="53"/>
    </row>
    <row r="256" spans="3:48" ht="14.25" hidden="1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9"/>
        <v>1</v>
      </c>
      <c r="M256" s="26">
        <f t="shared" si="10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67" t="e">
        <f>SUMIFS([1]Up!$J:$J,[1]Up!$D:$D,D256)</f>
        <v>#VALUE!</v>
      </c>
      <c r="AL256" s="82"/>
      <c r="AM256" s="82" t="str">
        <f t="shared" si="11"/>
        <v>PL6</v>
      </c>
      <c r="AN256" s="53" t="str">
        <f t="shared" si="12"/>
        <v/>
      </c>
      <c r="AO256" s="53" t="s">
        <v>50</v>
      </c>
      <c r="AP256" s="84" t="s">
        <v>2703</v>
      </c>
      <c r="AQ256" s="53"/>
      <c r="AR256" s="53" t="s">
        <v>2704</v>
      </c>
      <c r="AS256" s="53">
        <v>1</v>
      </c>
      <c r="AT256" s="83">
        <v>46165</v>
      </c>
      <c r="AU256" s="53"/>
      <c r="AV256" s="53"/>
    </row>
    <row r="257" spans="3:48" ht="14.25" hidden="1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9"/>
        <v>9</v>
      </c>
      <c r="M257" s="26">
        <f t="shared" si="10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67" t="e">
        <f>SUMIFS([1]Up!$J:$J,[1]Up!$D:$D,D257)</f>
        <v>#VALUE!</v>
      </c>
      <c r="AL257" s="82"/>
      <c r="AM257" s="82" t="str">
        <f t="shared" si="11"/>
        <v>PL12</v>
      </c>
      <c r="AN257" s="53" t="str">
        <f t="shared" si="12"/>
        <v/>
      </c>
      <c r="AO257" s="53" t="s">
        <v>50</v>
      </c>
      <c r="AP257" s="84" t="s">
        <v>2913</v>
      </c>
      <c r="AQ257" s="53"/>
      <c r="AR257" s="53" t="s">
        <v>2914</v>
      </c>
      <c r="AS257" s="53">
        <v>9</v>
      </c>
      <c r="AT257" s="83">
        <v>46165</v>
      </c>
      <c r="AU257" s="53"/>
      <c r="AV257" s="53"/>
    </row>
    <row r="258" spans="3:48" ht="14.25" hidden="1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9"/>
        <v>9</v>
      </c>
      <c r="M258" s="26">
        <f t="shared" si="10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67" t="e">
        <f>SUMIFS([1]Up!$J:$J,[1]Up!$D:$D,D258)</f>
        <v>#VALUE!</v>
      </c>
      <c r="AL258" s="82"/>
      <c r="AM258" s="82" t="str">
        <f t="shared" si="11"/>
        <v>PL12</v>
      </c>
      <c r="AN258" s="53" t="str">
        <f t="shared" si="12"/>
        <v/>
      </c>
      <c r="AO258" s="53" t="s">
        <v>50</v>
      </c>
      <c r="AP258" s="84" t="s">
        <v>2913</v>
      </c>
      <c r="AQ258" s="53"/>
      <c r="AR258" s="53" t="s">
        <v>2914</v>
      </c>
      <c r="AS258" s="53">
        <v>9</v>
      </c>
      <c r="AT258" s="83">
        <v>46165</v>
      </c>
      <c r="AU258" s="53"/>
      <c r="AV258" s="53"/>
    </row>
    <row r="259" spans="3:48" ht="14.25" hidden="1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9"/>
        <v>9</v>
      </c>
      <c r="M259" s="26">
        <f t="shared" si="10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67" t="e">
        <f>SUMIFS([1]Up!$J:$J,[1]Up!$D:$D,D259)</f>
        <v>#VALUE!</v>
      </c>
      <c r="AL259" s="82"/>
      <c r="AM259" s="82" t="str">
        <f t="shared" si="11"/>
        <v>PL12</v>
      </c>
      <c r="AN259" s="53" t="str">
        <f t="shared" si="12"/>
        <v/>
      </c>
      <c r="AO259" s="53" t="s">
        <v>50</v>
      </c>
      <c r="AP259" s="84" t="s">
        <v>2722</v>
      </c>
      <c r="AQ259" s="53"/>
      <c r="AR259" s="53" t="s">
        <v>2723</v>
      </c>
      <c r="AS259" s="53">
        <v>9</v>
      </c>
      <c r="AT259" s="83">
        <v>46165</v>
      </c>
      <c r="AU259" s="53"/>
      <c r="AV259" s="53"/>
    </row>
    <row r="260" spans="3:48" ht="14.25" hidden="1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9"/>
        <v>2</v>
      </c>
      <c r="M260" s="26">
        <f t="shared" si="10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67" t="e">
        <f>SUMIFS([1]Up!$J:$J,[1]Up!$D:$D,D260)</f>
        <v>#VALUE!</v>
      </c>
      <c r="AL260" s="82"/>
      <c r="AM260" s="82" t="str">
        <f t="shared" si="11"/>
        <v>PL6</v>
      </c>
      <c r="AN260" s="53" t="str">
        <f t="shared" si="12"/>
        <v/>
      </c>
      <c r="AO260" s="53" t="s">
        <v>61</v>
      </c>
      <c r="AP260" s="84" t="s">
        <v>2703</v>
      </c>
      <c r="AQ260" s="53"/>
      <c r="AR260" s="53" t="s">
        <v>2704</v>
      </c>
      <c r="AS260" s="53">
        <v>2</v>
      </c>
      <c r="AT260" s="83">
        <v>46165</v>
      </c>
      <c r="AU260" s="53"/>
      <c r="AV260" s="53"/>
    </row>
    <row r="261" spans="3:48" ht="14.25" hidden="1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9"/>
        <v>1</v>
      </c>
      <c r="M261" s="26">
        <f t="shared" si="10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67" t="e">
        <f>SUMIFS([1]Up!$J:$J,[1]Up!$D:$D,D261)</f>
        <v>#VALUE!</v>
      </c>
      <c r="AL261" s="82" t="s">
        <v>82</v>
      </c>
      <c r="AM261" s="82" t="str">
        <f t="shared" si="11"/>
        <v>PL6</v>
      </c>
      <c r="AN261" s="53" t="str">
        <f t="shared" si="12"/>
        <v>Thừa 1</v>
      </c>
      <c r="AO261" s="53" t="s">
        <v>61</v>
      </c>
      <c r="AP261" s="84"/>
      <c r="AQ261" s="53"/>
      <c r="AR261" s="53" t="s">
        <v>1681</v>
      </c>
      <c r="AS261" s="53">
        <v>1</v>
      </c>
      <c r="AT261" s="83"/>
      <c r="AU261" s="53"/>
      <c r="AV261" s="53"/>
    </row>
    <row r="262" spans="3:48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9"/>
        <v>2</v>
      </c>
      <c r="M262" s="26">
        <f t="shared" si="10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67" t="e">
        <f>SUMIFS([1]Up!$J:$J,[1]Up!$D:$D,D262)</f>
        <v>#VALUE!</v>
      </c>
      <c r="AL262" s="82"/>
      <c r="AM262" s="82" t="str">
        <f t="shared" si="11"/>
        <v>PL3</v>
      </c>
      <c r="AN262" s="53" t="str">
        <f t="shared" si="12"/>
        <v/>
      </c>
      <c r="AO262" s="53" t="s">
        <v>61</v>
      </c>
      <c r="AP262" s="84" t="s">
        <v>2934</v>
      </c>
      <c r="AQ262" s="53"/>
      <c r="AR262" s="53" t="s">
        <v>2935</v>
      </c>
      <c r="AS262" s="53">
        <v>2</v>
      </c>
      <c r="AT262" s="83">
        <v>46165</v>
      </c>
      <c r="AU262" s="53"/>
      <c r="AV262" s="53"/>
    </row>
    <row r="263" spans="3:48" ht="14.25" hidden="1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9"/>
        <v>4</v>
      </c>
      <c r="M263" s="26">
        <f t="shared" si="10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67" t="e">
        <f>SUMIFS([1]Up!$J:$J,[1]Up!$D:$D,D263)</f>
        <v>#VALUE!</v>
      </c>
      <c r="AL263" s="82"/>
      <c r="AM263" s="82" t="str">
        <f t="shared" si="11"/>
        <v/>
      </c>
      <c r="AN263" s="53" t="str">
        <f t="shared" si="12"/>
        <v/>
      </c>
      <c r="AO263" s="53" t="s">
        <v>50</v>
      </c>
      <c r="AP263" s="84" t="s">
        <v>2634</v>
      </c>
      <c r="AQ263" s="53"/>
      <c r="AR263" s="53" t="s">
        <v>2635</v>
      </c>
      <c r="AS263" s="53">
        <v>4</v>
      </c>
      <c r="AT263" s="83">
        <v>46151</v>
      </c>
      <c r="AU263" s="53"/>
      <c r="AV263" s="53"/>
    </row>
    <row r="264" spans="3:48" ht="14.25" hidden="1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9"/>
        <v>4</v>
      </c>
      <c r="M264" s="26">
        <f t="shared" si="10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67" t="e">
        <f>SUMIFS([1]Up!$J:$J,[1]Up!$D:$D,D264)</f>
        <v>#VALUE!</v>
      </c>
      <c r="AL264" s="82"/>
      <c r="AM264" s="82" t="str">
        <f t="shared" si="11"/>
        <v/>
      </c>
      <c r="AN264" s="53" t="str">
        <f t="shared" si="12"/>
        <v/>
      </c>
      <c r="AO264" s="53" t="s">
        <v>50</v>
      </c>
      <c r="AP264" s="84" t="s">
        <v>2634</v>
      </c>
      <c r="AQ264" s="53"/>
      <c r="AR264" s="53" t="s">
        <v>2635</v>
      </c>
      <c r="AS264" s="53">
        <v>4</v>
      </c>
      <c r="AT264" s="83">
        <v>46151</v>
      </c>
      <c r="AU264" s="53"/>
      <c r="AV264" s="53"/>
    </row>
    <row r="265" spans="3:48" ht="14.25" hidden="1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9"/>
        <v>1</v>
      </c>
      <c r="M265" s="26">
        <f t="shared" si="10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67" t="e">
        <f>SUMIFS([1]Up!$J:$J,[1]Up!$D:$D,D265)</f>
        <v>#VALUE!</v>
      </c>
      <c r="AL265" s="82"/>
      <c r="AM265" s="82" t="str">
        <f t="shared" si="11"/>
        <v/>
      </c>
      <c r="AN265" s="53" t="str">
        <f t="shared" si="12"/>
        <v/>
      </c>
      <c r="AO265" s="53" t="s">
        <v>50</v>
      </c>
      <c r="AP265" s="84" t="s">
        <v>2639</v>
      </c>
      <c r="AQ265" s="53"/>
      <c r="AR265" s="53" t="s">
        <v>2640</v>
      </c>
      <c r="AS265" s="53">
        <v>1</v>
      </c>
      <c r="AT265" s="83">
        <v>46151</v>
      </c>
      <c r="AU265" s="53"/>
      <c r="AV265" s="53"/>
    </row>
    <row r="266" spans="3:48" ht="14.25" hidden="1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9"/>
        <v>0</v>
      </c>
      <c r="M266" s="26">
        <f t="shared" si="10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67" t="e">
        <f>SUMIFS([1]Up!$J:$J,[1]Up!$D:$D,D266)</f>
        <v>#VALUE!</v>
      </c>
      <c r="AL266" s="82"/>
      <c r="AM266" s="82" t="str">
        <f t="shared" si="11"/>
        <v/>
      </c>
      <c r="AN266" s="53" t="str">
        <f t="shared" si="12"/>
        <v/>
      </c>
      <c r="AO266" s="53" t="s">
        <v>75</v>
      </c>
      <c r="AP266" s="84"/>
      <c r="AQ266" s="53"/>
      <c r="AR266" s="53"/>
      <c r="AS266" s="53"/>
      <c r="AT266" s="83"/>
      <c r="AU266" s="53"/>
      <c r="AV266" s="53"/>
    </row>
    <row r="267" spans="3:48" ht="14.25" hidden="1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9"/>
        <v>9</v>
      </c>
      <c r="M267" s="26">
        <f t="shared" si="10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67" t="e">
        <f>SUMIFS([1]Up!$J:$J,[1]Up!$D:$D,D267)</f>
        <v>#VALUE!</v>
      </c>
      <c r="AL267" s="82"/>
      <c r="AM267" s="82" t="str">
        <f t="shared" si="11"/>
        <v>PL12</v>
      </c>
      <c r="AN267" s="53" t="str">
        <f t="shared" si="12"/>
        <v/>
      </c>
      <c r="AO267" s="53" t="s">
        <v>50</v>
      </c>
      <c r="AP267" s="84" t="s">
        <v>2680</v>
      </c>
      <c r="AQ267" s="53"/>
      <c r="AR267" s="53" t="s">
        <v>2681</v>
      </c>
      <c r="AS267" s="53">
        <v>9</v>
      </c>
      <c r="AT267" s="83">
        <v>46151</v>
      </c>
      <c r="AU267" s="53"/>
      <c r="AV267" s="53"/>
    </row>
    <row r="268" spans="3:48" ht="14.25" hidden="1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9"/>
        <v>0</v>
      </c>
      <c r="M268" s="26">
        <f t="shared" si="10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67" t="e">
        <f>SUMIFS([1]Up!$J:$J,[1]Up!$D:$D,D268)</f>
        <v>#VALUE!</v>
      </c>
      <c r="AL268" s="82"/>
      <c r="AM268" s="82" t="str">
        <f t="shared" si="11"/>
        <v>PL3</v>
      </c>
      <c r="AN268" s="53" t="str">
        <f t="shared" si="12"/>
        <v/>
      </c>
      <c r="AO268" s="53" t="s">
        <v>61</v>
      </c>
      <c r="AP268" s="84" t="s">
        <v>2943</v>
      </c>
      <c r="AQ268" s="53"/>
      <c r="AR268" s="53" t="s">
        <v>2944</v>
      </c>
      <c r="AS268" s="53">
        <v>1</v>
      </c>
      <c r="AT268" s="83">
        <v>46151</v>
      </c>
      <c r="AU268" s="53"/>
      <c r="AV268" s="53"/>
    </row>
    <row r="269" spans="3:48" ht="14.25" hidden="1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9"/>
        <v>0</v>
      </c>
      <c r="M269" s="26">
        <f t="shared" si="10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67" t="e">
        <f>SUMIFS([1]Up!$J:$J,[1]Up!$D:$D,D269)</f>
        <v>#VALUE!</v>
      </c>
      <c r="AL269" s="82"/>
      <c r="AM269" s="82" t="str">
        <f t="shared" si="11"/>
        <v>PL3</v>
      </c>
      <c r="AN269" s="53" t="str">
        <f t="shared" si="12"/>
        <v/>
      </c>
      <c r="AO269" s="53" t="s">
        <v>61</v>
      </c>
      <c r="AP269" s="84" t="s">
        <v>2943</v>
      </c>
      <c r="AQ269" s="53"/>
      <c r="AR269" s="53" t="s">
        <v>2944</v>
      </c>
      <c r="AS269" s="53">
        <v>1</v>
      </c>
      <c r="AT269" s="83">
        <v>46151</v>
      </c>
      <c r="AU269" s="53"/>
      <c r="AV269" s="53"/>
    </row>
    <row r="270" spans="3:48" ht="14.25" hidden="1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9"/>
        <v>0</v>
      </c>
      <c r="M270" s="26">
        <f t="shared" si="10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67" t="e">
        <f>SUMIFS([1]Up!$J:$J,[1]Up!$D:$D,D270)</f>
        <v>#VALUE!</v>
      </c>
      <c r="AL270" s="82"/>
      <c r="AM270" s="82" t="str">
        <f t="shared" si="11"/>
        <v>PL3</v>
      </c>
      <c r="AN270" s="53" t="str">
        <f t="shared" si="12"/>
        <v/>
      </c>
      <c r="AO270" s="53" t="s">
        <v>61</v>
      </c>
      <c r="AP270" s="84" t="s">
        <v>2943</v>
      </c>
      <c r="AQ270" s="53"/>
      <c r="AR270" s="53" t="s">
        <v>2944</v>
      </c>
      <c r="AS270" s="53">
        <v>1</v>
      </c>
      <c r="AT270" s="83">
        <v>46151</v>
      </c>
      <c r="AU270" s="53"/>
      <c r="AV270" s="53"/>
    </row>
    <row r="271" spans="3:48" ht="14.25" hidden="1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9"/>
        <v>4</v>
      </c>
      <c r="M271" s="26">
        <f t="shared" si="10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67" t="e">
        <f>SUMIFS([1]Up!$J:$J,[1]Up!$D:$D,D271)</f>
        <v>#VALUE!</v>
      </c>
      <c r="AL271" s="82"/>
      <c r="AM271" s="82" t="str">
        <f t="shared" si="11"/>
        <v>PL6</v>
      </c>
      <c r="AN271" s="53" t="str">
        <f t="shared" si="12"/>
        <v/>
      </c>
      <c r="AO271" s="53" t="s">
        <v>61</v>
      </c>
      <c r="AP271" s="84" t="s">
        <v>2652</v>
      </c>
      <c r="AQ271" s="53"/>
      <c r="AR271" s="53" t="s">
        <v>2653</v>
      </c>
      <c r="AS271" s="53">
        <v>4</v>
      </c>
      <c r="AT271" s="83">
        <v>46151</v>
      </c>
      <c r="AU271" s="53"/>
      <c r="AV271" s="53"/>
    </row>
    <row r="272" spans="3:48" ht="14.25" hidden="1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9"/>
        <v>2</v>
      </c>
      <c r="M272" s="26">
        <f t="shared" si="10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67" t="e">
        <f>SUMIFS([1]Up!$J:$J,[1]Up!$D:$D,D272)</f>
        <v>#VALUE!</v>
      </c>
      <c r="AL272" s="82"/>
      <c r="AM272" s="82" t="str">
        <f t="shared" si="11"/>
        <v>PL25</v>
      </c>
      <c r="AN272" s="53" t="str">
        <f t="shared" si="12"/>
        <v/>
      </c>
      <c r="AO272" s="53" t="s">
        <v>61</v>
      </c>
      <c r="AP272" s="84" t="s">
        <v>2662</v>
      </c>
      <c r="AQ272" s="53"/>
      <c r="AR272" s="53" t="s">
        <v>2663</v>
      </c>
      <c r="AS272" s="53">
        <v>2</v>
      </c>
      <c r="AT272" s="83">
        <v>46151</v>
      </c>
      <c r="AU272" s="53"/>
      <c r="AV272" s="53"/>
    </row>
    <row r="273" spans="3:48" ht="14.25" hidden="1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9"/>
        <v>0</v>
      </c>
      <c r="M273" s="26">
        <f t="shared" si="10"/>
        <v>60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67" t="e">
        <f>SUMIFS([1]Up!$J:$J,[1]Up!$D:$D,D273)</f>
        <v>#VALUE!</v>
      </c>
      <c r="AL273" s="82"/>
      <c r="AM273" s="82" t="str">
        <f t="shared" si="11"/>
        <v/>
      </c>
      <c r="AN273" s="53" t="str">
        <f t="shared" si="12"/>
        <v/>
      </c>
      <c r="AO273" s="53" t="s">
        <v>75</v>
      </c>
      <c r="AP273" s="84"/>
      <c r="AQ273" s="53"/>
      <c r="AR273" s="53"/>
      <c r="AS273" s="53"/>
      <c r="AT273" s="83"/>
      <c r="AU273" s="53"/>
      <c r="AV273" s="53"/>
    </row>
    <row r="274" spans="3:48" ht="14.25" hidden="1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9"/>
        <v>0</v>
      </c>
      <c r="M274" s="26">
        <f t="shared" si="10"/>
        <v>120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67" t="e">
        <f>SUMIFS([1]Up!$J:$J,[1]Up!$D:$D,D274)</f>
        <v>#VALUE!</v>
      </c>
      <c r="AL274" s="82"/>
      <c r="AM274" s="82" t="str">
        <f t="shared" si="11"/>
        <v/>
      </c>
      <c r="AN274" s="53" t="str">
        <f t="shared" si="12"/>
        <v/>
      </c>
      <c r="AO274" s="53" t="s">
        <v>75</v>
      </c>
      <c r="AP274" s="84"/>
      <c r="AQ274" s="53"/>
      <c r="AR274" s="53"/>
      <c r="AS274" s="53"/>
      <c r="AT274" s="83"/>
      <c r="AU274" s="53"/>
      <c r="AV274" s="53"/>
    </row>
    <row r="275" spans="3:48" ht="14.25" hidden="1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9"/>
        <v>0</v>
      </c>
      <c r="M275" s="26">
        <f t="shared" si="10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67" t="e">
        <f>SUMIFS([1]Up!$J:$J,[1]Up!$D:$D,D275)</f>
        <v>#VALUE!</v>
      </c>
      <c r="AL275" s="82"/>
      <c r="AM275" s="82" t="str">
        <f t="shared" si="11"/>
        <v/>
      </c>
      <c r="AN275" s="53" t="str">
        <f t="shared" si="12"/>
        <v/>
      </c>
      <c r="AO275" s="53" t="s">
        <v>75</v>
      </c>
      <c r="AP275" s="84"/>
      <c r="AQ275" s="53"/>
      <c r="AR275" s="53"/>
      <c r="AS275" s="53"/>
      <c r="AT275" s="83"/>
      <c r="AU275" s="53"/>
      <c r="AV275" s="53"/>
    </row>
    <row r="276" spans="3:48" ht="14.25" hidden="1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9"/>
        <v>9</v>
      </c>
      <c r="M276" s="26">
        <f t="shared" si="10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67" t="e">
        <f>SUMIFS([1]Up!$J:$J,[1]Up!$D:$D,D276)</f>
        <v>#VALUE!</v>
      </c>
      <c r="AL276" s="82"/>
      <c r="AM276" s="82" t="str">
        <f t="shared" si="11"/>
        <v>PL12</v>
      </c>
      <c r="AN276" s="53" t="str">
        <f t="shared" si="12"/>
        <v/>
      </c>
      <c r="AO276" s="53" t="s">
        <v>50</v>
      </c>
      <c r="AP276" s="84" t="s">
        <v>2680</v>
      </c>
      <c r="AQ276" s="53"/>
      <c r="AR276" s="53" t="s">
        <v>2681</v>
      </c>
      <c r="AS276" s="53">
        <v>9</v>
      </c>
      <c r="AT276" s="83">
        <v>46151</v>
      </c>
      <c r="AU276" s="53"/>
      <c r="AV276" s="53"/>
    </row>
    <row r="277" spans="3:48" ht="14.25" hidden="1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9"/>
        <v>9</v>
      </c>
      <c r="M277" s="26">
        <f t="shared" si="10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67" t="e">
        <f>SUMIFS([1]Up!$J:$J,[1]Up!$D:$D,D277)</f>
        <v>#VALUE!</v>
      </c>
      <c r="AL277" s="82"/>
      <c r="AM277" s="82" t="str">
        <f t="shared" si="11"/>
        <v>PL12</v>
      </c>
      <c r="AN277" s="53" t="str">
        <f t="shared" si="12"/>
        <v/>
      </c>
      <c r="AO277" s="53" t="s">
        <v>50</v>
      </c>
      <c r="AP277" s="84" t="s">
        <v>2680</v>
      </c>
      <c r="AQ277" s="53"/>
      <c r="AR277" s="53" t="s">
        <v>2681</v>
      </c>
      <c r="AS277" s="53">
        <v>9</v>
      </c>
      <c r="AT277" s="83">
        <v>46151</v>
      </c>
      <c r="AU277" s="53"/>
      <c r="AV277" s="53"/>
    </row>
    <row r="278" spans="3:48" ht="14.25" hidden="1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9"/>
        <v>9</v>
      </c>
      <c r="M278" s="26">
        <f t="shared" si="10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67" t="e">
        <f>SUMIFS([1]Up!$J:$J,[1]Up!$D:$D,D278)</f>
        <v>#VALUE!</v>
      </c>
      <c r="AL278" s="82"/>
      <c r="AM278" s="82" t="str">
        <f t="shared" si="11"/>
        <v>PL12</v>
      </c>
      <c r="AN278" s="53" t="str">
        <f t="shared" si="12"/>
        <v/>
      </c>
      <c r="AO278" s="53" t="s">
        <v>50</v>
      </c>
      <c r="AP278" s="84" t="s">
        <v>2680</v>
      </c>
      <c r="AQ278" s="53"/>
      <c r="AR278" s="53" t="s">
        <v>2681</v>
      </c>
      <c r="AS278" s="53">
        <v>9</v>
      </c>
      <c r="AT278" s="83">
        <v>46151</v>
      </c>
      <c r="AU278" s="53"/>
      <c r="AV278" s="53"/>
    </row>
    <row r="279" spans="3:48" ht="14.25" hidden="1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9"/>
        <v>0</v>
      </c>
      <c r="M279" s="26">
        <f t="shared" si="10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67" t="e">
        <f>SUMIFS([1]Up!$J:$J,[1]Up!$D:$D,D279)</f>
        <v>#VALUE!</v>
      </c>
      <c r="AL279" s="82"/>
      <c r="AM279" s="82" t="str">
        <f t="shared" si="11"/>
        <v>PL6</v>
      </c>
      <c r="AN279" s="53" t="str">
        <f t="shared" si="12"/>
        <v/>
      </c>
      <c r="AO279" s="53" t="s">
        <v>61</v>
      </c>
      <c r="AP279" s="84"/>
      <c r="AQ279" s="53"/>
      <c r="AR279" s="53" t="s">
        <v>1681</v>
      </c>
      <c r="AS279" s="53">
        <v>1</v>
      </c>
      <c r="AT279" s="83"/>
      <c r="AU279" s="53"/>
      <c r="AV279" s="53"/>
    </row>
    <row r="280" spans="3:48" ht="14.25" hidden="1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9"/>
        <v>2</v>
      </c>
      <c r="M280" s="26">
        <f t="shared" si="10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67" t="e">
        <f>SUMIFS([1]Up!$J:$J,[1]Up!$D:$D,D280)</f>
        <v>#VALUE!</v>
      </c>
      <c r="AL280" s="82"/>
      <c r="AM280" s="82" t="str">
        <f t="shared" si="11"/>
        <v>PL6</v>
      </c>
      <c r="AN280" s="53" t="str">
        <f t="shared" si="12"/>
        <v/>
      </c>
      <c r="AO280" s="53" t="s">
        <v>61</v>
      </c>
      <c r="AP280" s="84" t="s">
        <v>2652</v>
      </c>
      <c r="AQ280" s="53"/>
      <c r="AR280" s="53" t="s">
        <v>2653</v>
      </c>
      <c r="AS280" s="53">
        <v>2</v>
      </c>
      <c r="AT280" s="83">
        <v>46151</v>
      </c>
      <c r="AU280" s="53"/>
      <c r="AV280" s="53"/>
    </row>
    <row r="281" spans="3:48" ht="14.25" hidden="1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9"/>
        <v>4</v>
      </c>
      <c r="M281" s="26">
        <f t="shared" si="10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67" t="e">
        <f>SUMIFS([1]Up!$J:$J,[1]Up!$D:$D,D281)</f>
        <v>#VALUE!</v>
      </c>
      <c r="AL281" s="82"/>
      <c r="AM281" s="82" t="str">
        <f t="shared" si="11"/>
        <v/>
      </c>
      <c r="AN281" s="53" t="str">
        <f t="shared" si="12"/>
        <v/>
      </c>
      <c r="AO281" s="53" t="s">
        <v>50</v>
      </c>
      <c r="AP281" s="84" t="s">
        <v>2691</v>
      </c>
      <c r="AQ281" s="53"/>
      <c r="AR281" s="53" t="s">
        <v>2692</v>
      </c>
      <c r="AS281" s="53">
        <v>4</v>
      </c>
      <c r="AT281" s="83">
        <v>46165</v>
      </c>
      <c r="AU281" s="53"/>
      <c r="AV281" s="53"/>
    </row>
    <row r="282" spans="3:48" ht="14.25" hidden="1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9"/>
        <v>4</v>
      </c>
      <c r="M282" s="26">
        <f t="shared" si="10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67" t="e">
        <f>SUMIFS([1]Up!$J:$J,[1]Up!$D:$D,D282)</f>
        <v>#VALUE!</v>
      </c>
      <c r="AL282" s="82"/>
      <c r="AM282" s="82" t="str">
        <f t="shared" si="11"/>
        <v/>
      </c>
      <c r="AN282" s="53" t="str">
        <f t="shared" si="12"/>
        <v/>
      </c>
      <c r="AO282" s="53" t="s">
        <v>50</v>
      </c>
      <c r="AP282" s="84" t="s">
        <v>2691</v>
      </c>
      <c r="AQ282" s="53"/>
      <c r="AR282" s="53" t="s">
        <v>2692</v>
      </c>
      <c r="AS282" s="53">
        <v>4</v>
      </c>
      <c r="AT282" s="83">
        <v>46165</v>
      </c>
      <c r="AU282" s="53"/>
      <c r="AV282" s="53"/>
    </row>
    <row r="283" spans="3:48" ht="14.25" hidden="1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9"/>
        <v>1</v>
      </c>
      <c r="M283" s="26">
        <f t="shared" si="10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67" t="e">
        <f>SUMIFS([1]Up!$J:$J,[1]Up!$D:$D,D283)</f>
        <v>#VALUE!</v>
      </c>
      <c r="AL283" s="82"/>
      <c r="AM283" s="82" t="str">
        <f t="shared" si="11"/>
        <v/>
      </c>
      <c r="AN283" s="53" t="str">
        <f t="shared" si="12"/>
        <v/>
      </c>
      <c r="AO283" s="53" t="s">
        <v>50</v>
      </c>
      <c r="AP283" s="84" t="s">
        <v>2639</v>
      </c>
      <c r="AQ283" s="53"/>
      <c r="AR283" s="53" t="s">
        <v>2695</v>
      </c>
      <c r="AS283" s="53">
        <v>1</v>
      </c>
      <c r="AT283" s="83">
        <v>46165</v>
      </c>
      <c r="AU283" s="53"/>
      <c r="AV283" s="53"/>
    </row>
    <row r="284" spans="3:48" ht="14.25" hidden="1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9"/>
        <v>0</v>
      </c>
      <c r="M284" s="26">
        <f t="shared" si="10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67" t="e">
        <f>SUMIFS([1]Up!$J:$J,[1]Up!$D:$D,D284)</f>
        <v>#VALUE!</v>
      </c>
      <c r="AL284" s="82"/>
      <c r="AM284" s="82" t="str">
        <f t="shared" si="11"/>
        <v/>
      </c>
      <c r="AN284" s="53" t="str">
        <f t="shared" si="12"/>
        <v/>
      </c>
      <c r="AO284" s="53" t="s">
        <v>75</v>
      </c>
      <c r="AP284" s="84"/>
      <c r="AQ284" s="53"/>
      <c r="AR284" s="53"/>
      <c r="AS284" s="53"/>
      <c r="AT284" s="83"/>
      <c r="AU284" s="53"/>
      <c r="AV284" s="53"/>
    </row>
    <row r="285" spans="3:48" ht="14.25" hidden="1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3">MIN(SUM(N285:AJ285),I285)</f>
        <v>9</v>
      </c>
      <c r="M285" s="26">
        <f t="shared" ref="M285:M298" si="14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67" t="e">
        <f>SUMIFS([1]Up!$J:$J,[1]Up!$D:$D,D285)</f>
        <v>#VALUE!</v>
      </c>
      <c r="AL285" s="82"/>
      <c r="AM285" s="82" t="str">
        <f t="shared" ref="AM285:AM298" si="15">IFERROR(IF(C285="Plate",LEFT(E285,FIND("*",E285,1)-1),""),IF(C285="Plate",LEFT(E285,FIND("x",E285,1)-1),""))</f>
        <v>PL12</v>
      </c>
      <c r="AN285" s="53" t="str">
        <f t="shared" ref="AN285:AN298" si="16">IF(ROUND(SUM(N285:AJ285)-I285,0)&gt;0,"Thừa "&amp;SUM(N285:AJ285)-I285,"")</f>
        <v/>
      </c>
      <c r="AO285" s="53" t="s">
        <v>50</v>
      </c>
      <c r="AP285" s="84" t="s">
        <v>2722</v>
      </c>
      <c r="AQ285" s="53"/>
      <c r="AR285" s="53" t="s">
        <v>2723</v>
      </c>
      <c r="AS285" s="53">
        <v>9</v>
      </c>
      <c r="AT285" s="83">
        <v>46165</v>
      </c>
      <c r="AU285" s="53"/>
      <c r="AV285" s="53"/>
    </row>
    <row r="286" spans="3:48" ht="14.25" hidden="1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3"/>
        <v>0</v>
      </c>
      <c r="M286" s="26">
        <f t="shared" si="14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67" t="e">
        <f>SUMIFS([1]Up!$J:$J,[1]Up!$D:$D,D286)</f>
        <v>#VALUE!</v>
      </c>
      <c r="AL286" s="82"/>
      <c r="AM286" s="82" t="str">
        <f t="shared" si="15"/>
        <v>PL3</v>
      </c>
      <c r="AN286" s="53" t="str">
        <f t="shared" si="16"/>
        <v/>
      </c>
      <c r="AO286" s="53" t="s">
        <v>61</v>
      </c>
      <c r="AP286" s="84" t="s">
        <v>2943</v>
      </c>
      <c r="AQ286" s="53"/>
      <c r="AR286" s="53" t="s">
        <v>2966</v>
      </c>
      <c r="AS286" s="53">
        <v>1</v>
      </c>
      <c r="AT286" s="83">
        <v>46165</v>
      </c>
      <c r="AU286" s="53"/>
      <c r="AV286" s="53"/>
    </row>
    <row r="287" spans="3:48" ht="14.25" hidden="1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3"/>
        <v>0</v>
      </c>
      <c r="M287" s="26">
        <f t="shared" si="14"/>
        <v>1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67" t="e">
        <f>SUMIFS([1]Up!$J:$J,[1]Up!$D:$D,D287)</f>
        <v>#VALUE!</v>
      </c>
      <c r="AL287" s="82"/>
      <c r="AM287" s="82" t="str">
        <f t="shared" si="15"/>
        <v>PL3</v>
      </c>
      <c r="AN287" s="53" t="str">
        <f t="shared" si="16"/>
        <v/>
      </c>
      <c r="AO287" s="53" t="s">
        <v>61</v>
      </c>
      <c r="AP287" s="84" t="s">
        <v>2943</v>
      </c>
      <c r="AQ287" s="53"/>
      <c r="AR287" s="53" t="s">
        <v>2966</v>
      </c>
      <c r="AS287" s="53">
        <v>1</v>
      </c>
      <c r="AT287" s="83">
        <v>46165</v>
      </c>
      <c r="AU287" s="53"/>
      <c r="AV287" s="53"/>
    </row>
    <row r="288" spans="3:48" ht="14.25" hidden="1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3"/>
        <v>0</v>
      </c>
      <c r="M288" s="26">
        <f t="shared" si="14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67" t="e">
        <f>SUMIFS([1]Up!$J:$J,[1]Up!$D:$D,D288)</f>
        <v>#VALUE!</v>
      </c>
      <c r="AL288" s="82"/>
      <c r="AM288" s="82" t="str">
        <f t="shared" si="15"/>
        <v>PL3</v>
      </c>
      <c r="AN288" s="53" t="str">
        <f t="shared" si="16"/>
        <v/>
      </c>
      <c r="AO288" s="53" t="s">
        <v>61</v>
      </c>
      <c r="AP288" s="84" t="s">
        <v>2943</v>
      </c>
      <c r="AQ288" s="53"/>
      <c r="AR288" s="53" t="s">
        <v>2966</v>
      </c>
      <c r="AS288" s="53">
        <v>1</v>
      </c>
      <c r="AT288" s="83">
        <v>46165</v>
      </c>
      <c r="AU288" s="53"/>
      <c r="AV288" s="53"/>
    </row>
    <row r="289" spans="3:48" ht="14.25" hidden="1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3"/>
        <v>4</v>
      </c>
      <c r="M289" s="26">
        <f t="shared" si="14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67" t="e">
        <f>SUMIFS([1]Up!$J:$J,[1]Up!$D:$D,D289)</f>
        <v>#VALUE!</v>
      </c>
      <c r="AL289" s="82"/>
      <c r="AM289" s="82" t="str">
        <f t="shared" si="15"/>
        <v>PL6</v>
      </c>
      <c r="AN289" s="53" t="str">
        <f t="shared" si="16"/>
        <v/>
      </c>
      <c r="AO289" s="53" t="s">
        <v>61</v>
      </c>
      <c r="AP289" s="84" t="s">
        <v>2703</v>
      </c>
      <c r="AQ289" s="53"/>
      <c r="AR289" s="53" t="s">
        <v>2704</v>
      </c>
      <c r="AS289" s="53">
        <v>4</v>
      </c>
      <c r="AT289" s="83">
        <v>46165</v>
      </c>
      <c r="AU289" s="53"/>
      <c r="AV289" s="53"/>
    </row>
    <row r="290" spans="3:48" ht="14.25" hidden="1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3"/>
        <v>0</v>
      </c>
      <c r="M290" s="26">
        <f t="shared" si="14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67" t="e">
        <f>SUMIFS([1]Up!$J:$J,[1]Up!$D:$D,D290)</f>
        <v>#VALUE!</v>
      </c>
      <c r="AL290" s="82"/>
      <c r="AM290" s="82" t="str">
        <f t="shared" si="15"/>
        <v>PL19</v>
      </c>
      <c r="AN290" s="53" t="str">
        <f t="shared" si="16"/>
        <v/>
      </c>
      <c r="AO290" s="53" t="s">
        <v>61</v>
      </c>
      <c r="AP290" s="84" t="s">
        <v>2711</v>
      </c>
      <c r="AQ290" s="53"/>
      <c r="AR290" s="53" t="s">
        <v>2712</v>
      </c>
      <c r="AS290" s="53">
        <v>2</v>
      </c>
      <c r="AT290" s="83">
        <v>46165</v>
      </c>
      <c r="AU290" s="53"/>
      <c r="AV290" s="53"/>
    </row>
    <row r="291" spans="3:48" ht="14.25" hidden="1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3"/>
        <v>0</v>
      </c>
      <c r="M291" s="26">
        <f t="shared" si="14"/>
        <v>60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67" t="e">
        <f>SUMIFS([1]Up!$J:$J,[1]Up!$D:$D,D291)</f>
        <v>#VALUE!</v>
      </c>
      <c r="AL291" s="82"/>
      <c r="AM291" s="82" t="str">
        <f t="shared" si="15"/>
        <v/>
      </c>
      <c r="AN291" s="53" t="str">
        <f t="shared" si="16"/>
        <v/>
      </c>
      <c r="AO291" s="53" t="s">
        <v>75</v>
      </c>
      <c r="AP291" s="84"/>
      <c r="AQ291" s="53"/>
      <c r="AR291" s="53"/>
      <c r="AS291" s="53"/>
      <c r="AT291" s="83"/>
      <c r="AU291" s="53"/>
      <c r="AV291" s="53"/>
    </row>
    <row r="292" spans="3:48" ht="14.25" hidden="1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3"/>
        <v>0</v>
      </c>
      <c r="M292" s="26">
        <f t="shared" si="14"/>
        <v>120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67" t="e">
        <f>SUMIFS([1]Up!$J:$J,[1]Up!$D:$D,D292)</f>
        <v>#VALUE!</v>
      </c>
      <c r="AL292" s="82"/>
      <c r="AM292" s="82" t="str">
        <f t="shared" si="15"/>
        <v/>
      </c>
      <c r="AN292" s="53" t="str">
        <f t="shared" si="16"/>
        <v/>
      </c>
      <c r="AO292" s="53" t="s">
        <v>75</v>
      </c>
      <c r="AP292" s="84"/>
      <c r="AQ292" s="53"/>
      <c r="AR292" s="53"/>
      <c r="AS292" s="53"/>
      <c r="AT292" s="83"/>
      <c r="AU292" s="53"/>
      <c r="AV292" s="53"/>
    </row>
    <row r="293" spans="3:48" ht="14.25" hidden="1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3"/>
        <v>0</v>
      </c>
      <c r="M293" s="26">
        <f t="shared" si="14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67" t="e">
        <f>SUMIFS([1]Up!$J:$J,[1]Up!$D:$D,D293)</f>
        <v>#VALUE!</v>
      </c>
      <c r="AL293" s="82"/>
      <c r="AM293" s="82" t="str">
        <f t="shared" si="15"/>
        <v/>
      </c>
      <c r="AN293" s="53" t="str">
        <f t="shared" si="16"/>
        <v/>
      </c>
      <c r="AO293" s="53" t="s">
        <v>75</v>
      </c>
      <c r="AP293" s="84"/>
      <c r="AQ293" s="53"/>
      <c r="AR293" s="53"/>
      <c r="AS293" s="53"/>
      <c r="AT293" s="83"/>
      <c r="AU293" s="53"/>
      <c r="AV293" s="53"/>
    </row>
    <row r="294" spans="3:48" ht="14.25" hidden="1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3"/>
        <v>9</v>
      </c>
      <c r="M294" s="26">
        <f t="shared" si="14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67" t="e">
        <f>SUMIFS([1]Up!$J:$J,[1]Up!$D:$D,D294)</f>
        <v>#VALUE!</v>
      </c>
      <c r="AL294" s="82"/>
      <c r="AM294" s="82" t="str">
        <f t="shared" si="15"/>
        <v>PL12</v>
      </c>
      <c r="AN294" s="53" t="str">
        <f t="shared" si="16"/>
        <v/>
      </c>
      <c r="AO294" s="53" t="s">
        <v>50</v>
      </c>
      <c r="AP294" s="84" t="s">
        <v>2722</v>
      </c>
      <c r="AQ294" s="53"/>
      <c r="AR294" s="53" t="s">
        <v>2723</v>
      </c>
      <c r="AS294" s="53">
        <v>9</v>
      </c>
      <c r="AT294" s="83">
        <v>46165</v>
      </c>
      <c r="AU294" s="53"/>
      <c r="AV294" s="53"/>
    </row>
    <row r="295" spans="3:48" ht="24" hidden="1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3"/>
        <v>9</v>
      </c>
      <c r="M295" s="26">
        <f t="shared" si="14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67" t="e">
        <f>SUMIFS([1]Up!$J:$J,[1]Up!$D:$D,D295)</f>
        <v>#VALUE!</v>
      </c>
      <c r="AL295" s="82"/>
      <c r="AM295" s="82" t="str">
        <f t="shared" si="15"/>
        <v>PL12</v>
      </c>
      <c r="AN295" s="53" t="str">
        <f t="shared" si="16"/>
        <v/>
      </c>
      <c r="AO295" s="53" t="s">
        <v>50</v>
      </c>
      <c r="AP295" s="84" t="s">
        <v>2722</v>
      </c>
      <c r="AQ295" s="53"/>
      <c r="AR295" s="53" t="s">
        <v>2723</v>
      </c>
      <c r="AS295" s="53">
        <v>9</v>
      </c>
      <c r="AT295" s="83">
        <v>46165</v>
      </c>
      <c r="AU295" s="53"/>
      <c r="AV295" s="53"/>
    </row>
    <row r="296" spans="3:48" ht="24" hidden="1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3"/>
        <v>9</v>
      </c>
      <c r="M296" s="26">
        <f t="shared" si="14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67" t="e">
        <f>SUMIFS([1]Up!$J:$J,[1]Up!$D:$D,D296)</f>
        <v>#VALUE!</v>
      </c>
      <c r="AL296" s="82"/>
      <c r="AM296" s="82" t="str">
        <f t="shared" si="15"/>
        <v>PL12</v>
      </c>
      <c r="AN296" s="53" t="str">
        <f t="shared" si="16"/>
        <v/>
      </c>
      <c r="AO296" s="53" t="s">
        <v>50</v>
      </c>
      <c r="AP296" s="84" t="s">
        <v>2722</v>
      </c>
      <c r="AQ296" s="53"/>
      <c r="AR296" s="53" t="s">
        <v>2723</v>
      </c>
      <c r="AS296" s="170">
        <v>9</v>
      </c>
      <c r="AT296" s="53">
        <v>46165</v>
      </c>
      <c r="AU296" s="53"/>
      <c r="AV296" s="53"/>
    </row>
    <row r="297" spans="3:48" ht="24" hidden="1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3"/>
        <v>1</v>
      </c>
      <c r="M297" s="26">
        <f t="shared" si="14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67" t="e">
        <f>SUMIFS([1]Up!$J:$J,[1]Up!$D:$D,D297)</f>
        <v>#VALUE!</v>
      </c>
      <c r="AL297" s="82" t="s">
        <v>82</v>
      </c>
      <c r="AM297" s="82" t="str">
        <f t="shared" si="15"/>
        <v>PL6</v>
      </c>
      <c r="AN297" s="53" t="str">
        <f t="shared" si="16"/>
        <v>Thừa 1</v>
      </c>
      <c r="AO297" s="53" t="s">
        <v>61</v>
      </c>
      <c r="AP297" s="53"/>
      <c r="AQ297" s="53"/>
      <c r="AR297" s="53" t="s">
        <v>1681</v>
      </c>
      <c r="AS297" s="170">
        <v>1</v>
      </c>
      <c r="AT297" s="53"/>
      <c r="AU297" s="53"/>
      <c r="AV297" s="53"/>
    </row>
    <row r="298" spans="3:48" ht="24" hidden="1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3"/>
        <v>2</v>
      </c>
      <c r="M298" s="26">
        <f t="shared" si="14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67" t="e">
        <f>SUMIFS([1]Up!$J:$J,[1]Up!$D:$D,D298)</f>
        <v>#VALUE!</v>
      </c>
      <c r="AL298" s="82"/>
      <c r="AM298" s="82" t="str">
        <f t="shared" si="15"/>
        <v>PL6</v>
      </c>
      <c r="AN298" s="53" t="str">
        <f t="shared" si="16"/>
        <v/>
      </c>
      <c r="AO298" s="53" t="s">
        <v>61</v>
      </c>
      <c r="AP298" s="84" t="s">
        <v>2703</v>
      </c>
      <c r="AQ298" s="53"/>
      <c r="AR298" s="53" t="s">
        <v>2704</v>
      </c>
      <c r="AS298" s="170">
        <v>2</v>
      </c>
      <c r="AT298" s="53">
        <v>46165</v>
      </c>
      <c r="AU298" s="53"/>
      <c r="AV298" s="53"/>
    </row>
    <row r="299" spans="3:48" hidden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67"/>
      <c r="AL299" s="82"/>
      <c r="AM299" s="82"/>
      <c r="AN299" s="53"/>
      <c r="AO299" s="53"/>
      <c r="AP299" s="53"/>
      <c r="AQ299" s="53"/>
      <c r="AR299" s="53"/>
      <c r="AS299" s="170"/>
      <c r="AT299" s="53"/>
      <c r="AU299" s="53"/>
      <c r="AV299" s="53"/>
    </row>
    <row r="300" spans="3:48" hidden="1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67"/>
      <c r="AL300" s="82"/>
      <c r="AM300" s="82"/>
      <c r="AN300" s="53"/>
      <c r="AO300" s="53"/>
      <c r="AP300" s="53"/>
      <c r="AQ300" s="53"/>
      <c r="AR300" s="53"/>
      <c r="AS300" s="170"/>
      <c r="AT300" s="53"/>
      <c r="AU300" s="53"/>
      <c r="AV300" s="53"/>
    </row>
    <row r="301" spans="3:48" hidden="1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67"/>
      <c r="AL301" s="82"/>
      <c r="AM301" s="82"/>
      <c r="AN301" s="53"/>
      <c r="AO301" s="53"/>
      <c r="AP301" s="53"/>
      <c r="AQ301" s="53"/>
      <c r="AR301" s="53"/>
      <c r="AS301" s="170"/>
      <c r="AT301" s="53"/>
      <c r="AU301" s="53"/>
      <c r="AV301" s="53"/>
    </row>
  </sheetData>
  <autoFilter ref="C29:AV301" xr:uid="{B5DE6D30-F474-449D-82A7-1262A8A8C8BB}">
    <filterColumn colId="32">
      <customFilters>
        <customFilter operator="notEqual" val=" "/>
      </customFilters>
    </filterColumn>
  </autoFilter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t="e" cm="1">
        <f t="array" ref="AG27">SUMPRODUCT($J$30:$J$301,AG30:AG301,--(AG30:AG301&lt;&gt;""))</f>
        <v>#VALUE!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 t="e">
        <f t="shared" ref="AG28" si="6">SUM(AG30:AG301)</f>
        <v>#VALUE!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 t="e">
        <f>SUMIFS([1]Up!$J:$J,[1]Up!$D:$D,D30)</f>
        <v>#VALUE!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 t="e">
        <f>SUMIFS([1]Up!$J:$J,[1]Up!$D:$D,D31)</f>
        <v>#VALUE!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 t="e">
        <f>SUMIFS([1]Up!$J:$J,[1]Up!$D:$D,D32)</f>
        <v>#VALUE!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 t="e">
        <f>SUMIFS([1]Up!$J:$J,[1]Up!$D:$D,D33)</f>
        <v>#VALUE!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 t="e">
        <f>SUMIFS([1]Up!$J:$J,[1]Up!$D:$D,D34)</f>
        <v>#VALUE!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 t="e">
        <f>SUMIFS([1]Up!$J:$J,[1]Up!$D:$D,D35)</f>
        <v>#VALUE!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 t="e">
        <f>SUMIFS([1]Up!$J:$J,[1]Up!$D:$D,D36)</f>
        <v>#VALUE!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 t="e">
        <f>SUMIFS([1]Up!$J:$J,[1]Up!$D:$D,D37)</f>
        <v>#VALUE!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 t="e">
        <f>SUMIFS([1]Up!$J:$J,[1]Up!$D:$D,D38)</f>
        <v>#VALUE!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 t="e">
        <f>SUMIFS([1]Up!$J:$J,[1]Up!$D:$D,D39)</f>
        <v>#VALUE!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 t="e">
        <f>SUMIFS([1]Up!$J:$J,[1]Up!$D:$D,D40)</f>
        <v>#VALUE!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 t="e">
        <f>SUMIFS([1]Up!$J:$J,[1]Up!$D:$D,D41)</f>
        <v>#VALUE!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 t="e">
        <f>SUMIFS([1]Up!$J:$J,[1]Up!$D:$D,D42)</f>
        <v>#VALUE!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 t="e">
        <f>SUMIFS([1]Up!$J:$J,[1]Up!$D:$D,D43)</f>
        <v>#VALUE!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 t="e">
        <f>SUMIFS([1]Up!$J:$J,[1]Up!$D:$D,D44)</f>
        <v>#VALUE!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 t="e">
        <f>SUMIFS([1]Up!$J:$J,[1]Up!$D:$D,D45)</f>
        <v>#VALUE!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 t="e">
        <f>SUMIFS([1]Up!$J:$J,[1]Up!$D:$D,D46)</f>
        <v>#VALUE!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 t="e">
        <f>SUMIFS([1]Up!$J:$J,[1]Up!$D:$D,D47)</f>
        <v>#VALUE!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 t="e">
        <f>SUMIFS([1]Up!$J:$J,[1]Up!$D:$D,D48)</f>
        <v>#VALUE!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 t="e">
        <f>SUMIFS([1]Up!$J:$J,[1]Up!$D:$D,D49)</f>
        <v>#VALUE!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 t="e">
        <f>SUMIFS([1]Up!$J:$J,[1]Up!$D:$D,D50)</f>
        <v>#VALUE!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 t="e">
        <f>SUMIFS([1]Up!$J:$J,[1]Up!$D:$D,D51)</f>
        <v>#VALUE!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 t="e">
        <f>SUMIFS([1]Up!$J:$J,[1]Up!$D:$D,D52)</f>
        <v>#VALUE!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 t="e">
        <f>SUMIFS([1]Up!$J:$J,[1]Up!$D:$D,D53)</f>
        <v>#VALUE!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 t="e">
        <f>SUMIFS([1]Up!$J:$J,[1]Up!$D:$D,D54)</f>
        <v>#VALUE!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 t="e">
        <f>SUMIFS([1]Up!$J:$J,[1]Up!$D:$D,D55)</f>
        <v>#VALUE!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 t="e">
        <f>SUMIFS([1]Up!$J:$J,[1]Up!$D:$D,D56)</f>
        <v>#VALUE!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 t="e">
        <f>SUMIFS([1]Up!$J:$J,[1]Up!$D:$D,D57)</f>
        <v>#VALUE!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 t="e">
        <f>SUMIFS([1]Up!$J:$J,[1]Up!$D:$D,D58)</f>
        <v>#VALUE!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 t="e">
        <f>SUMIFS([1]Up!$J:$J,[1]Up!$D:$D,D59)</f>
        <v>#VALUE!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 t="e">
        <f>SUMIFS([1]Up!$J:$J,[1]Up!$D:$D,D60)</f>
        <v>#VALUE!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 t="e">
        <f>SUMIFS([1]Up!$J:$J,[1]Up!$D:$D,D61)</f>
        <v>#VALUE!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 t="e">
        <f>SUMIFS([1]Up!$J:$J,[1]Up!$D:$D,D62)</f>
        <v>#VALUE!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 t="e">
        <f>SUMIFS([1]Up!$J:$J,[1]Up!$D:$D,D63)</f>
        <v>#VALUE!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 t="e">
        <f>SUMIFS([1]Up!$J:$J,[1]Up!$D:$D,D64)</f>
        <v>#VALUE!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 t="e">
        <f>SUMIFS([1]Up!$J:$J,[1]Up!$D:$D,D65)</f>
        <v>#VALUE!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 t="e">
        <f>SUMIFS([1]Up!$J:$J,[1]Up!$D:$D,D66)</f>
        <v>#VALUE!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 t="e">
        <f>SUMIFS([1]Up!$J:$J,[1]Up!$D:$D,D67)</f>
        <v>#VALUE!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 t="e">
        <f>SUMIFS([1]Up!$J:$J,[1]Up!$D:$D,D68)</f>
        <v>#VALUE!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 t="e">
        <f>SUMIFS([1]Up!$J:$J,[1]Up!$D:$D,D69)</f>
        <v>#VALUE!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 t="e">
        <f>SUMIFS([1]Up!$J:$J,[1]Up!$D:$D,D70)</f>
        <v>#VALUE!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 t="e">
        <f>SUMIFS([1]Up!$J:$J,[1]Up!$D:$D,D71)</f>
        <v>#VALUE!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 t="e">
        <f>SUMIFS([1]Up!$J:$J,[1]Up!$D:$D,D72)</f>
        <v>#VALUE!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 t="e">
        <f>SUMIFS([1]Up!$J:$J,[1]Up!$D:$D,D73)</f>
        <v>#VALUE!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 t="e">
        <f>SUMIFS([1]Up!$J:$J,[1]Up!$D:$D,D74)</f>
        <v>#VALUE!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 t="e">
        <f>SUMIFS([1]Up!$J:$J,[1]Up!$D:$D,D75)</f>
        <v>#VALUE!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 t="e">
        <f>SUMIFS([1]Up!$J:$J,[1]Up!$D:$D,D76)</f>
        <v>#VALUE!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 t="e">
        <f>SUMIFS([1]Up!$J:$J,[1]Up!$D:$D,D77)</f>
        <v>#VALUE!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 t="e">
        <f>SUMIFS([1]Up!$J:$J,[1]Up!$D:$D,D78)</f>
        <v>#VALUE!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 t="e">
        <f>SUMIFS([1]Up!$J:$J,[1]Up!$D:$D,D79)</f>
        <v>#VALUE!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 t="e">
        <f>SUMIFS([1]Up!$J:$J,[1]Up!$D:$D,D80)</f>
        <v>#VALUE!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 t="e">
        <f>SUMIFS([1]Up!$J:$J,[1]Up!$D:$D,D81)</f>
        <v>#VALUE!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 t="e">
        <f>SUMIFS([1]Up!$J:$J,[1]Up!$D:$D,D82)</f>
        <v>#VALUE!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 t="e">
        <f>SUMIFS([1]Up!$J:$J,[1]Up!$D:$D,D83)</f>
        <v>#VALUE!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 t="e">
        <f>SUMIFS([1]Up!$J:$J,[1]Up!$D:$D,D84)</f>
        <v>#VALUE!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 t="e">
        <f>SUMIFS([1]Up!$J:$J,[1]Up!$D:$D,D85)</f>
        <v>#VALUE!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 t="e">
        <f>SUMIFS([1]Up!$J:$J,[1]Up!$D:$D,D86)</f>
        <v>#VALUE!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 t="e">
        <f>SUMIFS([1]Up!$J:$J,[1]Up!$D:$D,D87)</f>
        <v>#VALUE!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 t="e">
        <f>SUMIFS([1]Up!$J:$J,[1]Up!$D:$D,D88)</f>
        <v>#VALUE!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 t="e">
        <f>SUMIFS([1]Up!$J:$J,[1]Up!$D:$D,D89)</f>
        <v>#VALUE!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 t="e">
        <f>SUMIFS([1]Up!$J:$J,[1]Up!$D:$D,D90)</f>
        <v>#VALUE!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 t="e">
        <f>SUMIFS([1]Up!$J:$J,[1]Up!$D:$D,D91)</f>
        <v>#VALUE!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 t="e">
        <f>SUMIFS([1]Up!$J:$J,[1]Up!$D:$D,D92)</f>
        <v>#VALUE!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 t="e">
        <f>SUMIFS([1]Up!$J:$J,[1]Up!$D:$D,D93)</f>
        <v>#VALUE!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 t="e">
        <f>SUMIFS([1]Up!$J:$J,[1]Up!$D:$D,D94)</f>
        <v>#VALUE!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 t="e">
        <f>SUMIFS([1]Up!$J:$J,[1]Up!$D:$D,D95)</f>
        <v>#VALUE!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 t="e">
        <f>SUMIFS([1]Up!$J:$J,[1]Up!$D:$D,D96)</f>
        <v>#VALUE!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 t="e">
        <f>SUMIFS([1]Up!$J:$J,[1]Up!$D:$D,D97)</f>
        <v>#VALUE!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 t="e">
        <f>SUMIFS([1]Up!$J:$J,[1]Up!$D:$D,D98)</f>
        <v>#VALUE!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 t="e">
        <f>SUMIFS([1]Up!$J:$J,[1]Up!$D:$D,D99)</f>
        <v>#VALUE!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 t="e">
        <f>SUMIFS([1]Up!$J:$J,[1]Up!$D:$D,D100)</f>
        <v>#VALUE!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 t="e">
        <f>SUMIFS([1]Up!$J:$J,[1]Up!$D:$D,D101)</f>
        <v>#VALUE!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 t="e">
        <f>SUMIFS([1]Up!$J:$J,[1]Up!$D:$D,D102)</f>
        <v>#VALUE!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 t="e">
        <f>SUMIFS([1]Up!$J:$J,[1]Up!$D:$D,D103)</f>
        <v>#VALUE!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 t="e">
        <f>SUMIFS([1]Up!$J:$J,[1]Up!$D:$D,D104)</f>
        <v>#VALUE!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 t="e">
        <f>SUMIFS([1]Up!$J:$J,[1]Up!$D:$D,D105)</f>
        <v>#VALUE!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 t="e">
        <f>SUMIFS([1]Up!$J:$J,[1]Up!$D:$D,D106)</f>
        <v>#VALUE!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 t="e">
        <f>SUMIFS([1]Up!$J:$J,[1]Up!$D:$D,D107)</f>
        <v>#VALUE!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 t="e">
        <f>SUMIFS([1]Up!$J:$J,[1]Up!$D:$D,D108)</f>
        <v>#VALUE!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 t="e">
        <f>SUMIFS([1]Up!$J:$J,[1]Up!$D:$D,D109)</f>
        <v>#VALUE!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 t="e">
        <f>SUMIFS([1]Up!$J:$J,[1]Up!$D:$D,D110)</f>
        <v>#VALUE!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 t="e">
        <f>SUMIFS([1]Up!$J:$J,[1]Up!$D:$D,D111)</f>
        <v>#VALUE!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 t="e">
        <f>SUMIFS([1]Up!$J:$J,[1]Up!$D:$D,D112)</f>
        <v>#VALUE!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 t="e">
        <f>SUMIFS([1]Up!$J:$J,[1]Up!$D:$D,D113)</f>
        <v>#VALUE!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 t="e">
        <f>SUMIFS([1]Up!$J:$J,[1]Up!$D:$D,D114)</f>
        <v>#VALUE!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 t="e">
        <f>SUMIFS([1]Up!$J:$J,[1]Up!$D:$D,D115)</f>
        <v>#VALUE!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 t="e">
        <f>SUMIFS([1]Up!$J:$J,[1]Up!$D:$D,D116)</f>
        <v>#VALUE!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 t="e">
        <f>SUMIFS([1]Up!$J:$J,[1]Up!$D:$D,D117)</f>
        <v>#VALUE!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 t="e">
        <f>SUMIFS([1]Up!$J:$J,[1]Up!$D:$D,D118)</f>
        <v>#VALUE!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 t="e">
        <f>SUMIFS([1]Up!$J:$J,[1]Up!$D:$D,D119)</f>
        <v>#VALUE!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 t="e">
        <f>SUMIFS([1]Up!$J:$J,[1]Up!$D:$D,D120)</f>
        <v>#VALUE!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 t="e">
        <f>SUMIFS([1]Up!$J:$J,[1]Up!$D:$D,D121)</f>
        <v>#VALUE!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 t="e">
        <f>SUMIFS([1]Up!$J:$J,[1]Up!$D:$D,D122)</f>
        <v>#VALUE!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 t="e">
        <f>SUMIFS([1]Up!$J:$J,[1]Up!$D:$D,D123)</f>
        <v>#VALUE!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 t="e">
        <f>SUMIFS([1]Up!$J:$J,[1]Up!$D:$D,D124)</f>
        <v>#VALUE!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 t="e">
        <f>SUMIFS([1]Up!$J:$J,[1]Up!$D:$D,D125)</f>
        <v>#VALUE!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 t="e">
        <f>SUMIFS([1]Up!$J:$J,[1]Up!$D:$D,D126)</f>
        <v>#VALUE!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 t="e">
        <f>SUMIFS([1]Up!$J:$J,[1]Up!$D:$D,D127)</f>
        <v>#VALUE!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 t="e">
        <f>SUMIFS([1]Up!$J:$J,[1]Up!$D:$D,D128)</f>
        <v>#VALUE!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 t="e">
        <f>SUMIFS([1]Up!$J:$J,[1]Up!$D:$D,D129)</f>
        <v>#VALUE!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 t="e">
        <f>SUMIFS([1]Up!$J:$J,[1]Up!$D:$D,D130)</f>
        <v>#VALUE!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 t="e">
        <f>SUMIFS([1]Up!$J:$J,[1]Up!$D:$D,D131)</f>
        <v>#VALUE!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 t="e">
        <f>SUMIFS([1]Up!$J:$J,[1]Up!$D:$D,D132)</f>
        <v>#VALUE!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 t="e">
        <f>SUMIFS([1]Up!$J:$J,[1]Up!$D:$D,D133)</f>
        <v>#VALUE!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 t="e">
        <f>SUMIFS([1]Up!$J:$J,[1]Up!$D:$D,D134)</f>
        <v>#VALUE!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 t="e">
        <f>SUMIFS([1]Up!$J:$J,[1]Up!$D:$D,D135)</f>
        <v>#VALUE!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 t="e">
        <f>SUMIFS([1]Up!$J:$J,[1]Up!$D:$D,D136)</f>
        <v>#VALUE!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 t="e">
        <f>SUMIFS([1]Up!$J:$J,[1]Up!$D:$D,D137)</f>
        <v>#VALUE!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 t="e">
        <f>SUMIFS([1]Up!$J:$J,[1]Up!$D:$D,D138)</f>
        <v>#VALUE!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 t="e">
        <f>SUMIFS([1]Up!$J:$J,[1]Up!$D:$D,D139)</f>
        <v>#VALUE!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 t="e">
        <f>SUMIFS([1]Up!$J:$J,[1]Up!$D:$D,D140)</f>
        <v>#VALUE!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 t="e">
        <f>SUMIFS([1]Up!$J:$J,[1]Up!$D:$D,D141)</f>
        <v>#VALUE!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 t="e">
        <f>SUMIFS([1]Up!$J:$J,[1]Up!$D:$D,D142)</f>
        <v>#VALUE!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 t="e">
        <f>SUMIFS([1]Up!$J:$J,[1]Up!$D:$D,D143)</f>
        <v>#VALUE!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 t="e">
        <f>SUMIFS([1]Up!$J:$J,[1]Up!$D:$D,D144)</f>
        <v>#VALUE!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 t="e">
        <f>SUMIFS([1]Up!$J:$J,[1]Up!$D:$D,D145)</f>
        <v>#VALUE!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 t="e">
        <f>SUMIFS([1]Up!$J:$J,[1]Up!$D:$D,D146)</f>
        <v>#VALUE!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 t="e">
        <f>SUMIFS([1]Up!$J:$J,[1]Up!$D:$D,D147)</f>
        <v>#VALUE!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 t="e">
        <f>SUMIFS([1]Up!$J:$J,[1]Up!$D:$D,D148)</f>
        <v>#VALUE!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 t="e">
        <f>SUMIFS([1]Up!$J:$J,[1]Up!$D:$D,D149)</f>
        <v>#VALUE!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 t="e">
        <f>SUMIFS([1]Up!$J:$J,[1]Up!$D:$D,D150)</f>
        <v>#VALUE!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 t="e">
        <f>SUMIFS([1]Up!$J:$J,[1]Up!$D:$D,D151)</f>
        <v>#VALUE!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 t="e">
        <f>SUMIFS([1]Up!$J:$J,[1]Up!$D:$D,D152)</f>
        <v>#VALUE!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 t="e">
        <f>SUMIFS([1]Up!$J:$J,[1]Up!$D:$D,D153)</f>
        <v>#VALUE!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 t="e">
        <f>SUMIFS([1]Up!$J:$J,[1]Up!$D:$D,D154)</f>
        <v>#VALUE!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 t="e">
        <f>SUMIFS([1]Up!$J:$J,[1]Up!$D:$D,D155)</f>
        <v>#VALUE!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 t="e">
        <f>SUMIFS([1]Up!$J:$J,[1]Up!$D:$D,D156)</f>
        <v>#VALUE!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 t="e">
        <f>SUMIFS([1]Up!$J:$J,[1]Up!$D:$D,D157)</f>
        <v>#VALUE!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 t="e">
        <f>SUMIFS([1]Up!$J:$J,[1]Up!$D:$D,D158)</f>
        <v>#VALUE!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 t="e">
        <f>SUMIFS([1]Up!$J:$J,[1]Up!$D:$D,D159)</f>
        <v>#VALUE!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 t="e">
        <f>SUMIFS([1]Up!$J:$J,[1]Up!$D:$D,D160)</f>
        <v>#VALUE!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 t="e">
        <f>SUMIFS([1]Up!$J:$J,[1]Up!$D:$D,D161)</f>
        <v>#VALUE!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 t="e">
        <f>SUMIFS([1]Up!$J:$J,[1]Up!$D:$D,D162)</f>
        <v>#VALUE!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 t="e">
        <f>SUMIFS([1]Up!$J:$J,[1]Up!$D:$D,D163)</f>
        <v>#VALUE!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 t="e">
        <f>SUMIFS([1]Up!$J:$J,[1]Up!$D:$D,D164)</f>
        <v>#VALUE!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 t="e">
        <f>SUMIFS([1]Up!$J:$J,[1]Up!$D:$D,D165)</f>
        <v>#VALUE!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 t="e">
        <f>SUMIFS([1]Up!$J:$J,[1]Up!$D:$D,D166)</f>
        <v>#VALUE!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 t="e">
        <f>SUMIFS([1]Up!$J:$J,[1]Up!$D:$D,D167)</f>
        <v>#VALUE!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 t="e">
        <f>SUMIFS([1]Up!$J:$J,[1]Up!$D:$D,D168)</f>
        <v>#VALUE!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 t="e">
        <f>SUMIFS([1]Up!$J:$J,[1]Up!$D:$D,D169)</f>
        <v>#VALUE!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 t="e">
        <f>SUMIFS([1]Up!$J:$J,[1]Up!$D:$D,D170)</f>
        <v>#VALUE!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 t="e">
        <f>SUMIFS([1]Up!$J:$J,[1]Up!$D:$D,D171)</f>
        <v>#VALUE!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 t="e">
        <f>SUMIFS([1]Up!$J:$J,[1]Up!$D:$D,D172)</f>
        <v>#VALUE!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 t="e">
        <f>SUMIFS([1]Up!$J:$J,[1]Up!$D:$D,D173)</f>
        <v>#VALUE!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 t="e">
        <f>SUMIFS([1]Up!$J:$J,[1]Up!$D:$D,D174)</f>
        <v>#VALUE!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 t="e">
        <f>SUMIFS([1]Up!$J:$J,[1]Up!$D:$D,D175)</f>
        <v>#VALUE!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 t="e">
        <f>SUMIFS([1]Up!$J:$J,[1]Up!$D:$D,D176)</f>
        <v>#VALUE!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 t="e">
        <f>SUMIFS([1]Up!$J:$J,[1]Up!$D:$D,D177)</f>
        <v>#VALUE!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 t="e">
        <f>SUMIFS([1]Up!$J:$J,[1]Up!$D:$D,D178)</f>
        <v>#VALUE!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 t="e">
        <f>SUMIFS([1]Up!$J:$J,[1]Up!$D:$D,D179)</f>
        <v>#VALUE!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 t="e">
        <f>SUMIFS([1]Up!$J:$J,[1]Up!$D:$D,D180)</f>
        <v>#VALUE!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 t="e">
        <f>SUMIFS([1]Up!$J:$J,[1]Up!$D:$D,D181)</f>
        <v>#VALUE!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 t="e">
        <f>SUMIFS([1]Up!$J:$J,[1]Up!$D:$D,D182)</f>
        <v>#VALUE!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 t="e">
        <f>SUMIFS([1]Up!$J:$J,[1]Up!$D:$D,D183)</f>
        <v>#VALUE!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 t="e">
        <f>SUMIFS([1]Up!$J:$J,[1]Up!$D:$D,D184)</f>
        <v>#VALUE!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 t="e">
        <f>SUMIFS([1]Up!$J:$J,[1]Up!$D:$D,D185)</f>
        <v>#VALUE!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 t="e">
        <f>SUMIFS([1]Up!$J:$J,[1]Up!$D:$D,D186)</f>
        <v>#VALUE!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 t="e">
        <f>SUMIFS([1]Up!$J:$J,[1]Up!$D:$D,D187)</f>
        <v>#VALUE!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 t="e">
        <f>SUMIFS([1]Up!$J:$J,[1]Up!$D:$D,D188)</f>
        <v>#VALUE!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 t="e">
        <f>SUMIFS([1]Up!$J:$J,[1]Up!$D:$D,D189)</f>
        <v>#VALUE!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 t="e">
        <f>SUMIFS([1]Up!$J:$J,[1]Up!$D:$D,D190)</f>
        <v>#VALUE!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 t="e">
        <f>SUMIFS([1]Up!$J:$J,[1]Up!$D:$D,D191)</f>
        <v>#VALUE!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 t="e">
        <f>SUMIFS([1]Up!$J:$J,[1]Up!$D:$D,D192)</f>
        <v>#VALUE!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 t="e">
        <f>SUMIFS([1]Up!$J:$J,[1]Up!$D:$D,D193)</f>
        <v>#VALUE!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 t="e">
        <f>SUMIFS([1]Up!$J:$J,[1]Up!$D:$D,D194)</f>
        <v>#VALUE!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 t="e">
        <f>SUMIFS([1]Up!$J:$J,[1]Up!$D:$D,D195)</f>
        <v>#VALUE!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 t="e">
        <f>SUMIFS([1]Up!$J:$J,[1]Up!$D:$D,D196)</f>
        <v>#VALUE!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 t="e">
        <f>SUMIFS([1]Up!$J:$J,[1]Up!$D:$D,D197)</f>
        <v>#VALUE!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 t="e">
        <f>SUMIFS([1]Up!$J:$J,[1]Up!$D:$D,D198)</f>
        <v>#VALUE!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 t="e">
        <f>SUMIFS([1]Up!$J:$J,[1]Up!$D:$D,D199)</f>
        <v>#VALUE!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 t="e">
        <f>SUMIFS([1]Up!$J:$J,[1]Up!$D:$D,D200)</f>
        <v>#VALUE!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 t="e">
        <f>SUMIFS([1]Up!$J:$J,[1]Up!$D:$D,D201)</f>
        <v>#VALUE!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 t="e">
        <f>SUMIFS([1]Up!$J:$J,[1]Up!$D:$D,D202)</f>
        <v>#VALUE!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 t="e">
        <f>SUMIFS([1]Up!$J:$J,[1]Up!$D:$D,D203)</f>
        <v>#VALUE!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 t="e">
        <f>SUMIFS([1]Up!$J:$J,[1]Up!$D:$D,D204)</f>
        <v>#VALUE!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 t="e">
        <f>SUMIFS([1]Up!$J:$J,[1]Up!$D:$D,D205)</f>
        <v>#VALUE!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 t="e">
        <f>SUMIFS([1]Up!$J:$J,[1]Up!$D:$D,D206)</f>
        <v>#VALUE!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 t="e">
        <f>SUMIFS([1]Up!$J:$J,[1]Up!$D:$D,D207)</f>
        <v>#VALUE!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 t="e">
        <f>SUMIFS([1]Up!$J:$J,[1]Up!$D:$D,D208)</f>
        <v>#VALUE!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 t="e">
        <f>SUMIFS([1]Up!$J:$J,[1]Up!$D:$D,D209)</f>
        <v>#VALUE!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 t="e">
        <f>SUMIFS([1]Up!$J:$J,[1]Up!$D:$D,D210)</f>
        <v>#VALUE!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 t="e">
        <f>SUMIFS([1]Up!$J:$J,[1]Up!$D:$D,D211)</f>
        <v>#VALUE!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 t="e">
        <f>SUMIFS([1]Up!$J:$J,[1]Up!$D:$D,D212)</f>
        <v>#VALUE!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 t="e">
        <f>SUMIFS([1]Up!$J:$J,[1]Up!$D:$D,D213)</f>
        <v>#VALUE!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 t="e">
        <f>SUMIFS([1]Up!$J:$J,[1]Up!$D:$D,D214)</f>
        <v>#VALUE!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 t="e">
        <f>SUMIFS([1]Up!$J:$J,[1]Up!$D:$D,D215)</f>
        <v>#VALUE!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 t="e">
        <f>SUMIFS([1]Up!$J:$J,[1]Up!$D:$D,D216)</f>
        <v>#VALUE!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 t="e">
        <f>SUMIFS([1]Up!$J:$J,[1]Up!$D:$D,D217)</f>
        <v>#VALUE!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 t="e">
        <f>SUMIFS([1]Up!$J:$J,[1]Up!$D:$D,D218)</f>
        <v>#VALUE!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 t="e">
        <f>SUMIFS([1]Up!$J:$J,[1]Up!$D:$D,D219)</f>
        <v>#VALUE!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 t="e">
        <f>SUMIFS([1]Up!$J:$J,[1]Up!$D:$D,D220)</f>
        <v>#VALUE!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 t="e">
        <f>SUMIFS([1]Up!$J:$J,[1]Up!$D:$D,D221)</f>
        <v>#VALUE!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 t="e">
        <f>SUMIFS([1]Up!$J:$J,[1]Up!$D:$D,D222)</f>
        <v>#VALUE!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 t="e">
        <f>SUMIFS([1]Up!$J:$J,[1]Up!$D:$D,D223)</f>
        <v>#VALUE!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 t="e">
        <f>SUMIFS([1]Up!$J:$J,[1]Up!$D:$D,D224)</f>
        <v>#VALUE!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 t="e">
        <f>SUMIFS([1]Up!$J:$J,[1]Up!$D:$D,D225)</f>
        <v>#VALUE!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 t="e">
        <f>SUMIFS([1]Up!$J:$J,[1]Up!$D:$D,D226)</f>
        <v>#VALUE!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 t="e">
        <f>SUMIFS([1]Up!$J:$J,[1]Up!$D:$D,D227)</f>
        <v>#VALUE!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 t="e">
        <f>SUMIFS([1]Up!$J:$J,[1]Up!$D:$D,D228)</f>
        <v>#VALUE!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 t="e">
        <f>SUMIFS([1]Up!$J:$J,[1]Up!$D:$D,D229)</f>
        <v>#VALUE!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 t="e">
        <f>SUMIFS([1]Up!$J:$J,[1]Up!$D:$D,D230)</f>
        <v>#VALUE!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 t="e">
        <f>SUMIFS([1]Up!$J:$J,[1]Up!$D:$D,D231)</f>
        <v>#VALUE!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 t="e">
        <f>SUMIFS([1]Up!$J:$J,[1]Up!$D:$D,D232)</f>
        <v>#VALUE!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 t="e">
        <f>SUMIFS([1]Up!$J:$J,[1]Up!$D:$D,D233)</f>
        <v>#VALUE!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 t="e">
        <f>SUMIFS([1]Up!$J:$J,[1]Up!$D:$D,D234)</f>
        <v>#VALUE!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 t="e">
        <f>SUMIFS([1]Up!$J:$J,[1]Up!$D:$D,D235)</f>
        <v>#VALUE!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 t="e">
        <f>SUMIFS([1]Up!$J:$J,[1]Up!$D:$D,D236)</f>
        <v>#VALUE!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 t="e">
        <f>SUMIFS([1]Up!$J:$J,[1]Up!$D:$D,D237)</f>
        <v>#VALUE!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 t="e">
        <f>SUMIFS([1]Up!$J:$J,[1]Up!$D:$D,D238)</f>
        <v>#VALUE!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 t="e">
        <f>SUMIFS([1]Up!$J:$J,[1]Up!$D:$D,D239)</f>
        <v>#VALUE!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 t="e">
        <f>SUMIFS([1]Up!$J:$J,[1]Up!$D:$D,D240)</f>
        <v>#VALUE!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 t="e">
        <f>SUMIFS([1]Up!$J:$J,[1]Up!$D:$D,D241)</f>
        <v>#VALUE!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 t="e">
        <f>SUMIFS([1]Up!$J:$J,[1]Up!$D:$D,D242)</f>
        <v>#VALUE!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 t="e">
        <f>SUMIFS([1]Up!$J:$J,[1]Up!$D:$D,D243)</f>
        <v>#VALUE!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 t="e">
        <f>SUMIFS([1]Up!$J:$J,[1]Up!$D:$D,D244)</f>
        <v>#VALUE!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 t="e">
        <f>SUMIFS([1]Up!$J:$J,[1]Up!$D:$D,D245)</f>
        <v>#VALUE!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 t="e">
        <f>SUMIFS([1]Up!$J:$J,[1]Up!$D:$D,D246)</f>
        <v>#VALUE!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 t="e">
        <f>SUMIFS([1]Up!$J:$J,[1]Up!$D:$D,D247)</f>
        <v>#VALUE!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 t="e">
        <f>SUMIFS([1]Up!$J:$J,[1]Up!$D:$D,D248)</f>
        <v>#VALUE!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 t="e">
        <f>SUMIFS([1]Up!$J:$J,[1]Up!$D:$D,D249)</f>
        <v>#VALUE!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 t="e">
        <f>SUMIFS([1]Up!$J:$J,[1]Up!$D:$D,D250)</f>
        <v>#VALUE!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 t="e">
        <f>SUMIFS([1]Up!$J:$J,[1]Up!$D:$D,D251)</f>
        <v>#VALUE!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 t="e">
        <f>SUMIFS([1]Up!$J:$J,[1]Up!$D:$D,D252)</f>
        <v>#VALUE!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 t="e">
        <f>SUMIFS([1]Up!$J:$J,[1]Up!$D:$D,D253)</f>
        <v>#VALUE!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 t="e">
        <f>SUMIFS([1]Up!$J:$J,[1]Up!$D:$D,D254)</f>
        <v>#VALUE!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 t="e">
        <f>SUMIFS([1]Up!$J:$J,[1]Up!$D:$D,D255)</f>
        <v>#VALUE!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 t="e">
        <f>SUMIFS([1]Up!$J:$J,[1]Up!$D:$D,D256)</f>
        <v>#VALUE!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 t="e">
        <f>SUMIFS([1]Up!$J:$J,[1]Up!$D:$D,D257)</f>
        <v>#VALUE!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 t="e">
        <f>SUMIFS([1]Up!$J:$J,[1]Up!$D:$D,D258)</f>
        <v>#VALUE!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 t="e">
        <f>SUMIFS([1]Up!$J:$J,[1]Up!$D:$D,D259)</f>
        <v>#VALUE!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 t="e">
        <f>SUMIFS([1]Up!$J:$J,[1]Up!$D:$D,D260)</f>
        <v>#VALUE!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 t="e">
        <f>SUMIFS([1]Up!$J:$J,[1]Up!$D:$D,D261)</f>
        <v>#VALUE!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 t="e">
        <f>SUMIFS([1]Up!$J:$J,[1]Up!$D:$D,D262)</f>
        <v>#VALUE!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 t="e">
        <f>SUMIFS([1]Up!$J:$J,[1]Up!$D:$D,D263)</f>
        <v>#VALUE!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 t="e">
        <f>SUMIFS([1]Up!$J:$J,[1]Up!$D:$D,D264)</f>
        <v>#VALUE!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 t="e">
        <f>SUMIFS([1]Up!$J:$J,[1]Up!$D:$D,D265)</f>
        <v>#VALUE!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 t="e">
        <f>SUMIFS([1]Up!$J:$J,[1]Up!$D:$D,D266)</f>
        <v>#VALUE!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 t="e">
        <f>SUMIFS([1]Up!$J:$J,[1]Up!$D:$D,D267)</f>
        <v>#VALUE!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 t="e">
        <f>SUMIFS([1]Up!$J:$J,[1]Up!$D:$D,D268)</f>
        <v>#VALUE!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 t="e">
        <f>SUMIFS([1]Up!$J:$J,[1]Up!$D:$D,D269)</f>
        <v>#VALUE!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 t="e">
        <f>SUMIFS([1]Up!$J:$J,[1]Up!$D:$D,D270)</f>
        <v>#VALUE!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 t="e">
        <f>SUMIFS([1]Up!$J:$J,[1]Up!$D:$D,D271)</f>
        <v>#VALUE!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 t="e">
        <f>SUMIFS([1]Up!$J:$J,[1]Up!$D:$D,D272)</f>
        <v>#VALUE!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 t="e">
        <f>SUMIFS([1]Up!$J:$J,[1]Up!$D:$D,D273)</f>
        <v>#VALUE!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 t="e">
        <f>SUMIFS([1]Up!$J:$J,[1]Up!$D:$D,D274)</f>
        <v>#VALUE!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 t="e">
        <f>SUMIFS([1]Up!$J:$J,[1]Up!$D:$D,D275)</f>
        <v>#VALUE!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 t="e">
        <f>SUMIFS([1]Up!$J:$J,[1]Up!$D:$D,D276)</f>
        <v>#VALUE!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 t="e">
        <f>SUMIFS([1]Up!$J:$J,[1]Up!$D:$D,D277)</f>
        <v>#VALUE!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 t="e">
        <f>SUMIFS([1]Up!$J:$J,[1]Up!$D:$D,D278)</f>
        <v>#VALUE!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 t="e">
        <f>SUMIFS([1]Up!$J:$J,[1]Up!$D:$D,D279)</f>
        <v>#VALUE!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 t="e">
        <f>SUMIFS([1]Up!$J:$J,[1]Up!$D:$D,D280)</f>
        <v>#VALUE!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 t="e">
        <f>SUMIFS([1]Up!$J:$J,[1]Up!$D:$D,D281)</f>
        <v>#VALUE!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 t="e">
        <f>SUMIFS([1]Up!$J:$J,[1]Up!$D:$D,D282)</f>
        <v>#VALUE!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 t="e">
        <f>SUMIFS([1]Up!$J:$J,[1]Up!$D:$D,D283)</f>
        <v>#VALUE!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 t="e">
        <f>SUMIFS([1]Up!$J:$J,[1]Up!$D:$D,D284)</f>
        <v>#VALUE!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 t="e">
        <f>SUMIFS([1]Up!$J:$J,[1]Up!$D:$D,D285)</f>
        <v>#VALUE!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 t="e">
        <f>SUMIFS([1]Up!$J:$J,[1]Up!$D:$D,D286)</f>
        <v>#VALUE!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 t="e">
        <f>SUMIFS([1]Up!$J:$J,[1]Up!$D:$D,D287)</f>
        <v>#VALUE!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 t="e">
        <f>SUMIFS([1]Up!$J:$J,[1]Up!$D:$D,D288)</f>
        <v>#VALUE!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 t="e">
        <f>SUMIFS([1]Up!$J:$J,[1]Up!$D:$D,D289)</f>
        <v>#VALUE!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 t="e">
        <f>SUMIFS([1]Up!$J:$J,[1]Up!$D:$D,D290)</f>
        <v>#VALUE!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 t="e">
        <f>SUMIFS([1]Up!$J:$J,[1]Up!$D:$D,D291)</f>
        <v>#VALUE!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 t="e">
        <f>SUMIFS([1]Up!$J:$J,[1]Up!$D:$D,D292)</f>
        <v>#VALUE!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 t="e">
        <f>SUMIFS([1]Up!$J:$J,[1]Up!$D:$D,D293)</f>
        <v>#VALUE!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 t="e">
        <f>SUMIFS([1]Up!$J:$J,[1]Up!$D:$D,D294)</f>
        <v>#VALUE!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 t="e">
        <f>SUMIFS([1]Up!$J:$J,[1]Up!$D:$D,D295)</f>
        <v>#VALUE!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 t="e">
        <f>SUMIFS([1]Up!$J:$J,[1]Up!$D:$D,D296)</f>
        <v>#VALUE!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 t="e">
        <f>SUMIFS([1]Up!$J:$J,[1]Up!$D:$D,D297)</f>
        <v>#VALUE!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 t="e">
        <f>SUMIFS([1]Up!$J:$J,[1]Up!$D:$D,D298)</f>
        <v>#VALUE!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5" t="s">
        <v>1687</v>
      </c>
      <c r="AI6" s="256"/>
      <c r="AJ6" s="255" t="s">
        <v>1688</v>
      </c>
      <c r="AK6" s="256"/>
      <c r="AL6" s="256"/>
      <c r="AM6" s="256"/>
      <c r="AN6" s="256"/>
      <c r="AO6" s="256"/>
      <c r="AP6" s="261"/>
      <c r="AQ6" s="108" t="s">
        <v>1689</v>
      </c>
      <c r="AR6" s="255" t="s">
        <v>1690</v>
      </c>
      <c r="AS6" s="256"/>
      <c r="AT6" s="256"/>
      <c r="AU6" s="256"/>
      <c r="AV6" s="256"/>
      <c r="AW6" s="261"/>
      <c r="AX6" s="255" t="s">
        <v>1690</v>
      </c>
      <c r="AY6" s="256"/>
      <c r="AZ6" s="256"/>
      <c r="BA6" s="256"/>
      <c r="BB6" s="256"/>
      <c r="BC6" s="26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8" t="s">
        <v>1691</v>
      </c>
      <c r="AS7" s="250"/>
      <c r="AT7" s="109" t="s">
        <v>1691</v>
      </c>
      <c r="AU7" s="109" t="s">
        <v>1691</v>
      </c>
      <c r="AV7" s="110" t="s">
        <v>1691</v>
      </c>
      <c r="AW7" s="109" t="s">
        <v>1691</v>
      </c>
      <c r="AX7" s="248" t="s">
        <v>1691</v>
      </c>
      <c r="AY7" s="250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49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0.41795231416549788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87">
        <f t="shared" ca="1" si="0"/>
        <v>1</v>
      </c>
      <c r="V31" s="187">
        <f t="shared" ca="1" si="1"/>
        <v>0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87">
        <f t="shared" ca="1" si="0"/>
        <v>2</v>
      </c>
      <c r="V33" s="187">
        <f t="shared" ca="1" si="1"/>
        <v>0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0.33941093969144459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87">
        <f t="shared" ca="1" si="6"/>
        <v>56</v>
      </c>
      <c r="V50" s="187">
        <f t="shared" ca="1" si="7"/>
        <v>0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87">
        <f t="shared" ca="1" si="6"/>
        <v>1</v>
      </c>
      <c r="V56" s="187">
        <f t="shared" ca="1" si="7"/>
        <v>0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87">
        <f t="shared" ca="1" si="6"/>
        <v>2</v>
      </c>
      <c r="V58" s="187">
        <f t="shared" ca="1" si="7"/>
        <v>0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0.2244039270687237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187">
        <f t="shared" ca="1" si="12"/>
        <v>140</v>
      </c>
      <c r="V74" s="187">
        <f t="shared" ca="1" si="13"/>
        <v>0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87">
        <f t="shared" ca="1" si="12"/>
        <v>1</v>
      </c>
      <c r="V80" s="187">
        <f t="shared" ca="1" si="13"/>
        <v>0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0.42925278219395868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87">
        <f t="shared" ca="1" si="18"/>
        <v>1</v>
      </c>
      <c r="V104" s="187">
        <f t="shared" ca="1" si="19"/>
        <v>0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87">
        <f t="shared" ca="1" si="18"/>
        <v>2</v>
      </c>
      <c r="V106" s="187">
        <f t="shared" ca="1" si="19"/>
        <v>0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0.19323308270676692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0.5</v>
      </c>
      <c r="U115" s="187">
        <f t="shared" ca="1" si="24"/>
        <v>0.5</v>
      </c>
      <c r="V115" s="187">
        <f t="shared" ca="1" si="25"/>
        <v>0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0.5</v>
      </c>
      <c r="U116" s="187">
        <f t="shared" ca="1" si="24"/>
        <v>0.5</v>
      </c>
      <c r="V116" s="187">
        <f t="shared" ca="1" si="25"/>
        <v>0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0.5</v>
      </c>
      <c r="U117" s="187">
        <f t="shared" ca="1" si="24"/>
        <v>0.5</v>
      </c>
      <c r="V117" s="187">
        <f t="shared" ca="1" si="25"/>
        <v>0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87">
        <f t="shared" ca="1" si="24"/>
        <v>150</v>
      </c>
      <c r="V123" s="187">
        <f t="shared" ca="1" si="25"/>
        <v>0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87">
        <f t="shared" ca="1" si="24"/>
        <v>1</v>
      </c>
      <c r="V128" s="187">
        <f t="shared" ca="1" si="25"/>
        <v>0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87">
        <f t="shared" ca="1" si="24"/>
        <v>2</v>
      </c>
      <c r="V129" s="187">
        <f t="shared" ca="1" si="25"/>
        <v>0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87">
        <f t="shared" ca="1" si="24"/>
        <v>2</v>
      </c>
      <c r="V130" s="187">
        <f t="shared" ca="1" si="25"/>
        <v>0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8.8480801335559259E-2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87">
        <f t="shared" ca="1" si="30"/>
        <v>1</v>
      </c>
      <c r="V137" s="187">
        <f t="shared" ca="1" si="31"/>
        <v>0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87">
        <f t="shared" ca="1" si="30"/>
        <v>1</v>
      </c>
      <c r="V138" s="187">
        <f t="shared" ca="1" si="31"/>
        <v>0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87">
        <f t="shared" ca="1" si="30"/>
        <v>1</v>
      </c>
      <c r="V139" s="187">
        <f t="shared" ca="1" si="31"/>
        <v>0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87">
        <f t="shared" ca="1" si="30"/>
        <v>60</v>
      </c>
      <c r="V142" s="187">
        <f t="shared" ca="1" si="31"/>
        <v>0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87">
        <f t="shared" ca="1" si="30"/>
        <v>120</v>
      </c>
      <c r="V143" s="187">
        <f t="shared" ca="1" si="31"/>
        <v>0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87">
        <f t="shared" ca="1" si="30"/>
        <v>1</v>
      </c>
      <c r="V148" s="187">
        <f t="shared" ca="1" si="31"/>
        <v>0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0.41935483870967744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87">
        <f t="shared" ca="1" si="34"/>
        <v>2</v>
      </c>
      <c r="V162" s="187">
        <f t="shared" ca="1" si="35"/>
        <v>0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0.34081346423562414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87">
        <f t="shared" ca="1" si="40"/>
        <v>2</v>
      </c>
      <c r="V186" s="187">
        <f t="shared" ca="1" si="41"/>
        <v>0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87">
        <f t="shared" ca="1" si="40"/>
        <v>56</v>
      </c>
      <c r="V190" s="187">
        <f t="shared" ca="1" si="41"/>
        <v>0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0.22300140252454417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187">
        <f t="shared" ca="1" si="46"/>
        <v>2</v>
      </c>
      <c r="V211" s="187">
        <f t="shared" ca="1" si="47"/>
        <v>0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187">
        <f t="shared" ca="1" si="46"/>
        <v>140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0.43084260731319557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87">
        <f t="shared" ca="1" si="52"/>
        <v>2</v>
      </c>
      <c r="V235" s="187">
        <f t="shared" ca="1" si="53"/>
        <v>0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0.24511278195488723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87">
        <f t="shared" ca="1" si="58"/>
        <v>2</v>
      </c>
      <c r="V260" s="187">
        <f t="shared" ca="1" si="59"/>
        <v>0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87">
        <f t="shared" ca="1" si="58"/>
        <v>120</v>
      </c>
      <c r="V264" s="187">
        <f t="shared" ca="1" si="59"/>
        <v>0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8.681135225375626E-2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87">
        <f t="shared" ca="1" si="64"/>
        <v>1</v>
      </c>
      <c r="V278" s="187">
        <f t="shared" ca="1" si="65"/>
        <v>0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187">
        <f t="shared" ca="1" si="64"/>
        <v>1</v>
      </c>
      <c r="V279" s="187">
        <f t="shared" ca="1" si="65"/>
        <v>0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187">
        <f t="shared" ca="1" si="64"/>
        <v>1</v>
      </c>
      <c r="V280" s="187">
        <f t="shared" ca="1" si="65"/>
        <v>0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87">
        <f t="shared" ca="1" si="64"/>
        <v>2</v>
      </c>
      <c r="V282" s="187">
        <f t="shared" ca="1" si="65"/>
        <v>0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87">
        <f t="shared" ca="1" si="64"/>
        <v>60</v>
      </c>
      <c r="V283" s="187">
        <f t="shared" ca="1" si="65"/>
        <v>0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87">
        <f t="shared" ca="1" si="64"/>
        <v>120</v>
      </c>
      <c r="V284" s="187">
        <f t="shared" ca="1" si="65"/>
        <v>0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5" t="s">
        <v>1687</v>
      </c>
      <c r="AI6" s="256"/>
      <c r="AJ6" s="255" t="s">
        <v>1688</v>
      </c>
      <c r="AK6" s="256"/>
      <c r="AL6" s="256"/>
      <c r="AM6" s="256"/>
      <c r="AN6" s="256"/>
      <c r="AO6" s="256"/>
      <c r="AP6" s="261"/>
      <c r="AQ6" s="108" t="s">
        <v>1689</v>
      </c>
      <c r="AR6" s="255" t="s">
        <v>1690</v>
      </c>
      <c r="AS6" s="256"/>
      <c r="AT6" s="256"/>
      <c r="AU6" s="256"/>
      <c r="AV6" s="256"/>
      <c r="AW6" s="261"/>
      <c r="AX6" s="255" t="s">
        <v>1690</v>
      </c>
      <c r="AY6" s="256"/>
      <c r="AZ6" s="256"/>
      <c r="BA6" s="256"/>
      <c r="BB6" s="256"/>
      <c r="BC6" s="261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8" t="s">
        <v>1691</v>
      </c>
      <c r="AS7" s="250"/>
      <c r="AT7" s="109" t="s">
        <v>1691</v>
      </c>
      <c r="AU7" s="109" t="s">
        <v>1691</v>
      </c>
      <c r="AV7" s="110" t="s">
        <v>1691</v>
      </c>
      <c r="AW7" s="109" t="s">
        <v>1691</v>
      </c>
      <c r="AX7" s="248" t="s">
        <v>1691</v>
      </c>
      <c r="AY7" s="250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8" t="s">
        <v>1702</v>
      </c>
      <c r="F8" s="249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2026-09-16T03:57:46Z</dcterms:modified>
</cp:coreProperties>
</file>